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C:\Users\Stephen\Documents\0-USCG AUX\DSO-NS\2023\Woods Hole\"/>
    </mc:Choice>
  </mc:AlternateContent>
  <xr:revisionPtr revIDLastSave="0" documentId="13_ncr:1_{015F72FC-EA02-4109-AE5C-E03C26E6B5DB}" xr6:coauthVersionLast="47" xr6:coauthVersionMax="47" xr10:uidLastSave="{00000000-0000-0000-0000-000000000000}"/>
  <bookViews>
    <workbookView xWindow="-120" yWindow="-120" windowWidth="20640" windowHeight="11160" tabRatio="836" activeTab="2" xr2:uid="{E2078186-A2B0-4648-952B-DB403102E776}"/>
  </bookViews>
  <sheets>
    <sheet name="RawData" sheetId="60" r:id="rId1"/>
    <sheet name="Mod Dataa" sheetId="59" r:id="rId2"/>
    <sheet name="Information" sheetId="17" r:id="rId3"/>
    <sheet name="ANT-Info" sheetId="53" r:id="rId4"/>
    <sheet name="Calculator" sheetId="54" r:id="rId5"/>
    <sheet name="Patons to Verify" sheetId="52" r:id="rId6"/>
    <sheet name="AE-1 Harwich Port" sheetId="8" r:id="rId7"/>
    <sheet name="AE-2 Chatham W" sheetId="9" r:id="rId8"/>
    <sheet name="AE-3 Chatham E" sheetId="10" r:id="rId9"/>
    <sheet name="AN-1A Provincetown" sheetId="6" r:id="rId10"/>
    <sheet name="AN-1B Truro" sheetId="7" r:id="rId11"/>
    <sheet name="AN-1C Wellfleet" sheetId="11" r:id="rId12"/>
    <sheet name="AN-2 Chatham N" sheetId="12" r:id="rId13"/>
    <sheet name="AN-3 L Pleasant By" sheetId="19" r:id="rId14"/>
    <sheet name="AN-4 Nauset" sheetId="20" r:id="rId15"/>
    <sheet name="AN-5A Bassing" sheetId="21" r:id="rId16"/>
    <sheet name="AN-5B Round cove" sheetId="22" r:id="rId17"/>
    <sheet name="ANT WH" sheetId="23" r:id="rId18"/>
    <sheet name="AW-1 Yarmouth" sheetId="24" r:id="rId19"/>
    <sheet name="AW-2 Bass Rvr" sheetId="25" r:id="rId20"/>
    <sheet name="AW-3 Upper Bass Rvr" sheetId="26" r:id="rId21"/>
    <sheet name="BE-1 Popponsett Bay" sheetId="27" r:id="rId22"/>
    <sheet name="BE-2 Cotuit Hrbr" sheetId="28" r:id="rId23"/>
    <sheet name="BE-3 North &amp; West Bay" sheetId="29" r:id="rId24"/>
    <sheet name="BE-4 Centerville to Hyannis" sheetId="30" r:id="rId25"/>
    <sheet name="CAPE POC WHOI Buoys" sheetId="31" r:id="rId26"/>
    <sheet name="CS-A Falmouth South Shore" sheetId="32" r:id="rId27"/>
    <sheet name="CS-B1 Waquoit Bay &amp; Eel pnd" sheetId="33" r:id="rId28"/>
    <sheet name="CS-B2 Great &amp; Little Rvrs" sheetId="34" r:id="rId29"/>
    <sheet name="CS-C Falmouth West Coast" sheetId="35" r:id="rId30"/>
    <sheet name="CS-D Wing's &amp; Scraggy Necks" sheetId="36" r:id="rId31"/>
    <sheet name="CS-E Sagamore Beach" sheetId="51" r:id="rId32"/>
    <sheet name="CW-1 Barnstable Hbr" sheetId="38" r:id="rId33"/>
    <sheet name="CW-2 Sesuit Hrbr" sheetId="39" r:id="rId34"/>
    <sheet name="DELTA-A Onset" sheetId="40" r:id="rId35"/>
    <sheet name="DELTA-B Cromeset Pt" sheetId="41" r:id="rId36"/>
    <sheet name="DELTA-C Cohasset Narrows" sheetId="42" r:id="rId37"/>
    <sheet name="ECHO Sippican area" sheetId="43" r:id="rId38"/>
    <sheet name="FOX-A Mattapoiset to West I." sheetId="44" r:id="rId39"/>
    <sheet name="FOX-B New Bedford to Apponagans" sheetId="45" r:id="rId40"/>
    <sheet name="FOX-C Cuttyhunk" sheetId="46" r:id="rId41"/>
    <sheet name="MV-A West Chop &amp; East" sheetId="47" r:id="rId42"/>
    <sheet name="MV-B West Chop &amp; west" sheetId="48" r:id="rId43"/>
    <sheet name="NTK-1 Cliff Beach &amp; east" sheetId="49" r:id="rId44"/>
    <sheet name="NTK-2 Fishers Landing &amp; West" sheetId="50" r:id="rId45"/>
  </sheets>
  <definedNames>
    <definedName name="_xlnm.Print_Area" localSheetId="6">'AE-1 Harwich Port'!$A$3:$K$20</definedName>
    <definedName name="_xlnm.Print_Area" localSheetId="7">'AE-2 Chatham W'!$A$3:$K$42</definedName>
    <definedName name="_xlnm.Print_Area" localSheetId="8">'AE-3 Chatham E'!$A$3:$K$31</definedName>
    <definedName name="_xlnm.Print_Area" localSheetId="9">'AN-1A Provincetown'!$A$3:$K$10</definedName>
    <definedName name="_xlnm.Print_Area" localSheetId="10">'AN-1B Truro'!$A$3:$K$9</definedName>
    <definedName name="_xlnm.Print_Area" localSheetId="11">'AN-1C Wellfleet'!$A$3:$K$11</definedName>
    <definedName name="_xlnm.Print_Area" localSheetId="12">'AN-2 Chatham N'!$A$3:$K$42</definedName>
    <definedName name="_xlnm.Print_Area" localSheetId="13">'AN-3 L Pleasant By'!$A$3:$K$36</definedName>
    <definedName name="_xlnm.Print_Area" localSheetId="14">'AN-4 Nauset'!$A$3:$K$36</definedName>
    <definedName name="_xlnm.Print_Area" localSheetId="15">'AN-5A Bassing'!$A$3:$K$19</definedName>
    <definedName name="_xlnm.Print_Area" localSheetId="16">'AN-5B Round cove'!$A$3:$K$9</definedName>
    <definedName name="_xlnm.Print_Area" localSheetId="17">'ANT WH'!$A$3:$K$6</definedName>
    <definedName name="_xlnm.Print_Area" localSheetId="18">'AW-1 Yarmouth'!$3:$30</definedName>
    <definedName name="_xlnm.Print_Area" localSheetId="19">'AW-2 Bass Rvr'!$A$3:$K$39</definedName>
    <definedName name="_xlnm.Print_Area" localSheetId="20">'AW-3 Upper Bass Rvr'!$A$3:$K$47</definedName>
    <definedName name="_xlnm.Print_Area" localSheetId="21">'BE-1 Popponsett Bay'!$A$3:$K$49</definedName>
    <definedName name="_xlnm.Print_Area" localSheetId="22">'BE-2 Cotuit Hrbr'!$A$3:$K$53</definedName>
    <definedName name="_xlnm.Print_Area" localSheetId="23">'BE-3 North &amp; West Bay'!$A$3:$K$59</definedName>
    <definedName name="_xlnm.Print_Area" localSheetId="24">'BE-4 Centerville to Hyannis'!$A$3:$K$50</definedName>
    <definedName name="_xlnm.Print_Area" localSheetId="25">'CAPE POC WHOI Buoys'!$A$3:$K$19</definedName>
    <definedName name="_xlnm.Print_Area" localSheetId="26">'CS-A Falmouth South Shore'!$A$3:$K$27</definedName>
    <definedName name="_xlnm.Print_Area" localSheetId="27">'CS-B1 Waquoit Bay &amp; Eel pnd'!$A$3:$K$34</definedName>
    <definedName name="_xlnm.Print_Area" localSheetId="28">'CS-B2 Great &amp; Little Rvrs'!$A$3:$K$18</definedName>
    <definedName name="_xlnm.Print_Area" localSheetId="29">'CS-C Falmouth West Coast'!$A$3:$K$50</definedName>
    <definedName name="_xlnm.Print_Area" localSheetId="30">'CS-D Wing''s &amp; Scraggy Necks'!$A$3:$K$47</definedName>
    <definedName name="_xlnm.Print_Area" localSheetId="31">'CS-E Sagamore Beach'!$A$3:$K$3</definedName>
    <definedName name="_xlnm.Print_Area" localSheetId="32">'CW-1 Barnstable Hbr'!$A$3:$K$21</definedName>
    <definedName name="_xlnm.Print_Area" localSheetId="33">'CW-2 Sesuit Hrbr'!$A$3:$K$11</definedName>
    <definedName name="_xlnm.Print_Area" localSheetId="34">'DELTA-A Onset'!$A$3:$K$38</definedName>
    <definedName name="_xlnm.Print_Area" localSheetId="35">'DELTA-B Cromeset Pt'!$A$3:$K$38</definedName>
    <definedName name="_xlnm.Print_Area" localSheetId="36">'DELTA-C Cohasset Narrows'!$A$3:$K$26</definedName>
    <definedName name="_xlnm.Print_Area" localSheetId="37">'ECHO Sippican area'!$A$3:$K$62</definedName>
    <definedName name="_xlnm.Print_Area" localSheetId="38">'FOX-A Mattapoiset to West I.'!$A$3:$K$62</definedName>
    <definedName name="_xlnm.Print_Area" localSheetId="39">'FOX-B New Bedford to Apponagans'!$A$3:$K$23</definedName>
    <definedName name="_xlnm.Print_Area" localSheetId="40">'FOX-C Cuttyhunk'!$A$3:$K$14</definedName>
    <definedName name="_xlnm.Print_Area" localSheetId="2">Information!$A$1:$B$22</definedName>
    <definedName name="_xlnm.Print_Area" localSheetId="41">'MV-A West Chop &amp; East'!$A$3:$K$50</definedName>
    <definedName name="_xlnm.Print_Area" localSheetId="42">'MV-B West Chop &amp; west'!$A$3:$K$16</definedName>
    <definedName name="_xlnm.Print_Area" localSheetId="43">'NTK-1 Cliff Beach &amp; east'!$A$3:$K$29</definedName>
    <definedName name="_xlnm.Print_Area" localSheetId="44">'NTK-2 Fishers Landing &amp; West'!$A$3:$K$34</definedName>
    <definedName name="_xlnm.Print_Titles" localSheetId="6">'AE-1 Harwich Port'!$2:$2</definedName>
    <definedName name="_xlnm.Print_Titles" localSheetId="7">'AE-2 Chatham W'!$2:$2</definedName>
    <definedName name="_xlnm.Print_Titles" localSheetId="8">'AE-3 Chatham E'!$2:$2</definedName>
    <definedName name="_xlnm.Print_Titles" localSheetId="9">'AN-1A Provincetown'!$2:$2</definedName>
    <definedName name="_xlnm.Print_Titles" localSheetId="10">'AN-1B Truro'!$2:$2</definedName>
    <definedName name="_xlnm.Print_Titles" localSheetId="11">'AN-1C Wellfleet'!$2:$2</definedName>
    <definedName name="_xlnm.Print_Titles" localSheetId="12">'AN-2 Chatham N'!$2:$2</definedName>
    <definedName name="_xlnm.Print_Titles" localSheetId="13">'AN-3 L Pleasant By'!$2:$2</definedName>
    <definedName name="_xlnm.Print_Titles" localSheetId="14">'AN-4 Nauset'!$2:$2</definedName>
    <definedName name="_xlnm.Print_Titles" localSheetId="15">'AN-5A Bassing'!$2:$2</definedName>
    <definedName name="_xlnm.Print_Titles" localSheetId="16">'AN-5B Round cove'!$2:$2</definedName>
    <definedName name="_xlnm.Print_Titles" localSheetId="17">'ANT WH'!$2:$2</definedName>
    <definedName name="_xlnm.Print_Titles" localSheetId="18">'AW-1 Yarmouth'!$2:$2</definedName>
    <definedName name="_xlnm.Print_Titles" localSheetId="19">'AW-2 Bass Rvr'!$2:$2</definedName>
    <definedName name="_xlnm.Print_Titles" localSheetId="20">'AW-3 Upper Bass Rvr'!$2:$2</definedName>
    <definedName name="_xlnm.Print_Titles" localSheetId="21">'BE-1 Popponsett Bay'!$2:$2</definedName>
    <definedName name="_xlnm.Print_Titles" localSheetId="22">'BE-2 Cotuit Hrbr'!$2:$2</definedName>
    <definedName name="_xlnm.Print_Titles" localSheetId="23">'BE-3 North &amp; West Bay'!$2:$2</definedName>
    <definedName name="_xlnm.Print_Titles" localSheetId="24">'BE-4 Centerville to Hyannis'!$2:$2</definedName>
    <definedName name="_xlnm.Print_Titles" localSheetId="25">'CAPE POC WHOI Buoys'!$2:$2</definedName>
    <definedName name="_xlnm.Print_Titles" localSheetId="26">'CS-A Falmouth South Shore'!$2:$2</definedName>
    <definedName name="_xlnm.Print_Titles" localSheetId="27">'CS-B1 Waquoit Bay &amp; Eel pnd'!$2:$2</definedName>
    <definedName name="_xlnm.Print_Titles" localSheetId="28">'CS-B2 Great &amp; Little Rvrs'!$2:$2</definedName>
    <definedName name="_xlnm.Print_Titles" localSheetId="29">'CS-C Falmouth West Coast'!$2:$2</definedName>
    <definedName name="_xlnm.Print_Titles" localSheetId="30">'CS-D Wing''s &amp; Scraggy Necks'!$2:$2</definedName>
    <definedName name="_xlnm.Print_Titles" localSheetId="31">'CS-E Sagamore Beach'!$2:$2</definedName>
    <definedName name="_xlnm.Print_Titles" localSheetId="32">'CW-1 Barnstable Hbr'!$2:$2</definedName>
    <definedName name="_xlnm.Print_Titles" localSheetId="33">'CW-2 Sesuit Hrbr'!$2:$2</definedName>
    <definedName name="_xlnm.Print_Titles" localSheetId="34">'DELTA-A Onset'!$2:$2</definedName>
    <definedName name="_xlnm.Print_Titles" localSheetId="35">'DELTA-B Cromeset Pt'!$2:$2</definedName>
    <definedName name="_xlnm.Print_Titles" localSheetId="36">'DELTA-C Cohasset Narrows'!$2:$2</definedName>
    <definedName name="_xlnm.Print_Titles" localSheetId="37">'ECHO Sippican area'!$2:$2</definedName>
    <definedName name="_xlnm.Print_Titles" localSheetId="38">'FOX-A Mattapoiset to West I.'!$2:$2</definedName>
    <definedName name="_xlnm.Print_Titles" localSheetId="39">'FOX-B New Bedford to Apponagans'!$2:$2</definedName>
    <definedName name="_xlnm.Print_Titles" localSheetId="40">'FOX-C Cuttyhunk'!$2:$2</definedName>
    <definedName name="_xlnm.Print_Titles" localSheetId="41">'MV-A West Chop &amp; East'!$2:$2</definedName>
    <definedName name="_xlnm.Print_Titles" localSheetId="42">'MV-B West Chop &amp; west'!$2:$2</definedName>
    <definedName name="_xlnm.Print_Titles" localSheetId="43">'NTK-1 Cliff Beach &amp; east'!$2:$2</definedName>
    <definedName name="_xlnm.Print_Titles" localSheetId="44">'NTK-2 Fishers Landing &amp; West'!$2:$2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9" l="1"/>
  <c r="B1" i="59" s="1"/>
  <c r="F1" i="59"/>
  <c r="E1" i="60"/>
  <c r="F1" i="60" s="1"/>
  <c r="J1" i="60"/>
  <c r="B2" i="52"/>
  <c r="E62" i="54"/>
  <c r="D51" i="54"/>
  <c r="G43" i="54"/>
  <c r="D46" i="54" s="1"/>
  <c r="E46" i="54" s="1"/>
  <c r="D43" i="54"/>
  <c r="C43" i="54"/>
  <c r="C51" i="54" s="1"/>
  <c r="D42" i="54"/>
  <c r="D50" i="54" s="1"/>
  <c r="C42" i="54"/>
  <c r="C55" i="54" s="1"/>
  <c r="F35" i="54"/>
  <c r="D34" i="54"/>
  <c r="G32" i="54"/>
  <c r="G28" i="54"/>
  <c r="G24" i="54"/>
  <c r="G20" i="54"/>
  <c r="K14" i="54"/>
  <c r="G11" i="54"/>
  <c r="G10" i="54"/>
  <c r="K3" i="54"/>
  <c r="N13" i="54" s="1"/>
  <c r="N10" i="54" s="1"/>
  <c r="O10" i="54" s="1"/>
  <c r="C3" i="54"/>
  <c r="D22" i="17"/>
  <c r="D21" i="17"/>
  <c r="D20" i="17"/>
  <c r="G42" i="54" l="1"/>
  <c r="D47" i="54" s="1"/>
  <c r="C50" i="54"/>
  <c r="C53" i="54" s="1"/>
  <c r="C54" i="54" s="1"/>
  <c r="F15" i="54" s="1"/>
  <c r="N14" i="54"/>
  <c r="N8" i="54" s="1"/>
  <c r="J6" i="54"/>
  <c r="O8" i="54" l="1"/>
  <c r="N7" i="54"/>
  <c r="O7" i="54" s="1"/>
  <c r="C14" i="54"/>
  <c r="C15" i="54" s="1"/>
  <c r="F14" i="54" s="1"/>
  <c r="E47" i="54"/>
  <c r="C10" i="54" l="1"/>
  <c r="C11" i="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Frank</author>
  </authors>
  <commentList>
    <comment ref="B3" authorId="0" shapeId="0" xr:uid="{601944E0-2821-4B6A-95CC-626845372322}">
      <text>
        <r>
          <rPr>
            <sz val="12"/>
            <color indexed="81"/>
            <rFont val="Calibri"/>
            <family val="2"/>
          </rPr>
          <t>Enter the appropriate Aid Type number  for the PATON being reviewed.
1 = Fixed Lateral Daybeacon.
2 = Floating Lateral Buoy.
3 = Fixed or Floating Regulatory PATON.
0 = Blank (Does not calculate error.)</t>
        </r>
      </text>
    </comment>
    <comment ref="D3" authorId="0" shapeId="0" xr:uid="{A474EF30-2336-41E8-B95D-AC6FF1D4C938}">
      <text>
        <r>
          <rPr>
            <sz val="12"/>
            <color indexed="81"/>
            <rFont val="Calibri"/>
            <family val="2"/>
          </rPr>
          <t xml:space="preserve">Enter the EPE - Estimated Position Error from a marine-grade GPS set.      
For effective accuracy, WAAS should be enabled in your GPS. 
EPE must be 20 feet or below.
</t>
        </r>
      </text>
    </comment>
    <comment ref="E3" authorId="0" shapeId="0" xr:uid="{55590A3A-C7C6-4302-902B-615F5B3CCCF8}">
      <text>
        <r>
          <rPr>
            <sz val="10"/>
            <color indexed="81"/>
            <rFont val="Tahoma"/>
            <family val="2"/>
          </rPr>
          <t>Enter the Distance from the antenna on your GPS set to the object.</t>
        </r>
        <r>
          <rPr>
            <sz val="9"/>
            <color indexed="81"/>
            <rFont val="Tahoma"/>
            <family val="2"/>
          </rPr>
          <t xml:space="preserve">
</t>
        </r>
      </text>
    </comment>
    <comment ref="H3" authorId="0" shapeId="0" xr:uid="{52EF3145-2A0F-460B-BD81-C801BD6DEDF1}">
      <text>
        <r>
          <rPr>
            <sz val="10"/>
            <color indexed="81"/>
            <rFont val="Calibri"/>
            <family val="2"/>
          </rPr>
          <t>Enter the correction for the HOT - Height of Tide for the time when the depth reading was taken.</t>
        </r>
        <r>
          <rPr>
            <sz val="9"/>
            <color indexed="81"/>
            <rFont val="Calibri"/>
            <family val="2"/>
          </rPr>
          <t xml:space="preserve">
</t>
        </r>
      </text>
    </comment>
    <comment ref="I3" authorId="0" shapeId="0" xr:uid="{EB7C19F4-7FF8-48A4-A4B5-DF3A74B6C81E}">
      <text>
        <r>
          <rPr>
            <sz val="10"/>
            <color indexed="81"/>
            <rFont val="Calibri"/>
            <family val="2"/>
          </rPr>
          <t>Enter the distance (in feet) from the location of the transducer under the water to the waterline.</t>
        </r>
        <r>
          <rPr>
            <sz val="9"/>
            <color indexed="81"/>
            <rFont val="Calibri"/>
            <family val="2"/>
          </rPr>
          <t xml:space="preserve">
</t>
        </r>
      </text>
    </comment>
    <comment ref="J3" authorId="0" shapeId="0" xr:uid="{5B073C8E-4E12-4921-B572-9E9E4A0D743A}">
      <text>
        <r>
          <rPr>
            <sz val="10"/>
            <color indexed="81"/>
            <rFont val="Calibri"/>
            <family val="2"/>
          </rPr>
          <t>Enter the depth read out from your Echo Sounder or the Lead Line.</t>
        </r>
        <r>
          <rPr>
            <sz val="9"/>
            <color indexed="81"/>
            <rFont val="Tahoma"/>
            <family val="2"/>
          </rPr>
          <t xml:space="preserve">
</t>
        </r>
      </text>
    </comment>
    <comment ref="C7" authorId="0" shapeId="0" xr:uid="{CE662F46-D7A2-4039-A00B-E96534374924}">
      <text>
        <r>
          <rPr>
            <sz val="10"/>
            <color indexed="81"/>
            <rFont val="Calibri"/>
            <family val="2"/>
          </rPr>
          <t xml:space="preserve">Enter the Latitude formatted as: 
 </t>
        </r>
        <r>
          <rPr>
            <b/>
            <u/>
            <sz val="10"/>
            <color indexed="81"/>
            <rFont val="Calibri"/>
            <family val="2"/>
          </rPr>
          <t>DD-MM-SS.SSS</t>
        </r>
        <r>
          <rPr>
            <sz val="10"/>
            <color indexed="81"/>
            <rFont val="Calibri"/>
            <family val="2"/>
          </rPr>
          <t>.</t>
        </r>
      </text>
    </comment>
    <comment ref="G7" authorId="0" shapeId="0" xr:uid="{9C8490F2-45EA-4EA4-8158-B28ABBB7BF9D}">
      <text>
        <r>
          <rPr>
            <sz val="11"/>
            <color indexed="81"/>
            <rFont val="Calibri"/>
            <family val="2"/>
          </rPr>
          <t xml:space="preserve">Enter the latitude formatted as: 
</t>
        </r>
        <r>
          <rPr>
            <b/>
            <u/>
            <sz val="11"/>
            <color indexed="81"/>
            <rFont val="Calibri"/>
            <family val="2"/>
          </rPr>
          <t>DD-MM-SS.SSS.</t>
        </r>
        <r>
          <rPr>
            <sz val="9"/>
            <color indexed="81"/>
            <rFont val="Tahoma"/>
            <family val="2"/>
          </rPr>
          <t xml:space="preserve">
</t>
        </r>
      </text>
    </comment>
    <comment ref="K7" authorId="0" shapeId="0" xr:uid="{490F8EF9-BB24-4449-80C0-3A6E9E804EAD}">
      <text>
        <r>
          <rPr>
            <b/>
            <sz val="9"/>
            <color indexed="81"/>
            <rFont val="Tahoma"/>
            <family val="2"/>
          </rPr>
          <t>Enter the Range of Tide for the local area.</t>
        </r>
      </text>
    </comment>
    <comment ref="C8" authorId="0" shapeId="0" xr:uid="{A721034F-6541-47B6-BE8B-E284F61BE573}">
      <text>
        <r>
          <rPr>
            <sz val="10"/>
            <color indexed="81"/>
            <rFont val="Calibri"/>
            <family val="2"/>
          </rPr>
          <t xml:space="preserve">Enter the longitude formatted as:  
</t>
        </r>
        <r>
          <rPr>
            <b/>
            <u/>
            <sz val="10"/>
            <color indexed="81"/>
            <rFont val="Calibri"/>
            <family val="2"/>
          </rPr>
          <t>DDD-MM-SS.SSS</t>
        </r>
      </text>
    </comment>
    <comment ref="G8" authorId="0" shapeId="0" xr:uid="{50262595-5829-4B2E-A6AB-74914D1F299A}">
      <text>
        <r>
          <rPr>
            <sz val="10"/>
            <color indexed="81"/>
            <rFont val="Calibri"/>
            <family val="2"/>
          </rPr>
          <t xml:space="preserve">Enter the longitude formatted as:  
</t>
        </r>
        <r>
          <rPr>
            <b/>
            <u/>
            <sz val="10"/>
            <color indexed="81"/>
            <rFont val="Calibri"/>
            <family val="2"/>
          </rPr>
          <t>DDD-MM-SS.SSS</t>
        </r>
      </text>
    </comment>
    <comment ref="K11" authorId="0" shapeId="0" xr:uid="{69E3BF80-D005-4623-9DB9-EB6F08D4898B}">
      <text>
        <r>
          <rPr>
            <b/>
            <sz val="9"/>
            <color indexed="81"/>
            <rFont val="Tahoma"/>
            <family val="2"/>
          </rPr>
          <t>Enter the Factor for the length of the harness for the buoy. (1.5 is suggested)</t>
        </r>
      </text>
    </comment>
    <comment ref="K12" authorId="0" shapeId="0" xr:uid="{EA277275-7748-4DEB-BBA7-F065576B604B}">
      <text>
        <r>
          <rPr>
            <b/>
            <sz val="9"/>
            <color indexed="81"/>
            <rFont val="Tahoma"/>
            <family val="2"/>
          </rPr>
          <t>Enter the Factor to handle the extreme heights of tide in the local area. (1.2 is suggested)</t>
        </r>
      </text>
    </comment>
    <comment ref="E20" authorId="0" shapeId="0" xr:uid="{094CC918-B6B8-4182-ABE0-D3EE1406DB63}">
      <text>
        <r>
          <rPr>
            <sz val="10"/>
            <color indexed="81"/>
            <rFont val="Calibri"/>
            <family val="2"/>
          </rPr>
          <t>ENTER THE DISTANCE IN NAUTICAL MILES</t>
        </r>
      </text>
    </comment>
    <comment ref="E24" authorId="0" shapeId="0" xr:uid="{A8AF1ECA-B5B7-46A7-B57F-3653967F8EDE}">
      <text>
        <r>
          <rPr>
            <sz val="10"/>
            <color indexed="81"/>
            <rFont val="Calibri"/>
            <family val="2"/>
          </rPr>
          <t>ENTER THE DISTANCE IN METERS.</t>
        </r>
        <r>
          <rPr>
            <sz val="9"/>
            <color indexed="81"/>
            <rFont val="Tahoma"/>
            <family val="2"/>
          </rPr>
          <t xml:space="preserve">
</t>
        </r>
      </text>
    </comment>
    <comment ref="E28" authorId="0" shapeId="0" xr:uid="{462E3D1B-4AE3-466C-9223-C3D715F5BBBF}">
      <text>
        <r>
          <rPr>
            <sz val="10"/>
            <color indexed="81"/>
            <rFont val="Calibri"/>
            <family val="2"/>
          </rPr>
          <t>ENTER THE DISTANCE IN FEET.</t>
        </r>
        <r>
          <rPr>
            <sz val="9"/>
            <color indexed="81"/>
            <rFont val="Tahoma"/>
            <family val="2"/>
          </rPr>
          <t xml:space="preserve">
</t>
        </r>
      </text>
    </comment>
    <comment ref="D35" authorId="0" shapeId="0" xr:uid="{2163B389-D074-47BA-BC07-78E157FC10DB}">
      <text>
        <r>
          <rPr>
            <sz val="9"/>
            <color indexed="81"/>
            <rFont val="Tahoma"/>
            <family val="2"/>
          </rPr>
          <t xml:space="preserve">Enter the scale of the NOAA chart that is being used.
</t>
        </r>
      </text>
    </comment>
  </commentList>
</comments>
</file>

<file path=xl/sharedStrings.xml><?xml version="1.0" encoding="utf-8"?>
<sst xmlns="http://schemas.openxmlformats.org/spreadsheetml/2006/main" count="33796" uniqueCount="5889">
  <si>
    <t>Paton Name</t>
  </si>
  <si>
    <t>Lat</t>
  </si>
  <si>
    <t>Long</t>
  </si>
  <si>
    <t>Set Pull</t>
  </si>
  <si>
    <t>3 </t>
  </si>
  <si>
    <t>No</t>
  </si>
  <si>
    <t>Yes</t>
  </si>
  <si>
    <t>05/01 - 10/31 </t>
  </si>
  <si>
    <t>2 </t>
  </si>
  <si>
    <t>05/15 - 10/15 </t>
  </si>
  <si>
    <t>04/01 - 11/01 </t>
  </si>
  <si>
    <t>05/01 - 11/15 </t>
  </si>
  <si>
    <t>05/01 - 10/01 </t>
  </si>
  <si>
    <t>05/01 - 11/01 </t>
  </si>
  <si>
    <t>05/01 - 10/30 </t>
  </si>
  <si>
    <t>04/01 - 11/15 </t>
  </si>
  <si>
    <t>1 </t>
  </si>
  <si>
    <t>04/01 - 12/01 </t>
  </si>
  <si>
    <t>04/15 - 11/15 </t>
  </si>
  <si>
    <t>Observer notes</t>
  </si>
  <si>
    <t>Ver</t>
  </si>
  <si>
    <t>T</t>
  </si>
  <si>
    <t>C</t>
  </si>
  <si>
    <t>Fl,U</t>
  </si>
  <si>
    <t>EPE / D.Off</t>
  </si>
  <si>
    <t>Depth / HOT</t>
  </si>
  <si>
    <t>Time / Date</t>
  </si>
  <si>
    <t>This Excel Work book is for your ANT area. It is all the PATONS.</t>
  </si>
  <si>
    <t>Observation notes Why did it fail, did you take apicture</t>
  </si>
  <si>
    <t>The Accuracy box needs to have the type of GPS being used and how you verified it pre patrol. The EPE should be checked at reach Paton and recorded (see above). The make and model of depth sounder needs to recorded here and how you checked it's accuracy. If the distance from the water line to the transdurer has been corrected (true depth of water that needs to be noted here. If there is some other off set itneeds to be recored here</t>
  </si>
  <si>
    <t>Woods Hole</t>
  </si>
  <si>
    <t>Aid Established  </t>
  </si>
  <si>
    <t>2020-08-04 Wagner,Stephen</t>
  </si>
  <si>
    <t>200100804783  </t>
  </si>
  <si>
    <t>1916 Channel No Wake Buoy   </t>
  </si>
  <si>
    <t>Floating ,Unlighted</t>
  </si>
  <si>
    <t>013-11-08</t>
  </si>
  <si>
    <t>BE-1</t>
  </si>
  <si>
    <t>SEASONAL  </t>
  </si>
  <si>
    <t>Submit PATON report</t>
  </si>
  <si>
    <t>100116999506  </t>
  </si>
  <si>
    <t>40th Pole Rock Buoy   </t>
  </si>
  <si>
    <t>41 17 47.40 N</t>
  </si>
  <si>
    <t>70 10 57.000 W</t>
  </si>
  <si>
    <t>013-11-07</t>
  </si>
  <si>
    <t>NTK-2</t>
  </si>
  <si>
    <t>SHEILA LUCEY </t>
  </si>
  <si>
    <t>100116996488  </t>
  </si>
  <si>
    <t>Abrahm's Point Rock Buoy   </t>
  </si>
  <si>
    <t>70 03 58.800 W</t>
  </si>
  <si>
    <t>NTK-1</t>
  </si>
  <si>
    <t>200100217871  </t>
  </si>
  <si>
    <t>Ackapesket Beach Swim Buoys (3)   </t>
  </si>
  <si>
    <t>41 32 48.20 N</t>
  </si>
  <si>
    <t>70 34 18.300 W</t>
  </si>
  <si>
    <t>013-11-02</t>
  </si>
  <si>
    <t>CS-A</t>
  </si>
  <si>
    <t>WILLIAM COLLINS </t>
  </si>
  <si>
    <t>100117176479  </t>
  </si>
  <si>
    <t>Agawam No Wake Buoy   </t>
  </si>
  <si>
    <t>41 44 33.18 N</t>
  </si>
  <si>
    <t>70 40 18.840 W</t>
  </si>
  <si>
    <t>013-06-</t>
  </si>
  <si>
    <t>DELTA-A</t>
  </si>
  <si>
    <t>Garry Buckminster </t>
  </si>
  <si>
    <t>14085.00  </t>
  </si>
  <si>
    <t>200100219026  </t>
  </si>
  <si>
    <t>Allen Harbor Entrance Breakwater Light   </t>
  </si>
  <si>
    <t>41 39 40.00 N</t>
  </si>
  <si>
    <t>70 05 22.600 W</t>
  </si>
  <si>
    <t>Fixed,Lighted</t>
  </si>
  <si>
    <t>013-11-01</t>
  </si>
  <si>
    <t>AE-1</t>
  </si>
  <si>
    <t>John Rendon </t>
  </si>
  <si>
    <t>06/15 - 10/01 </t>
  </si>
  <si>
    <t>14090.00  </t>
  </si>
  <si>
    <t>200100218973  </t>
  </si>
  <si>
    <t>14095.00  </t>
  </si>
  <si>
    <t>200100218974  </t>
  </si>
  <si>
    <t>Allen Harbor Entrance Buoy 2   </t>
  </si>
  <si>
    <t>41 39 23.80 N</t>
  </si>
  <si>
    <t>70 05 06.600 W</t>
  </si>
  <si>
    <t>14100.00  </t>
  </si>
  <si>
    <t>200100218975  </t>
  </si>
  <si>
    <t>Allen Harbor Entrance Buoy 3   </t>
  </si>
  <si>
    <t>14105.00  </t>
  </si>
  <si>
    <t>200100218976  </t>
  </si>
  <si>
    <t>Allen Harbor Entrance Buoy 4   </t>
  </si>
  <si>
    <t>14110.00  </t>
  </si>
  <si>
    <t>200100218977  </t>
  </si>
  <si>
    <t>Allen Harbor Entrance Buoy 5   </t>
  </si>
  <si>
    <t>41 39 34.80 N</t>
  </si>
  <si>
    <t>70 05 19.300 W</t>
  </si>
  <si>
    <t>14115.00  </t>
  </si>
  <si>
    <t>200100218978  </t>
  </si>
  <si>
    <t>Allen Harbor Entrance Buoy 6   </t>
  </si>
  <si>
    <t>16775.00  </t>
  </si>
  <si>
    <t>100116981849  </t>
  </si>
  <si>
    <t>Apponagansett Bay Buoy 13   </t>
  </si>
  <si>
    <t>41 35 03.00 N</t>
  </si>
  <si>
    <t>70 56 46.000 W</t>
  </si>
  <si>
    <t>FOX-B</t>
  </si>
  <si>
    <t>Michael Cormier </t>
  </si>
  <si>
    <t>ANNUAL  </t>
  </si>
  <si>
    <t>100117249570  </t>
  </si>
  <si>
    <t>Apponagansett Bay No Wake Buoy B  </t>
  </si>
  <si>
    <t>41 35 13.10 N</t>
  </si>
  <si>
    <t>70 56 53.000 W</t>
  </si>
  <si>
    <t>Jack Baglan </t>
  </si>
  <si>
    <t>100117096663  </t>
  </si>
  <si>
    <t>Apponagansett Bay Race Buoy A   </t>
  </si>
  <si>
    <t>41 35 23.40 N</t>
  </si>
  <si>
    <t>70 56 15.600 W</t>
  </si>
  <si>
    <t>200100217294  </t>
  </si>
  <si>
    <t>Apponagansett Bay Race Buoy C   </t>
  </si>
  <si>
    <t>41 35 10.80 N</t>
  </si>
  <si>
    <t>70 54 39.600 W</t>
  </si>
  <si>
    <t>200100217297  </t>
  </si>
  <si>
    <t>Apponagansett Bay Race Buoy Delta   </t>
  </si>
  <si>
    <t>41 34 39.00 N</t>
  </si>
  <si>
    <t>70 55 04.800 W</t>
  </si>
  <si>
    <t>200100217296  </t>
  </si>
  <si>
    <t>Apponagansett Bay Race Buoy E   </t>
  </si>
  <si>
    <t>41 33 45.00 N</t>
  </si>
  <si>
    <t>70 55 52.200 W</t>
  </si>
  <si>
    <t>100118398719  </t>
  </si>
  <si>
    <t>Apponagansett Bay Race Buoy I  </t>
  </si>
  <si>
    <t>41 33 45.96 N</t>
  </si>
  <si>
    <t>70 54 22.920 W</t>
  </si>
  <si>
    <t>200100217295  </t>
  </si>
  <si>
    <t>Apponagansett Bay Race Buoy Star   </t>
  </si>
  <si>
    <t>41 34 43.20 N</t>
  </si>
  <si>
    <t>70 53 58.800 W</t>
  </si>
  <si>
    <t>100117100838  </t>
  </si>
  <si>
    <t>Apponagansett Bay Race Buoy W   </t>
  </si>
  <si>
    <t>41 32 55.20 N</t>
  </si>
  <si>
    <t>70 55 00.000 W</t>
  </si>
  <si>
    <t>200100217293  </t>
  </si>
  <si>
    <t>Apponagansett Bay Race Buoy Y   </t>
  </si>
  <si>
    <t>41 34 45.00 N</t>
  </si>
  <si>
    <t>70 55 33.660 W</t>
  </si>
  <si>
    <t>200100217298  </t>
  </si>
  <si>
    <t>Apponagansett Bay Race Buoy Z   </t>
  </si>
  <si>
    <t>41 33 57.60 N</t>
  </si>
  <si>
    <t>70 55 40.800 W</t>
  </si>
  <si>
    <t>2020-09-22 Wagner,Stephen</t>
  </si>
  <si>
    <t>13340.00  </t>
  </si>
  <si>
    <t>200100219129  </t>
  </si>
  <si>
    <t>Aunt Lydias Cove Buoy 1  </t>
  </si>
  <si>
    <t>41 40 51.50 N</t>
  </si>
  <si>
    <t>69 56 47.900 W</t>
  </si>
  <si>
    <t>AN-2</t>
  </si>
  <si>
    <t>STUART SMITH </t>
  </si>
  <si>
    <t>04/15 - 10/15 </t>
  </si>
  <si>
    <t>13350.00  </t>
  </si>
  <si>
    <t>200100219130  </t>
  </si>
  <si>
    <t>Aunt Lydias Cove Buoy 2   </t>
  </si>
  <si>
    <t>41 40 55.70 N</t>
  </si>
  <si>
    <t>69 56 49.700 W</t>
  </si>
  <si>
    <t>13355.00  </t>
  </si>
  <si>
    <t>200100219131  </t>
  </si>
  <si>
    <t>Aunt Lydias Cove Buoy 3   </t>
  </si>
  <si>
    <t>41 40 58.10 N</t>
  </si>
  <si>
    <t>69 56 52.100 W</t>
  </si>
  <si>
    <t>13360.00  </t>
  </si>
  <si>
    <t>200100219132  </t>
  </si>
  <si>
    <t>Aunt Lydias Cove Buoy 4   </t>
  </si>
  <si>
    <t>41 41 01.10 N</t>
  </si>
  <si>
    <t>69 56 53.300 W</t>
  </si>
  <si>
    <t>13365.00  </t>
  </si>
  <si>
    <t>200100219133  </t>
  </si>
  <si>
    <t>Aunt Lydias Cove Buoy 5   </t>
  </si>
  <si>
    <t>41 41 08.90 N</t>
  </si>
  <si>
    <t>69 56 56.900 W</t>
  </si>
  <si>
    <t>13370.00  </t>
  </si>
  <si>
    <t>200100219134  </t>
  </si>
  <si>
    <t>Aunt Lydias Cove Buoy 6   </t>
  </si>
  <si>
    <t>69 56 56.300 W</t>
  </si>
  <si>
    <t>200100219135  </t>
  </si>
  <si>
    <t>Barlows Landing Swim Area Buoy   </t>
  </si>
  <si>
    <t>41 41 28.68 N</t>
  </si>
  <si>
    <t>70 37 38.220 W</t>
  </si>
  <si>
    <t>CS-D</t>
  </si>
  <si>
    <t>Chris Southwood </t>
  </si>
  <si>
    <t>05/15 - 09/15 </t>
  </si>
  <si>
    <t>2019-08-03 Cave,Clinton</t>
  </si>
  <si>
    <t>14250.00  </t>
  </si>
  <si>
    <t>200100219034  </t>
  </si>
  <si>
    <t>Bass River Buoy 12   </t>
  </si>
  <si>
    <t>41 38 54.60 N</t>
  </si>
  <si>
    <t>70 11 49.600 W</t>
  </si>
  <si>
    <t>AW-2</t>
  </si>
  <si>
    <t>YARMOUTH Harbormaster </t>
  </si>
  <si>
    <t>14255.00  </t>
  </si>
  <si>
    <t>200100219036  </t>
  </si>
  <si>
    <t>Bass River Buoy 14   </t>
  </si>
  <si>
    <t>41 39 02.70 N</t>
  </si>
  <si>
    <t>70 11 49.300 W</t>
  </si>
  <si>
    <t>05/15 - 11/01 </t>
  </si>
  <si>
    <t>14256.00  </t>
  </si>
  <si>
    <t>200100218533  </t>
  </si>
  <si>
    <t>Bass River Buoy 14A   </t>
  </si>
  <si>
    <t>41 39 14.10 N</t>
  </si>
  <si>
    <t>70 11 46.300 W</t>
  </si>
  <si>
    <t>14260.00  </t>
  </si>
  <si>
    <t>200100219037  </t>
  </si>
  <si>
    <t>Bass River Buoy 16   </t>
  </si>
  <si>
    <t>41 39 18.40 N</t>
  </si>
  <si>
    <t>70 11 41.000 W</t>
  </si>
  <si>
    <t>05/15 - 11/15 </t>
  </si>
  <si>
    <t>14265.00  </t>
  </si>
  <si>
    <t>200100219038  </t>
  </si>
  <si>
    <t>Bass River Buoy 16A   </t>
  </si>
  <si>
    <t>41 39 22.10 N</t>
  </si>
  <si>
    <t>70 11 32.200 W</t>
  </si>
  <si>
    <t>14270.00  </t>
  </si>
  <si>
    <t>200100219039  </t>
  </si>
  <si>
    <t>Bass River Buoy 18   </t>
  </si>
  <si>
    <t>41 39 26.60 N</t>
  </si>
  <si>
    <t>70 11 23.800 W</t>
  </si>
  <si>
    <t>14275.00  </t>
  </si>
  <si>
    <t>200100219040  </t>
  </si>
  <si>
    <t>Bass River Buoy 20   </t>
  </si>
  <si>
    <t>14280.00  </t>
  </si>
  <si>
    <t>200100219042  </t>
  </si>
  <si>
    <t>Bass River Buoy 22   </t>
  </si>
  <si>
    <t>41 39 41.10 N</t>
  </si>
  <si>
    <t>70 11 12.600 W</t>
  </si>
  <si>
    <t>14281.00  </t>
  </si>
  <si>
    <t>100116925035  </t>
  </si>
  <si>
    <t>Bass River Buoy 22A   </t>
  </si>
  <si>
    <t>41 39 45.40 N</t>
  </si>
  <si>
    <t>70 11 02.900 W</t>
  </si>
  <si>
    <t>14285.00  </t>
  </si>
  <si>
    <t>200100219144  </t>
  </si>
  <si>
    <t>Bass River Buoy 24   </t>
  </si>
  <si>
    <t>AW-3</t>
  </si>
  <si>
    <t>14290.00  </t>
  </si>
  <si>
    <t>200100219145  </t>
  </si>
  <si>
    <t>Bass River Buoy 25   </t>
  </si>
  <si>
    <t>41 40 08.20 N</t>
  </si>
  <si>
    <t>70 10 46.700 W</t>
  </si>
  <si>
    <t>14291.00  </t>
  </si>
  <si>
    <t>100116925041  </t>
  </si>
  <si>
    <t>Bass River Buoy 25A   </t>
  </si>
  <si>
    <t>41 40 10.00 N</t>
  </si>
  <si>
    <t>70 10 38.100 W</t>
  </si>
  <si>
    <t>14295.00  </t>
  </si>
  <si>
    <t>200100219146  </t>
  </si>
  <si>
    <t>Bass River Buoy 26   </t>
  </si>
  <si>
    <t>70 10 33.000 W</t>
  </si>
  <si>
    <t>14300.00  </t>
  </si>
  <si>
    <t>200100219147  </t>
  </si>
  <si>
    <t>Bass River Buoy 28   </t>
  </si>
  <si>
    <t>41 40 21.40 N</t>
  </si>
  <si>
    <t>70 10 19.100 W</t>
  </si>
  <si>
    <t>14301.00  </t>
  </si>
  <si>
    <t>100116925046  </t>
  </si>
  <si>
    <t>Bass River Buoy 28A   </t>
  </si>
  <si>
    <t>41 40 27.60 N</t>
  </si>
  <si>
    <t>70 10 15.800 W</t>
  </si>
  <si>
    <t>14305.00  </t>
  </si>
  <si>
    <t>200100219148  </t>
  </si>
  <si>
    <t>Bass River Buoy 30   </t>
  </si>
  <si>
    <t>14310.00  </t>
  </si>
  <si>
    <t>200100219149  </t>
  </si>
  <si>
    <t>Bass River Buoy 32   </t>
  </si>
  <si>
    <t>Dawson Farber </t>
  </si>
  <si>
    <t>14315.00  </t>
  </si>
  <si>
    <t>200100218534  </t>
  </si>
  <si>
    <t>Bass River Buoy 33   </t>
  </si>
  <si>
    <t>14320.00  </t>
  </si>
  <si>
    <t>200100219151  </t>
  </si>
  <si>
    <t>Bass River Buoy 34   </t>
  </si>
  <si>
    <t>41 40 57.50 N</t>
  </si>
  <si>
    <t>70 09 43.300 W</t>
  </si>
  <si>
    <t>2020-09-10 Wagner,Stephen</t>
  </si>
  <si>
    <t>14325.00  </t>
  </si>
  <si>
    <t>200100219152  </t>
  </si>
  <si>
    <t>Bass River Buoy 35   </t>
  </si>
  <si>
    <t>41 41 03.80 N</t>
  </si>
  <si>
    <t>70 09 33.800 W</t>
  </si>
  <si>
    <t>14330.00  </t>
  </si>
  <si>
    <t>200100219153  </t>
  </si>
  <si>
    <t>Bass River Buoy 36   </t>
  </si>
  <si>
    <t>41 41 09.80 N</t>
  </si>
  <si>
    <t>70 09 38.800 W</t>
  </si>
  <si>
    <t>14335.00  </t>
  </si>
  <si>
    <t>200100219154  </t>
  </si>
  <si>
    <t>Bass River Buoy 37   </t>
  </si>
  <si>
    <t>41 41 16.30 N</t>
  </si>
  <si>
    <t>14340.00  </t>
  </si>
  <si>
    <t>200100219155  </t>
  </si>
  <si>
    <t>Bass River Buoy 38   </t>
  </si>
  <si>
    <t>14345.00  </t>
  </si>
  <si>
    <t>200100219156  </t>
  </si>
  <si>
    <t>Bass River Buoy 39   </t>
  </si>
  <si>
    <t>14346.00  </t>
  </si>
  <si>
    <t>100117582557  </t>
  </si>
  <si>
    <t>Bass River Buoy 39A   </t>
  </si>
  <si>
    <t>41 41 20.00 N</t>
  </si>
  <si>
    <t>70 09 58.800 W</t>
  </si>
  <si>
    <t>14350.00  </t>
  </si>
  <si>
    <t>200100219157  </t>
  </si>
  <si>
    <t>Bass River Buoy 40   </t>
  </si>
  <si>
    <t>14355.00  </t>
  </si>
  <si>
    <t>200100219158  </t>
  </si>
  <si>
    <t>Bass River Buoy 41   </t>
  </si>
  <si>
    <t>14360.00  </t>
  </si>
  <si>
    <t>200100219150  </t>
  </si>
  <si>
    <t>Bass River Buoy 41A   </t>
  </si>
  <si>
    <t>14365.00  </t>
  </si>
  <si>
    <t>200100219159  </t>
  </si>
  <si>
    <t>Bass River Buoy 42   </t>
  </si>
  <si>
    <t>14370.00  </t>
  </si>
  <si>
    <t>200100219160  </t>
  </si>
  <si>
    <t>Bass River Buoy 43   </t>
  </si>
  <si>
    <t>14375.00  </t>
  </si>
  <si>
    <t>200100219161  </t>
  </si>
  <si>
    <t>Bass River Buoy 44   </t>
  </si>
  <si>
    <t>14380.00  </t>
  </si>
  <si>
    <t>200100219162  </t>
  </si>
  <si>
    <t>Bass River Buoy 45   </t>
  </si>
  <si>
    <t>41 41 33.60 N</t>
  </si>
  <si>
    <t>04/15 - 01/10 </t>
  </si>
  <si>
    <t>14385.00  </t>
  </si>
  <si>
    <t>200100219163  </t>
  </si>
  <si>
    <t>Bass River Buoy 46   </t>
  </si>
  <si>
    <t>14390.00  </t>
  </si>
  <si>
    <t>200100219164  </t>
  </si>
  <si>
    <t>Bass River Buoy 47   </t>
  </si>
  <si>
    <t>41 41 41.70 N</t>
  </si>
  <si>
    <t>70 10 12.000 W</t>
  </si>
  <si>
    <t>14393.00  </t>
  </si>
  <si>
    <t>100116685210  </t>
  </si>
  <si>
    <t>Bass River Buoy 48   </t>
  </si>
  <si>
    <t>14395.00  </t>
  </si>
  <si>
    <t>200100219165  </t>
  </si>
  <si>
    <t>Bass River Buoy 49   </t>
  </si>
  <si>
    <t>14396.00  </t>
  </si>
  <si>
    <t>100116984586  </t>
  </si>
  <si>
    <t>Bass River Buoy 50  </t>
  </si>
  <si>
    <t>14400.00  </t>
  </si>
  <si>
    <t>200100217166  </t>
  </si>
  <si>
    <t>Bass River Buoy 51   </t>
  </si>
  <si>
    <t>14405.00  </t>
  </si>
  <si>
    <t>200100217167  </t>
  </si>
  <si>
    <t>Bass River Buoy 52   </t>
  </si>
  <si>
    <t>14410.00  </t>
  </si>
  <si>
    <t>200100217168  </t>
  </si>
  <si>
    <t>Bass River Buoy 53   </t>
  </si>
  <si>
    <t>14415.00  </t>
  </si>
  <si>
    <t>200100217169  </t>
  </si>
  <si>
    <t>Bass River Buoy 54   </t>
  </si>
  <si>
    <t>14245.00  </t>
  </si>
  <si>
    <t>200100219033  </t>
  </si>
  <si>
    <t>Bass River Entrance Buoy 10   </t>
  </si>
  <si>
    <t>41 38 35.30 N</t>
  </si>
  <si>
    <t>70 11 46.000 W</t>
  </si>
  <si>
    <t>14215.00  </t>
  </si>
  <si>
    <t>200100219027  </t>
  </si>
  <si>
    <t>Bass River Entrance Buoy 4   </t>
  </si>
  <si>
    <t>41 38 09.40 N</t>
  </si>
  <si>
    <t>70 11 41.900 W</t>
  </si>
  <si>
    <t>2020-11-03 Wagner,Stephen</t>
  </si>
  <si>
    <t>14220.00  </t>
  </si>
  <si>
    <t>200100219028  </t>
  </si>
  <si>
    <t>Bass River Entrance Buoy 5   </t>
  </si>
  <si>
    <t>41 38 12.90 N</t>
  </si>
  <si>
    <t>70 11 45.700 W</t>
  </si>
  <si>
    <t>14225.00  </t>
  </si>
  <si>
    <t>200100219029  </t>
  </si>
  <si>
    <t>Bass River Entrance Buoy 6   </t>
  </si>
  <si>
    <t>70 11 44.600 W</t>
  </si>
  <si>
    <t>Yarmouth Harbormaster </t>
  </si>
  <si>
    <t>14230.00  </t>
  </si>
  <si>
    <t>200100219030  </t>
  </si>
  <si>
    <t>Bass River Entrance Buoy 7   </t>
  </si>
  <si>
    <t>41 38 19.70 N</t>
  </si>
  <si>
    <t>14235.00  </t>
  </si>
  <si>
    <t>200100219031  </t>
  </si>
  <si>
    <t>Bass River Entrance Buoy 8   </t>
  </si>
  <si>
    <t>41 38 23.50 N</t>
  </si>
  <si>
    <t>14240.00  </t>
  </si>
  <si>
    <t>200100219032  </t>
  </si>
  <si>
    <t>Bass River Entrance Buoy 9   </t>
  </si>
  <si>
    <t>41 38 31.90 N</t>
  </si>
  <si>
    <t>70 11 46.100 W</t>
  </si>
  <si>
    <t>100116976747  </t>
  </si>
  <si>
    <t>Bass River Entrance Speed Buoy   </t>
  </si>
  <si>
    <t>41 38 32.70 N</t>
  </si>
  <si>
    <t>2020-11-27 Wagner,Stephen</t>
  </si>
  <si>
    <t>100117271609  </t>
  </si>
  <si>
    <t>Bass River Jetty Hazard Lighted Buoy   </t>
  </si>
  <si>
    <t>41 38 37.70 N</t>
  </si>
  <si>
    <t>70 11 45.500 W</t>
  </si>
  <si>
    <t>Floating ,Lighted</t>
  </si>
  <si>
    <t>100116924947  </t>
  </si>
  <si>
    <t>Bass River No Wake Buoy A   </t>
  </si>
  <si>
    <t>41 39 55.20 N</t>
  </si>
  <si>
    <t>70 10 55.800 W</t>
  </si>
  <si>
    <t>100116924927  </t>
  </si>
  <si>
    <t>Bass River No Wake Sign A   </t>
  </si>
  <si>
    <t>41 38 42.10 N</t>
  </si>
  <si>
    <t>70 11 50.300 W</t>
  </si>
  <si>
    <t>100117003766  </t>
  </si>
  <si>
    <t>Bass River North No Wake Buoy   </t>
  </si>
  <si>
    <t>41 40 51.54 N</t>
  </si>
  <si>
    <t>70 09 42.960 W</t>
  </si>
  <si>
    <t>100117582570  </t>
  </si>
  <si>
    <t>Bass River Rock Buoy E   </t>
  </si>
  <si>
    <t>41 38 39.80 N</t>
  </si>
  <si>
    <t>70 11 45.900 W</t>
  </si>
  <si>
    <t>100117003814  </t>
  </si>
  <si>
    <t>Bass River Rock Hazard Buoy A  </t>
  </si>
  <si>
    <t>41 41 21.54 N</t>
  </si>
  <si>
    <t>70 10 02.040 W</t>
  </si>
  <si>
    <t>100117582595  </t>
  </si>
  <si>
    <t>Bass River Speed Buoy F   </t>
  </si>
  <si>
    <t>41 40 48.70 N</t>
  </si>
  <si>
    <t>100117582576  </t>
  </si>
  <si>
    <t>Bass River Speed Buoy I   </t>
  </si>
  <si>
    <t>41 40 33.80 N</t>
  </si>
  <si>
    <t>70 10 09.700 W</t>
  </si>
  <si>
    <t>100117156290  </t>
  </si>
  <si>
    <t>Bassets Island East Rock Buoy B   </t>
  </si>
  <si>
    <t>41 40 32.54 N</t>
  </si>
  <si>
    <t>70 37 46.240 W</t>
  </si>
  <si>
    <t>CHRIS SOUTHWOOD </t>
  </si>
  <si>
    <t>100117156155  </t>
  </si>
  <si>
    <t>Bassets Island South No Wake Buoy A   </t>
  </si>
  <si>
    <t>41 40 20.00 N</t>
  </si>
  <si>
    <t>70 38 20.222 W</t>
  </si>
  <si>
    <t>200100219143  </t>
  </si>
  <si>
    <t>Bassets Island West Water Ski Buoy   </t>
  </si>
  <si>
    <t>41 40 26.82 N</t>
  </si>
  <si>
    <t>70 38 10.800 W</t>
  </si>
  <si>
    <t>16646.00  </t>
  </si>
  <si>
    <t>100117156085  </t>
  </si>
  <si>
    <t>Bassetts Island East Shoals Danger Buoy   </t>
  </si>
  <si>
    <t>41 41 11.94 N</t>
  </si>
  <si>
    <t>70 37 49.320 W</t>
  </si>
  <si>
    <t>100118253058  </t>
  </si>
  <si>
    <t>Bassetts Island North Channel No Wake Buoy  </t>
  </si>
  <si>
    <t>41 40 54.30 N</t>
  </si>
  <si>
    <t>70 38 34.858 W</t>
  </si>
  <si>
    <t>100118253060  </t>
  </si>
  <si>
    <t>Bassetts Island West Rock Hazard Buoy  </t>
  </si>
  <si>
    <t>41 40 40.68 N</t>
  </si>
  <si>
    <t>70 38 30.660 W</t>
  </si>
  <si>
    <t>2020-09-18 Wagner,Stephen</t>
  </si>
  <si>
    <t>13335.00  </t>
  </si>
  <si>
    <t>100116980223  </t>
  </si>
  <si>
    <t>BASSING HARBOR BUOY 2   </t>
  </si>
  <si>
    <t>41 42 46.60 N</t>
  </si>
  <si>
    <t>69 57 53.700 W</t>
  </si>
  <si>
    <t>AN-5A</t>
  </si>
  <si>
    <t>13336.00  </t>
  </si>
  <si>
    <t>100116980232  </t>
  </si>
  <si>
    <t>BASSING HARBOR BUOY 3   </t>
  </si>
  <si>
    <t>41 42 48.84 N</t>
  </si>
  <si>
    <t>69 57 59.940 W</t>
  </si>
  <si>
    <t>04/15 - 10/14 </t>
  </si>
  <si>
    <t>13337.00  </t>
  </si>
  <si>
    <t>100116980235  </t>
  </si>
  <si>
    <t>BASSING HARBOR BUOY 4   </t>
  </si>
  <si>
    <t>41 42 39.66 N</t>
  </si>
  <si>
    <t>69 58 17.460 W</t>
  </si>
  <si>
    <t>05/15 - 12/01 </t>
  </si>
  <si>
    <t>100116976702  </t>
  </si>
  <si>
    <t>BASSING HARBOR NO WAKE BUOY   </t>
  </si>
  <si>
    <t>41 42 41.40 N</t>
  </si>
  <si>
    <t>69 58 15.100 W</t>
  </si>
  <si>
    <t>100116976482  </t>
  </si>
  <si>
    <t>Bayside Beach Swim Buoys (2)   </t>
  </si>
  <si>
    <t>41 34 00.46 N</t>
  </si>
  <si>
    <t>70 32 07.380 W</t>
  </si>
  <si>
    <t>CS-B1</t>
  </si>
  <si>
    <t>Thomas Rodgers </t>
  </si>
  <si>
    <t>100118466007  </t>
  </si>
  <si>
    <t>Beverly Yacht Club Race Mark A  </t>
  </si>
  <si>
    <t>41 38 51.60 N</t>
  </si>
  <si>
    <t>70 42 24.000 W</t>
  </si>
  <si>
    <t>ECHO</t>
  </si>
  <si>
    <t>Bird Island Light   </t>
  </si>
  <si>
    <t>41 40 10.02 N</t>
  </si>
  <si>
    <t>70 43 02.400 W</t>
  </si>
  <si>
    <t>Isaac Perry </t>
  </si>
  <si>
    <t>100117003828  </t>
  </si>
  <si>
    <t>Blue Rock Hazard Buoy   </t>
  </si>
  <si>
    <t>41 41 33.00 N</t>
  </si>
  <si>
    <t>70 10 11.460 W</t>
  </si>
  <si>
    <t>17026.50  </t>
  </si>
  <si>
    <t>100118301883  </t>
  </si>
  <si>
    <t>Brant Island Cove Channel Buoy 5   </t>
  </si>
  <si>
    <t>41 37 09.48 N</t>
  </si>
  <si>
    <t>70 48 39.540 W</t>
  </si>
  <si>
    <t>FOX-A</t>
  </si>
  <si>
    <t>Jamie McIntosh </t>
  </si>
  <si>
    <t>17026.60  </t>
  </si>
  <si>
    <t>100118301888  </t>
  </si>
  <si>
    <t>Brant Island Cove Channel Buoy 6   </t>
  </si>
  <si>
    <t>41 37 11.58 N</t>
  </si>
  <si>
    <t>70 48 35.580 W</t>
  </si>
  <si>
    <t>17026.70  </t>
  </si>
  <si>
    <t>100118301890  </t>
  </si>
  <si>
    <t>Brant Island Cove Channel Buoy 7   </t>
  </si>
  <si>
    <t>41 37 32.22 N</t>
  </si>
  <si>
    <t>70 48 54.360 W</t>
  </si>
  <si>
    <t>17026.80  </t>
  </si>
  <si>
    <t>100118301892  </t>
  </si>
  <si>
    <t>Brant Island Cove Channel Buoy 8  </t>
  </si>
  <si>
    <t>41 37 34.08 N</t>
  </si>
  <si>
    <t>70 48 53.220 W</t>
  </si>
  <si>
    <t>17026.10  </t>
  </si>
  <si>
    <t>100117227517  </t>
  </si>
  <si>
    <t>Brant Island Cove Channel Lighted Buoy 1   </t>
  </si>
  <si>
    <t>41 36 39.78 N</t>
  </si>
  <si>
    <t>70 48 10.020 W</t>
  </si>
  <si>
    <t>17026.20  </t>
  </si>
  <si>
    <t>100117227522  </t>
  </si>
  <si>
    <t>Brant Island Cove Channel Lighted Buoy 2   </t>
  </si>
  <si>
    <t>41 36 42.06 N</t>
  </si>
  <si>
    <t>70 48 07.620 W</t>
  </si>
  <si>
    <t>17026.30  </t>
  </si>
  <si>
    <t>100117227529  </t>
  </si>
  <si>
    <t>Brant Island Cove Channel Lighted Buoy 3   </t>
  </si>
  <si>
    <t>41 37 00.30 N</t>
  </si>
  <si>
    <t>70 48 32.040 W</t>
  </si>
  <si>
    <t>17026.40  </t>
  </si>
  <si>
    <t>100117227538  </t>
  </si>
  <si>
    <t>Brant Island Cove Channel Lighted Buoy 4   </t>
  </si>
  <si>
    <t>41 37 03.00 N</t>
  </si>
  <si>
    <t>70 48 27.780 W</t>
  </si>
  <si>
    <t>100118045878  </t>
  </si>
  <si>
    <t>Brewer Fiddler's Cove Marina No Wake Buoy   </t>
  </si>
  <si>
    <t>41 39 02.04 N</t>
  </si>
  <si>
    <t>70 38 08.040 W</t>
  </si>
  <si>
    <t>CS-C</t>
  </si>
  <si>
    <t>Frederick Sorrento </t>
  </si>
  <si>
    <t>200100787438  </t>
  </si>
  <si>
    <t>Bristol Beach Swim Buoys (4)   </t>
  </si>
  <si>
    <t>41 32 41.80 N</t>
  </si>
  <si>
    <t>70 35 23.400 W</t>
  </si>
  <si>
    <t>Falmouth Beach Committee  </t>
  </si>
  <si>
    <t>06/01 - 09/30 </t>
  </si>
  <si>
    <t>100117167042  </t>
  </si>
  <si>
    <t>Broad Cove No Wake Buoy A   </t>
  </si>
  <si>
    <t>41 44 35.58 N</t>
  </si>
  <si>
    <t>70 39 13.380 W</t>
  </si>
  <si>
    <t>100117167035  </t>
  </si>
  <si>
    <t>Broad Cove No Wake Buoy B  </t>
  </si>
  <si>
    <t>41 44 42.66 N</t>
  </si>
  <si>
    <t>70 39 16.980 W</t>
  </si>
  <si>
    <t>100117167308  </t>
  </si>
  <si>
    <t>Burgess Point No Wake Buoy A   </t>
  </si>
  <si>
    <t>41 43 44.22 N</t>
  </si>
  <si>
    <t>70 38 32.100 W</t>
  </si>
  <si>
    <t>05/15 - 10/30 </t>
  </si>
  <si>
    <t>100117167321  </t>
  </si>
  <si>
    <t>Burgess Point No Wake Buoy B   </t>
  </si>
  <si>
    <t>41 43 53.88 N</t>
  </si>
  <si>
    <t>70 38 44.400 W</t>
  </si>
  <si>
    <t>100117167327  </t>
  </si>
  <si>
    <t>Burgess Point No Wake Buoy C   </t>
  </si>
  <si>
    <t>41 44 01.92 N</t>
  </si>
  <si>
    <t>70 38 59.460 W</t>
  </si>
  <si>
    <t>100117167331  </t>
  </si>
  <si>
    <t>Burgess Point No Wake Buoy D   </t>
  </si>
  <si>
    <t>41 44 07.98 N</t>
  </si>
  <si>
    <t>70 39 14.880 W</t>
  </si>
  <si>
    <t>17201.05  </t>
  </si>
  <si>
    <t>200100811515  </t>
  </si>
  <si>
    <t>Burr Brothers Boatyard Channel Bouy 2   </t>
  </si>
  <si>
    <t>41 42 48.00 N</t>
  </si>
  <si>
    <t>70 45 54.000 W</t>
  </si>
  <si>
    <t>Toby Burr </t>
  </si>
  <si>
    <t>04/15 - 11/01 </t>
  </si>
  <si>
    <t>17201.00  </t>
  </si>
  <si>
    <t>200100811513  </t>
  </si>
  <si>
    <t>Burr Brothers Boatyard Channel Buoy 1   </t>
  </si>
  <si>
    <t>41 42 38.30 N</t>
  </si>
  <si>
    <t>70 45 48.100 W</t>
  </si>
  <si>
    <t>17202.00  </t>
  </si>
  <si>
    <t>200100811517  </t>
  </si>
  <si>
    <t>Burr Brothers Boatyard Channel Buoy 3   </t>
  </si>
  <si>
    <t>41 42 43.40 N</t>
  </si>
  <si>
    <t>70 45 53.300 W</t>
  </si>
  <si>
    <t>17202.40  </t>
  </si>
  <si>
    <t>200100811518  </t>
  </si>
  <si>
    <t>Burr Brothers Boatyard Channel Buoy 4   </t>
  </si>
  <si>
    <t>41 42 45.10 N</t>
  </si>
  <si>
    <t>70 45 54.300 W</t>
  </si>
  <si>
    <t>17202.60  </t>
  </si>
  <si>
    <t>200100811520  </t>
  </si>
  <si>
    <t>Burr Brothers Boatyard Channel Buoy 6   </t>
  </si>
  <si>
    <t>41 42 47.20 N</t>
  </si>
  <si>
    <t>70 45 55.000 W</t>
  </si>
  <si>
    <t>17202.80  </t>
  </si>
  <si>
    <t>200100811521  </t>
  </si>
  <si>
    <t>Burr Brothers Boatyard Channel Buoy 8   </t>
  </si>
  <si>
    <t>41 42 49.20 N</t>
  </si>
  <si>
    <t>70 45 54.700 W</t>
  </si>
  <si>
    <t>17421.00  </t>
  </si>
  <si>
    <t>100118297303  </t>
  </si>
  <si>
    <t>Buttermilk Bay Buoy 2   </t>
  </si>
  <si>
    <t>41 45 05.05 N</t>
  </si>
  <si>
    <t>70 37 27.502 W</t>
  </si>
  <si>
    <t>DELTA-C</t>
  </si>
  <si>
    <t>17421.20  </t>
  </si>
  <si>
    <t>200100219046  </t>
  </si>
  <si>
    <t>Buttermilk Bay Buoy 2A   </t>
  </si>
  <si>
    <t>41 45 08.76 N</t>
  </si>
  <si>
    <t>70 37 29.700 W</t>
  </si>
  <si>
    <t>70 37 29.640 W</t>
  </si>
  <si>
    <t>DIS-ESTABLISH  </t>
  </si>
  <si>
    <t>17421.40  </t>
  </si>
  <si>
    <t>200100219047  </t>
  </si>
  <si>
    <t>Buttermilk Bay Buoy 4   </t>
  </si>
  <si>
    <t>41 45 17.94 N</t>
  </si>
  <si>
    <t>70 37 21.420 W</t>
  </si>
  <si>
    <t>17421.50  </t>
  </si>
  <si>
    <t>200100219048  </t>
  </si>
  <si>
    <t>Buttermilk Bay Buoy 5   </t>
  </si>
  <si>
    <t>41 45 21.48 N</t>
  </si>
  <si>
    <t>70 37 17.880 W</t>
  </si>
  <si>
    <t>05/01 - 10/15 </t>
  </si>
  <si>
    <t>100117156040  </t>
  </si>
  <si>
    <t>Buttermilk Bay No Wake Buoy   </t>
  </si>
  <si>
    <t>41 45 09.36 N</t>
  </si>
  <si>
    <t>200100219169  </t>
  </si>
  <si>
    <t>Buttermilk Bay Swim Buoy   </t>
  </si>
  <si>
    <t>41 44 54.60 N</t>
  </si>
  <si>
    <t>70 37 13.260 W</t>
  </si>
  <si>
    <t>16963.00  </t>
  </si>
  <si>
    <t>200100819206  </t>
  </si>
  <si>
    <t>Buzzards Bay Enviromental Monitoring Lighted Buoy   </t>
  </si>
  <si>
    <t>41 33 59.40 N</t>
  </si>
  <si>
    <t>70 49 32.500 W</t>
  </si>
  <si>
    <t>100118462535  </t>
  </si>
  <si>
    <t>BYC Racing Mark Buoy H  </t>
  </si>
  <si>
    <t>41 39 12.24 N</t>
  </si>
  <si>
    <t>70 44 24.060 W</t>
  </si>
  <si>
    <t>100118462530  </t>
  </si>
  <si>
    <t>BYC Racing Mark Buoy I  </t>
  </si>
  <si>
    <t>2019-08-15 Davis,Gary</t>
  </si>
  <si>
    <t>14725.10  </t>
  </si>
  <si>
    <t>100118361718  </t>
  </si>
  <si>
    <t>Centerville River Buoy 1  </t>
  </si>
  <si>
    <t>41 37 32.80 N</t>
  </si>
  <si>
    <t>70 22 04.300 W</t>
  </si>
  <si>
    <t>BE-4</t>
  </si>
  <si>
    <t>Barnstable Harbormaster </t>
  </si>
  <si>
    <t>06/01 - 11/01 </t>
  </si>
  <si>
    <t>14726.50  </t>
  </si>
  <si>
    <t>200100218164  </t>
  </si>
  <si>
    <t>Centerville River Buoy 10  </t>
  </si>
  <si>
    <t>41 37 54.10 N</t>
  </si>
  <si>
    <t>70 21 42.500 W</t>
  </si>
  <si>
    <t>14726.60  </t>
  </si>
  <si>
    <t>200100218166  </t>
  </si>
  <si>
    <t>Centerville River Buoy 11  </t>
  </si>
  <si>
    <t>14726.70  </t>
  </si>
  <si>
    <t>200100218168  </t>
  </si>
  <si>
    <t>Centerville River Buoy 12   </t>
  </si>
  <si>
    <t>14726.80  </t>
  </si>
  <si>
    <t>200100218170  </t>
  </si>
  <si>
    <t>Centerville River Buoy 13   </t>
  </si>
  <si>
    <t>41 38 03.00 N</t>
  </si>
  <si>
    <t>70 21 26.100 W</t>
  </si>
  <si>
    <t>14726.90  </t>
  </si>
  <si>
    <t>200100237595  </t>
  </si>
  <si>
    <t>Centerville River Buoy 14   </t>
  </si>
  <si>
    <t>41 38 01.70 N</t>
  </si>
  <si>
    <t>70 21 27.789 W</t>
  </si>
  <si>
    <t>14725.20  </t>
  </si>
  <si>
    <t>100118361725  </t>
  </si>
  <si>
    <t>Centerville River Buoy 2  </t>
  </si>
  <si>
    <t>14726.00  </t>
  </si>
  <si>
    <t>200100218154  </t>
  </si>
  <si>
    <t>Centerville River Buoy 3   </t>
  </si>
  <si>
    <t>41 37 38.50 N</t>
  </si>
  <si>
    <t>70 22 01.100 W</t>
  </si>
  <si>
    <t>14726.10  </t>
  </si>
  <si>
    <t>200100218156  </t>
  </si>
  <si>
    <t>Centerville River Buoy 4   </t>
  </si>
  <si>
    <t>14726.20  </t>
  </si>
  <si>
    <t>200100218158  </t>
  </si>
  <si>
    <t>Centerville River Buoy 6   </t>
  </si>
  <si>
    <t>14726.30  </t>
  </si>
  <si>
    <t>200100218160  </t>
  </si>
  <si>
    <t>Centerville River Buoy 7   </t>
  </si>
  <si>
    <t>41 37 51.40 N</t>
  </si>
  <si>
    <t>70 21 48.200 W</t>
  </si>
  <si>
    <t>14726.40  </t>
  </si>
  <si>
    <t>200100218162  </t>
  </si>
  <si>
    <t>Centerville River Buoy 8   </t>
  </si>
  <si>
    <t>100117305004  </t>
  </si>
  <si>
    <t>Centerville River Speed Buoy  </t>
  </si>
  <si>
    <t>41 37 56.70 N</t>
  </si>
  <si>
    <t>70 21 39.100 W</t>
  </si>
  <si>
    <t>2020-06-27 Wagner,Stephen</t>
  </si>
  <si>
    <t>200100787502  </t>
  </si>
  <si>
    <t>Chapoquoit Beach Swim Buoys (2)   </t>
  </si>
  <si>
    <t>41 35 57.00 N</t>
  </si>
  <si>
    <t>70 39 00.000 W</t>
  </si>
  <si>
    <t>100117249139  </t>
  </si>
  <si>
    <t>Chappaquiddick Swim Buoys (6)   </t>
  </si>
  <si>
    <t>41 23 15.54 N</t>
  </si>
  <si>
    <t>70 30 08.580 W</t>
  </si>
  <si>
    <t>MV-A</t>
  </si>
  <si>
    <t>Charles Blair </t>
  </si>
  <si>
    <t>13309.00  </t>
  </si>
  <si>
    <t>200100217614  </t>
  </si>
  <si>
    <t>Chatham Harbor Buoy 1   </t>
  </si>
  <si>
    <t>41 39 58.10 N</t>
  </si>
  <si>
    <t>69 56 38.900 W</t>
  </si>
  <si>
    <t>13310.00  </t>
  </si>
  <si>
    <t>200100216895  </t>
  </si>
  <si>
    <t>Chatham Harbor Buoy 2   </t>
  </si>
  <si>
    <t>69 56 34.900 W</t>
  </si>
  <si>
    <t>13315.00  </t>
  </si>
  <si>
    <t>100116982819  </t>
  </si>
  <si>
    <t>Chatham Harbor Buoy 3   </t>
  </si>
  <si>
    <t>41 40 13.80 N</t>
  </si>
  <si>
    <t>69 56 40.100 W</t>
  </si>
  <si>
    <t>13320.00  </t>
  </si>
  <si>
    <t>200100216897  </t>
  </si>
  <si>
    <t>Chatham Harbor Buoy 4   </t>
  </si>
  <si>
    <t>41 40 22.50 N</t>
  </si>
  <si>
    <t>69 56 42.400 W</t>
  </si>
  <si>
    <t>13325.00  </t>
  </si>
  <si>
    <t>200100216899  </t>
  </si>
  <si>
    <t>Chatham Harbor Buoy 5   </t>
  </si>
  <si>
    <t>41 40 38.30 N</t>
  </si>
  <si>
    <t>69 56 41.900 W</t>
  </si>
  <si>
    <t>13330.00  </t>
  </si>
  <si>
    <t>100116984459  </t>
  </si>
  <si>
    <t>Chatham Harbor Buoy 6   </t>
  </si>
  <si>
    <t>41 40 05.94 N</t>
  </si>
  <si>
    <t>69 56 39.000 W</t>
  </si>
  <si>
    <t>100119130679  </t>
  </si>
  <si>
    <t>Cohasset Narrows No Wake Buoy A  </t>
  </si>
  <si>
    <t>41 44 55.02 N</t>
  </si>
  <si>
    <t>70 37 16.440 W</t>
  </si>
  <si>
    <t>06/01 - 10/15 </t>
  </si>
  <si>
    <t>100117156227  </t>
  </si>
  <si>
    <t>Cohasset Narrows Rock Buoy A   </t>
  </si>
  <si>
    <t>41 44 45.42 N</t>
  </si>
  <si>
    <t>70 37 18.960 W</t>
  </si>
  <si>
    <t>100117157551  </t>
  </si>
  <si>
    <t>Cohasset Narrows Rock Buoy B   </t>
  </si>
  <si>
    <t>41 44 45.12 N</t>
  </si>
  <si>
    <t>70 37 17.100 W</t>
  </si>
  <si>
    <t>200100219073  </t>
  </si>
  <si>
    <t>Cohasset Narrows Speed Buoy A   </t>
  </si>
  <si>
    <t>41 44 31.80 N</t>
  </si>
  <si>
    <t>70 37 39.420 W</t>
  </si>
  <si>
    <t>200100806835  </t>
  </si>
  <si>
    <t>Cohasset Narrows Speed Buoy B   </t>
  </si>
  <si>
    <t>41 44 44.94 N</t>
  </si>
  <si>
    <t>70 37 14.160 W</t>
  </si>
  <si>
    <t>100116976418  </t>
  </si>
  <si>
    <t>Cold Storage Beach Swim Buoys (4)  </t>
  </si>
  <si>
    <t>41 45 36.80 N</t>
  </si>
  <si>
    <t>70 08 14.800 W</t>
  </si>
  <si>
    <t>013-11-06</t>
  </si>
  <si>
    <t>CW-2</t>
  </si>
  <si>
    <t>100117420366  </t>
  </si>
  <si>
    <t>Coonamessett Farm Aquaculture Buoy NE   </t>
  </si>
  <si>
    <t>41 33 38.28 N</t>
  </si>
  <si>
    <t>70 39 27.240 W</t>
  </si>
  <si>
    <t>Matthew Weeks </t>
  </si>
  <si>
    <t>100117420355  </t>
  </si>
  <si>
    <t>Coonamessett Farm Aquaculture Buoy NW   </t>
  </si>
  <si>
    <t>41 33 37.02 N</t>
  </si>
  <si>
    <t>70 39 32.280 W</t>
  </si>
  <si>
    <t>100117420362  </t>
  </si>
  <si>
    <t>Coonamessett Farm Aquaculture Buoy SE   </t>
  </si>
  <si>
    <t>41 33 33.30 N</t>
  </si>
  <si>
    <t>70 39 28.080 W</t>
  </si>
  <si>
    <t>100117420360  </t>
  </si>
  <si>
    <t>Coonamessett Farm Aquaculture Buoy SW   </t>
  </si>
  <si>
    <t>41 33 32.76 N</t>
  </si>
  <si>
    <t>70 39 33.900 W</t>
  </si>
  <si>
    <t>100116976457  </t>
  </si>
  <si>
    <t>Corporation Beach Swim Buoys (6)   </t>
  </si>
  <si>
    <t>41 45 10.30 N</t>
  </si>
  <si>
    <t>70 11 03.900 W</t>
  </si>
  <si>
    <t>14760.10  </t>
  </si>
  <si>
    <t>200100218086  </t>
  </si>
  <si>
    <t>Cotuit Entrance Channel Buoy 1   </t>
  </si>
  <si>
    <t>41 35 54.20 N</t>
  </si>
  <si>
    <t>70 25 51.800 W</t>
  </si>
  <si>
    <t>BE-2</t>
  </si>
  <si>
    <t>14760.33  </t>
  </si>
  <si>
    <t>200100218104  </t>
  </si>
  <si>
    <t>Cotuit Entrance Channel Buoy 10   </t>
  </si>
  <si>
    <t>41 36 25.90 N</t>
  </si>
  <si>
    <t>70 26 04.900 W</t>
  </si>
  <si>
    <t>14760.13  </t>
  </si>
  <si>
    <t>200100218088  </t>
  </si>
  <si>
    <t>Cotuit Entrance Channel Buoy 2   </t>
  </si>
  <si>
    <t>41 35 54.70 N</t>
  </si>
  <si>
    <t>70 25 50.700 W</t>
  </si>
  <si>
    <t>14760.16  </t>
  </si>
  <si>
    <t>200100218090  </t>
  </si>
  <si>
    <t>Cotuit Entrance Channel Buoy 3   </t>
  </si>
  <si>
    <t>41 36 01.10 N</t>
  </si>
  <si>
    <t>70 25 56.200 W</t>
  </si>
  <si>
    <t>14760.19  </t>
  </si>
  <si>
    <t>200100218092  </t>
  </si>
  <si>
    <t>Cotuit Entrance Channel Buoy 4   </t>
  </si>
  <si>
    <t>41 36 01.50 N</t>
  </si>
  <si>
    <t>70 25 55.600 W</t>
  </si>
  <si>
    <t>14760.20  </t>
  </si>
  <si>
    <t>200100218094  </t>
  </si>
  <si>
    <t>Cotuit Entrance Channel Buoy 5   </t>
  </si>
  <si>
    <t>41 36 08.10 N</t>
  </si>
  <si>
    <t>70 26 01.200 W</t>
  </si>
  <si>
    <t>14760.23  </t>
  </si>
  <si>
    <t>200100218096  </t>
  </si>
  <si>
    <t>Cotuit Entrance Channel Buoy 6   </t>
  </si>
  <si>
    <t>14760.26  </t>
  </si>
  <si>
    <t>200100218098  </t>
  </si>
  <si>
    <t>Cotuit Entrance Channel Buoy 7   </t>
  </si>
  <si>
    <t>41 36 19.10 N</t>
  </si>
  <si>
    <t>70 26 04.700 W</t>
  </si>
  <si>
    <t>14760.29  </t>
  </si>
  <si>
    <t>200100218100  </t>
  </si>
  <si>
    <t>Cotuit Entrance Channel Buoy 8   </t>
  </si>
  <si>
    <t>41 36 19.70 N</t>
  </si>
  <si>
    <t>70 26 03.500 W</t>
  </si>
  <si>
    <t>14760.30  </t>
  </si>
  <si>
    <t>200100218102  </t>
  </si>
  <si>
    <t>Cotuit Entrance Channel Buoy 9   </t>
  </si>
  <si>
    <t>41 36 25.60 N</t>
  </si>
  <si>
    <t>70 26 06.300 W</t>
  </si>
  <si>
    <t>14760.36  </t>
  </si>
  <si>
    <t>200100218106  </t>
  </si>
  <si>
    <t>Cotuit Harbor Buoy 1   </t>
  </si>
  <si>
    <t>41 36 33.10 N</t>
  </si>
  <si>
    <t>70 25 56.900 W</t>
  </si>
  <si>
    <t>14760.53  </t>
  </si>
  <si>
    <t>200100218120  </t>
  </si>
  <si>
    <t>Cotuit Harbor Buoy 10   </t>
  </si>
  <si>
    <t>41 37 22.60 N</t>
  </si>
  <si>
    <t>70 25 17.600 W</t>
  </si>
  <si>
    <t>14760.56  </t>
  </si>
  <si>
    <t>200100218122  </t>
  </si>
  <si>
    <t>Cotuit Harbor Buoy 11   </t>
  </si>
  <si>
    <t>41 37 30.90 N</t>
  </si>
  <si>
    <t>70 25 03.800 W</t>
  </si>
  <si>
    <t>14760.59  </t>
  </si>
  <si>
    <t>200100218124  </t>
  </si>
  <si>
    <t>Cotuit Harbor Buoy 12   </t>
  </si>
  <si>
    <t>14760.60  </t>
  </si>
  <si>
    <t>200100218126  </t>
  </si>
  <si>
    <t>Cotuit Harbor Buoy 13   </t>
  </si>
  <si>
    <t>41 37 38.34 N</t>
  </si>
  <si>
    <t>70 24 54.099 W</t>
  </si>
  <si>
    <t>14760.63  </t>
  </si>
  <si>
    <t>200100218128  </t>
  </si>
  <si>
    <t>Cotuit Harbor Buoy 14   </t>
  </si>
  <si>
    <t>41 37 37.55 N</t>
  </si>
  <si>
    <t>70 24 53.443 W</t>
  </si>
  <si>
    <t>14760.66  </t>
  </si>
  <si>
    <t>200100218130  </t>
  </si>
  <si>
    <t>Cotuit Harbor Buoy 15   </t>
  </si>
  <si>
    <t>41 37 44.07 N</t>
  </si>
  <si>
    <t>70 24 44.495 W</t>
  </si>
  <si>
    <t>14760.69  </t>
  </si>
  <si>
    <t>200100218132  </t>
  </si>
  <si>
    <t>Cotuit Harbor Buoy 16   </t>
  </si>
  <si>
    <t>41 37 43.43 N</t>
  </si>
  <si>
    <t>70 24 43.662 W</t>
  </si>
  <si>
    <t>14760.70  </t>
  </si>
  <si>
    <t>200100218134  </t>
  </si>
  <si>
    <t>Cotuit Harbor Buoy 17   </t>
  </si>
  <si>
    <t>41 37 47.91 N</t>
  </si>
  <si>
    <t>70 24 35.410 W</t>
  </si>
  <si>
    <t>14760.73  </t>
  </si>
  <si>
    <t>200100218136  </t>
  </si>
  <si>
    <t>Cotuit Harbor Buoy 18   </t>
  </si>
  <si>
    <t>41 37 47.48 N</t>
  </si>
  <si>
    <t>70 24 34.657 W</t>
  </si>
  <si>
    <t>14760.76  </t>
  </si>
  <si>
    <t>200100218138  </t>
  </si>
  <si>
    <t>Cotuit Harbor Buoy 19   </t>
  </si>
  <si>
    <t>41 37 51.30 N</t>
  </si>
  <si>
    <t>70 24 27.200 W</t>
  </si>
  <si>
    <t>14760.39  </t>
  </si>
  <si>
    <t>200100218108  </t>
  </si>
  <si>
    <t>Cotuit Harbor Buoy 2   </t>
  </si>
  <si>
    <t>41 36 32.20 N</t>
  </si>
  <si>
    <t>70 25 59.900 W</t>
  </si>
  <si>
    <t>14760.79  </t>
  </si>
  <si>
    <t>200100218140  </t>
  </si>
  <si>
    <t>Cotuit Harbor Buoy 20   </t>
  </si>
  <si>
    <t>41 37 50.60 N</t>
  </si>
  <si>
    <t>70 24 26.800 W</t>
  </si>
  <si>
    <t>06/01 - 11/15 </t>
  </si>
  <si>
    <t>14760.40  </t>
  </si>
  <si>
    <t>200100218110  </t>
  </si>
  <si>
    <t>Cotuit Harbor Buoy 3   </t>
  </si>
  <si>
    <t>41 36 32.60 N</t>
  </si>
  <si>
    <t>70 25 46.900 W</t>
  </si>
  <si>
    <t>14760.43  </t>
  </si>
  <si>
    <t>200100218112  </t>
  </si>
  <si>
    <t>Cotuit Harbor Buoy 4   </t>
  </si>
  <si>
    <t>14760.46  </t>
  </si>
  <si>
    <t>200100218114  </t>
  </si>
  <si>
    <t>Cotuit Harbor Buoy 5   </t>
  </si>
  <si>
    <t>41 36 34.10 N</t>
  </si>
  <si>
    <t>70 25 44.100 W</t>
  </si>
  <si>
    <t>14760.49  </t>
  </si>
  <si>
    <t>200100218116  </t>
  </si>
  <si>
    <t>Cotuit Harbor Buoy 7   </t>
  </si>
  <si>
    <t>41 36 37.50 N</t>
  </si>
  <si>
    <t>70 25 42.800 W</t>
  </si>
  <si>
    <t>14760.50  </t>
  </si>
  <si>
    <t>200100218118  </t>
  </si>
  <si>
    <t>Cotuit Harbor Buoy 8   </t>
  </si>
  <si>
    <t>14756.00  </t>
  </si>
  <si>
    <t>200100237601  </t>
  </si>
  <si>
    <t>Cotuit Harbor Junction Buoy CS   </t>
  </si>
  <si>
    <t>41 36 43.20 N</t>
  </si>
  <si>
    <t>70 25 41.500 W</t>
  </si>
  <si>
    <t>06/01 - 12/01 </t>
  </si>
  <si>
    <t>100117305672  </t>
  </si>
  <si>
    <t>Cotuit Speed Buoys (5)   </t>
  </si>
  <si>
    <t>41 36 32.50 N</t>
  </si>
  <si>
    <t>70 25 51.136 W</t>
  </si>
  <si>
    <t>100117305016  </t>
  </si>
  <si>
    <t>Covells Beach Swim Buoys (3)   </t>
  </si>
  <si>
    <t>41 38 04.41 N</t>
  </si>
  <si>
    <t>70 20 00.111 W</t>
  </si>
  <si>
    <t>100117305010  </t>
  </si>
  <si>
    <t>Craigville Beach Swim Buoys (4)   </t>
  </si>
  <si>
    <t>41 38 08.24 N</t>
  </si>
  <si>
    <t>70 20 22.054 W</t>
  </si>
  <si>
    <t>DELTA-B</t>
  </si>
  <si>
    <t>100117487771  </t>
  </si>
  <si>
    <t>Cuttyhunk Harbor Danger Rock Buoy   </t>
  </si>
  <si>
    <t>41 25 28.66 N</t>
  </si>
  <si>
    <t>70 54 59.220 W</t>
  </si>
  <si>
    <t>FOX-C</t>
  </si>
  <si>
    <t>Seth Garfield </t>
  </si>
  <si>
    <t>16301.30  </t>
  </si>
  <si>
    <t>100117083907  </t>
  </si>
  <si>
    <t>Cuttyhunk Pond Inner Channel Buoy 1   </t>
  </si>
  <si>
    <t>41 25 28.80 N</t>
  </si>
  <si>
    <t>70 55 27.600 W</t>
  </si>
  <si>
    <t>16301.50  </t>
  </si>
  <si>
    <t>100117083918  </t>
  </si>
  <si>
    <t>Cuttyhunk Pond Inner Channel Buoy 3   </t>
  </si>
  <si>
    <t>41 25 29.70 N</t>
  </si>
  <si>
    <t>70 55 36.240 W</t>
  </si>
  <si>
    <t>100117083819  </t>
  </si>
  <si>
    <t>Cuttyhunk Pond No Wake Buoy   </t>
  </si>
  <si>
    <t>16302.10  </t>
  </si>
  <si>
    <t>100117083923  </t>
  </si>
  <si>
    <t>Cuttyhunk Pond Upper Channel Buoy 1   </t>
  </si>
  <si>
    <t>41 25 31.44 N</t>
  </si>
  <si>
    <t>70 55 24.690 W</t>
  </si>
  <si>
    <t>16302.20  </t>
  </si>
  <si>
    <t>100117083937  </t>
  </si>
  <si>
    <t>Cuttyhunk Pond Upper Channel Buoy 2   </t>
  </si>
  <si>
    <t>41 25 31.38 N</t>
  </si>
  <si>
    <t>70 55 22.938 W</t>
  </si>
  <si>
    <t>16302.30  </t>
  </si>
  <si>
    <t>100117083955  </t>
  </si>
  <si>
    <t>Cuttyhunk Pond Upper Channel Buoy 3   </t>
  </si>
  <si>
    <t>41 25 33.60 N</t>
  </si>
  <si>
    <t>70 55 24.660 W</t>
  </si>
  <si>
    <t>16302.40  </t>
  </si>
  <si>
    <t>100117083996  </t>
  </si>
  <si>
    <t>Cuttyhunk Pond Upper Channel Buoy 4   </t>
  </si>
  <si>
    <t>200100804790  </t>
  </si>
  <si>
    <t>Daniel's Island No Wake Buoy   </t>
  </si>
  <si>
    <t>100117304995  </t>
  </si>
  <si>
    <t>Dowses Beach Swim Buoys (3)   </t>
  </si>
  <si>
    <t>41 37 15.62 N</t>
  </si>
  <si>
    <t>70 21 56.666 W</t>
  </si>
  <si>
    <t>14727.00  </t>
  </si>
  <si>
    <t>200100237591  </t>
  </si>
  <si>
    <t>Dowses Rock Danger Buoy DR   </t>
  </si>
  <si>
    <t>41 37 12.61 N</t>
  </si>
  <si>
    <t>70 21 43.870 W</t>
  </si>
  <si>
    <t>2020-09-15 Wagner,Steve</t>
  </si>
  <si>
    <t>13235.00  </t>
  </si>
  <si>
    <t>200100217464  </t>
  </si>
  <si>
    <t>Duck Creek Buoy 1   </t>
  </si>
  <si>
    <t>41 55 42.60 N</t>
  </si>
  <si>
    <t>70 01 38.700 W</t>
  </si>
  <si>
    <t>AN-1C</t>
  </si>
  <si>
    <t>Michael Flanagan </t>
  </si>
  <si>
    <t>13240.00  </t>
  </si>
  <si>
    <t>200100217465  </t>
  </si>
  <si>
    <t>Duck Creek Buoy 2   </t>
  </si>
  <si>
    <t>41 55 41.60 N</t>
  </si>
  <si>
    <t>70 01 36.600 W</t>
  </si>
  <si>
    <t>13245.00  </t>
  </si>
  <si>
    <t>200100217466  </t>
  </si>
  <si>
    <t>Duck Creek Buoy 3   </t>
  </si>
  <si>
    <t>41 55 43.90 N</t>
  </si>
  <si>
    <t>70 01 30.600 W</t>
  </si>
  <si>
    <t>13250.00  </t>
  </si>
  <si>
    <t>200100217467  </t>
  </si>
  <si>
    <t>Duck Creek Buoy 4   </t>
  </si>
  <si>
    <t>41 55 43.20 N</t>
  </si>
  <si>
    <t>70 01 29.600 W</t>
  </si>
  <si>
    <t>13255.00  </t>
  </si>
  <si>
    <t>200100217468  </t>
  </si>
  <si>
    <t>Duck Creek Buoy 5   </t>
  </si>
  <si>
    <t>41 55 47.30 N</t>
  </si>
  <si>
    <t>70 01 26.900 W</t>
  </si>
  <si>
    <t>13260.00  </t>
  </si>
  <si>
    <t>200100217469  </t>
  </si>
  <si>
    <t>Duck Creek Buoy 6   </t>
  </si>
  <si>
    <t>41 55 46.90 N</t>
  </si>
  <si>
    <t>70 01 25.700 W</t>
  </si>
  <si>
    <t>AN-4</t>
  </si>
  <si>
    <t>14727.10  </t>
  </si>
  <si>
    <t>200100218142  </t>
  </si>
  <si>
    <t>East Bay Buoy 1   </t>
  </si>
  <si>
    <t>41 37 16.10 N</t>
  </si>
  <si>
    <t>70 21 31.700 W</t>
  </si>
  <si>
    <t>14727.20  </t>
  </si>
  <si>
    <t>200100218144  </t>
  </si>
  <si>
    <t>East Bay Buoy 2   </t>
  </si>
  <si>
    <t>14727.30  </t>
  </si>
  <si>
    <t>200100218146  </t>
  </si>
  <si>
    <t>East Bay Buoy 3   </t>
  </si>
  <si>
    <t>14727.40  </t>
  </si>
  <si>
    <t>200100218148  </t>
  </si>
  <si>
    <t>East Bay Buoy 4   </t>
  </si>
  <si>
    <t>41 37 20.20 N</t>
  </si>
  <si>
    <t>06/15 - 11/01 </t>
  </si>
  <si>
    <t>14727.50  </t>
  </si>
  <si>
    <t>200100237593  </t>
  </si>
  <si>
    <t>East Bay Buoy 6   </t>
  </si>
  <si>
    <t>41 37 30.20 N</t>
  </si>
  <si>
    <t>70 21 59.594 W</t>
  </si>
  <si>
    <t>14726.91  </t>
  </si>
  <si>
    <t>200100219082  </t>
  </si>
  <si>
    <t>East Bay Light   </t>
  </si>
  <si>
    <t>41 37 23.30 N</t>
  </si>
  <si>
    <t>70 21 48.025 W</t>
  </si>
  <si>
    <t>100117305001  </t>
  </si>
  <si>
    <t>East Bay Speed Buoy   </t>
  </si>
  <si>
    <t>41 37 25.56 N</t>
  </si>
  <si>
    <t>70 21 45.660 W</t>
  </si>
  <si>
    <t>100117236824  </t>
  </si>
  <si>
    <t>East Chop Swim Buoys (3)   </t>
  </si>
  <si>
    <t>41 27 41.38 N</t>
  </si>
  <si>
    <t>70 33 27.830 W</t>
  </si>
  <si>
    <t>Todd Alexander </t>
  </si>
  <si>
    <t>17384.00  </t>
  </si>
  <si>
    <t>100118358975  </t>
  </si>
  <si>
    <t>East River Channel Buoy 2   </t>
  </si>
  <si>
    <t>41 44 23.18 N</t>
  </si>
  <si>
    <t>70 39 20.940 W</t>
  </si>
  <si>
    <t>013-11-</t>
  </si>
  <si>
    <t>17384.10  </t>
  </si>
  <si>
    <t>100118358977  </t>
  </si>
  <si>
    <t>East River Channel Buoy 3   </t>
  </si>
  <si>
    <t>41 44 25.58 N</t>
  </si>
  <si>
    <t>70 39 18.570 W</t>
  </si>
  <si>
    <t>17384.20  </t>
  </si>
  <si>
    <t>100118358982  </t>
  </si>
  <si>
    <t>East River Channel Buoy 4   </t>
  </si>
  <si>
    <t>41 44 25.54 N</t>
  </si>
  <si>
    <t>70 39 17.784 W</t>
  </si>
  <si>
    <t>17384.30  </t>
  </si>
  <si>
    <t>100118358984  </t>
  </si>
  <si>
    <t>East River Channel Buoy 5   </t>
  </si>
  <si>
    <t>41 44 28.87 N</t>
  </si>
  <si>
    <t>70 39 14.502 W</t>
  </si>
  <si>
    <t>17384.40  </t>
  </si>
  <si>
    <t>100118358986  </t>
  </si>
  <si>
    <t>East River Channel Buoy 6   </t>
  </si>
  <si>
    <t>41 44 29.63 N</t>
  </si>
  <si>
    <t>70 39 13.542 W</t>
  </si>
  <si>
    <t>17384.50  </t>
  </si>
  <si>
    <t>100118358988  </t>
  </si>
  <si>
    <t>East River Channel Buoy 7   </t>
  </si>
  <si>
    <t>41 44 31.10 N</t>
  </si>
  <si>
    <t>70 39 13.518 W</t>
  </si>
  <si>
    <t>100118358945  </t>
  </si>
  <si>
    <t>East River Channel Rock Buoy  </t>
  </si>
  <si>
    <t>41 44 25.07 N</t>
  </si>
  <si>
    <t>70 39 17.358 W</t>
  </si>
  <si>
    <t>100117236563  </t>
  </si>
  <si>
    <t>Eastville Beach Swim Buoys (2)  </t>
  </si>
  <si>
    <t>41 27 36.85 N</t>
  </si>
  <si>
    <t>70 35 06.230 W</t>
  </si>
  <si>
    <t>15426.00  </t>
  </si>
  <si>
    <t>100117249147  </t>
  </si>
  <si>
    <t>Edgartown Harbor Channel Buoy 11   </t>
  </si>
  <si>
    <t>41 23 02.22 N</t>
  </si>
  <si>
    <t>70 30 33.600 W</t>
  </si>
  <si>
    <t>15427.00  </t>
  </si>
  <si>
    <t>100117249157  </t>
  </si>
  <si>
    <t>Edgartown Harbor Channel Buoy 13   </t>
  </si>
  <si>
    <t>41 22 25.08 N</t>
  </si>
  <si>
    <t>70 30 16.800 W</t>
  </si>
  <si>
    <t>100117249122  </t>
  </si>
  <si>
    <t>Edgartown Harbor No Wake Buoy A   </t>
  </si>
  <si>
    <t>100117249128  </t>
  </si>
  <si>
    <t>Edgartown Harbor No Wake Buoy B   </t>
  </si>
  <si>
    <t>2020-12-04 Wagner,Stephen</t>
  </si>
  <si>
    <t>15297.00  </t>
  </si>
  <si>
    <t>100118168688  </t>
  </si>
  <si>
    <t>Eel Point Channel Buoy 3   </t>
  </si>
  <si>
    <t>41 18 21.80 N</t>
  </si>
  <si>
    <t>70 11 24.000 W</t>
  </si>
  <si>
    <t>Sheila Lucey </t>
  </si>
  <si>
    <t>06/15 - 09/15 </t>
  </si>
  <si>
    <t>2019-09-06 Ray III,Homer</t>
  </si>
  <si>
    <t>15301.10  </t>
  </si>
  <si>
    <t>100117713977  </t>
  </si>
  <si>
    <t>Eel Point Channel Buoy 4A   </t>
  </si>
  <si>
    <t>15302.00  </t>
  </si>
  <si>
    <t>100117001928  </t>
  </si>
  <si>
    <t>Eel Point Channel Buoy 6   </t>
  </si>
  <si>
    <t>15302.10  </t>
  </si>
  <si>
    <t>100117440954  </t>
  </si>
  <si>
    <t>Eel Point Channel Buoy 6A   </t>
  </si>
  <si>
    <t>41 18 13.10 N</t>
  </si>
  <si>
    <t>70 12 17.600 W</t>
  </si>
  <si>
    <t>15302.20  </t>
  </si>
  <si>
    <t>100117440971  </t>
  </si>
  <si>
    <t>Eel Point Channel Buoy 7   </t>
  </si>
  <si>
    <t>15302.30  </t>
  </si>
  <si>
    <t>100118070949  </t>
  </si>
  <si>
    <t>Eel Point Channel Buoy 7A   </t>
  </si>
  <si>
    <t>15303.00  </t>
  </si>
  <si>
    <t>100117001910  </t>
  </si>
  <si>
    <t>Eel Point Channel Buoy 8   </t>
  </si>
  <si>
    <t>15303.10  </t>
  </si>
  <si>
    <t>100118070957  </t>
  </si>
  <si>
    <t>Eel Point Channel Buoy 8A   </t>
  </si>
  <si>
    <t>41 17 38.60 N</t>
  </si>
  <si>
    <t>70 12 22.800 W</t>
  </si>
  <si>
    <t>15301.00  </t>
  </si>
  <si>
    <t>100117001938  </t>
  </si>
  <si>
    <t>Eel Point Channel Lighted Buoy 4   </t>
  </si>
  <si>
    <t>15301.50  </t>
  </si>
  <si>
    <t>100117440937  </t>
  </si>
  <si>
    <t>Eel Point Channel Lighted Buoy 5   </t>
  </si>
  <si>
    <t>14950.00  </t>
  </si>
  <si>
    <t>100117029558  </t>
  </si>
  <si>
    <t>Eel Pond Buoy 9   </t>
  </si>
  <si>
    <t>41 33 14.10 N</t>
  </si>
  <si>
    <t>FALMOUTH HARBORMASTER </t>
  </si>
  <si>
    <t>14955.00  </t>
  </si>
  <si>
    <t>200100217642  </t>
  </si>
  <si>
    <t>Eel Pond Buoy 11   </t>
  </si>
  <si>
    <t>41 33 17.70 N</t>
  </si>
  <si>
    <t>70 32 36.600 W</t>
  </si>
  <si>
    <t>2020-07-17 Wagner,Stephen</t>
  </si>
  <si>
    <t>14965.00  </t>
  </si>
  <si>
    <t>200100217644  </t>
  </si>
  <si>
    <t>Eel Pond Buoy 15   </t>
  </si>
  <si>
    <t>41 33 23.76 N</t>
  </si>
  <si>
    <t>70 32 31.560 W</t>
  </si>
  <si>
    <t>14966.00  </t>
  </si>
  <si>
    <t>100117696440  </t>
  </si>
  <si>
    <t>Eel Pond Buoy 16   </t>
  </si>
  <si>
    <t>41 33 22.92 N</t>
  </si>
  <si>
    <t>70 32 30.780 W</t>
  </si>
  <si>
    <t>Falmouth Harbormaster </t>
  </si>
  <si>
    <t>14920.00  </t>
  </si>
  <si>
    <t>200100217636  </t>
  </si>
  <si>
    <t>Eel Pond Buoy 2   </t>
  </si>
  <si>
    <t>41 33 02.58 N</t>
  </si>
  <si>
    <t>70 32 51.060 W</t>
  </si>
  <si>
    <t>14935.00  </t>
  </si>
  <si>
    <t>200100217638  </t>
  </si>
  <si>
    <t>Eel Pond Buoy 6   </t>
  </si>
  <si>
    <t>14925.00  </t>
  </si>
  <si>
    <t>200100219086  </t>
  </si>
  <si>
    <t>Eel Pond West Jetty Light 3   </t>
  </si>
  <si>
    <t>41 33 03.00 N</t>
  </si>
  <si>
    <t>70 32 52.000 W</t>
  </si>
  <si>
    <t>100117928280  </t>
  </si>
  <si>
    <t>Eel River West Channel No Wake Sign   </t>
  </si>
  <si>
    <t>Fixed,Unlighted</t>
  </si>
  <si>
    <t>100117222283  </t>
  </si>
  <si>
    <t>Elephant Rock Danger Buoy   </t>
  </si>
  <si>
    <t>41 35 12.12 N</t>
  </si>
  <si>
    <t>70 50 16.200 W</t>
  </si>
  <si>
    <t>Tim Cox </t>
  </si>
  <si>
    <t>100117139989  </t>
  </si>
  <si>
    <t>Englewood Beach Swim Buoy   </t>
  </si>
  <si>
    <t>41 38 23.94 N</t>
  </si>
  <si>
    <t>70 14 48.960 W</t>
  </si>
  <si>
    <t>AW-1</t>
  </si>
  <si>
    <t>2020-10-28 Wagner,Stephen</t>
  </si>
  <si>
    <t>14650.00  </t>
  </si>
  <si>
    <t>100116925184  </t>
  </si>
  <si>
    <t>Englewood Channel Buoy 1   </t>
  </si>
  <si>
    <t>41 38 08.40 N</t>
  </si>
  <si>
    <t>70 15 05.000 W</t>
  </si>
  <si>
    <t>2020-10-08 Wagner,Stephen</t>
  </si>
  <si>
    <t>14650.10  </t>
  </si>
  <si>
    <t>100116925190  </t>
  </si>
  <si>
    <t>Englewood Channel Buoy 2   </t>
  </si>
  <si>
    <t>41 38 09.30 N</t>
  </si>
  <si>
    <t>70 15 00.240 W</t>
  </si>
  <si>
    <t>14650.20  </t>
  </si>
  <si>
    <t>100116925194  </t>
  </si>
  <si>
    <t>Englewood Channel Buoy 3   </t>
  </si>
  <si>
    <t>41 38 10.30 N</t>
  </si>
  <si>
    <t>70 14 58.600 W</t>
  </si>
  <si>
    <t>14650.30  </t>
  </si>
  <si>
    <t>100116925197  </t>
  </si>
  <si>
    <t>Englewood Channel Buoy 4   </t>
  </si>
  <si>
    <t>41 38 10.60 N</t>
  </si>
  <si>
    <t>70 14 56.200 W</t>
  </si>
  <si>
    <t>14650.40  </t>
  </si>
  <si>
    <t>100116925223  </t>
  </si>
  <si>
    <t>Englewood Channel Buoy 5   </t>
  </si>
  <si>
    <t>41 38 12.24 N</t>
  </si>
  <si>
    <t>70 14 53.460 W</t>
  </si>
  <si>
    <t>14650.50  </t>
  </si>
  <si>
    <t>100116925240  </t>
  </si>
  <si>
    <t>Englewood Channel Buoy 6   </t>
  </si>
  <si>
    <t>41 38 12.78 N</t>
  </si>
  <si>
    <t>70 14 49.980 W</t>
  </si>
  <si>
    <t>14650.60  </t>
  </si>
  <si>
    <t>100116925257  </t>
  </si>
  <si>
    <t>Englewood Channel Buoy 7   </t>
  </si>
  <si>
    <t>41 38 13.60 N</t>
  </si>
  <si>
    <t>70 14 48.000 W</t>
  </si>
  <si>
    <t>100116924936  </t>
  </si>
  <si>
    <t>Englewood Channel No Wake Buoy   </t>
  </si>
  <si>
    <t>41 38 08.76 N</t>
  </si>
  <si>
    <t>200100247988  </t>
  </si>
  <si>
    <t>FAIRHAVEN SPECIAL PURPOSE BY   </t>
  </si>
  <si>
    <t>41 36 40.00 N</t>
  </si>
  <si>
    <t>70 53 50.000 W</t>
  </si>
  <si>
    <t>GARY GOLAS </t>
  </si>
  <si>
    <t>100117907513  </t>
  </si>
  <si>
    <t>Falmouth Harbor East Jetty No Wake Sign   </t>
  </si>
  <si>
    <t>41 32 33.29 N</t>
  </si>
  <si>
    <t>70 36 26.833 W</t>
  </si>
  <si>
    <t>100117907508  </t>
  </si>
  <si>
    <t>Falmouth Harbor West Jetty No Wake Sign   </t>
  </si>
  <si>
    <t>41 32 31.20 N</t>
  </si>
  <si>
    <t>70 36 29.873 W</t>
  </si>
  <si>
    <t>2020-06-18 Wagner,Stephen</t>
  </si>
  <si>
    <t>100116977608  </t>
  </si>
  <si>
    <t>Falmouth Heights Beach Rock Buoy   </t>
  </si>
  <si>
    <t>41 32 30.12 N</t>
  </si>
  <si>
    <t>70 36 19.020 W</t>
  </si>
  <si>
    <t>100117063955  </t>
  </si>
  <si>
    <t>Falmouth Heights Swim Buoys (6)   </t>
  </si>
  <si>
    <t>41 32 40.00 N</t>
  </si>
  <si>
    <t>70 35 40.000 W</t>
  </si>
  <si>
    <t>Don Hoffer </t>
  </si>
  <si>
    <t>15112.00  </t>
  </si>
  <si>
    <t>100117880060  </t>
  </si>
  <si>
    <t>Falmouth Inner Harbor Light 2   </t>
  </si>
  <si>
    <t>41 32 33.00 N</t>
  </si>
  <si>
    <t>70 36 27.000 W</t>
  </si>
  <si>
    <t>100116977598  </t>
  </si>
  <si>
    <t>Falmouth Inner Harbor Shoal Buoy   </t>
  </si>
  <si>
    <t>41 33 02.80 N</t>
  </si>
  <si>
    <t>70 36 04.400 W</t>
  </si>
  <si>
    <t>100117391115  </t>
  </si>
  <si>
    <t>Fiddle Head Rock Danger Buoy  </t>
  </si>
  <si>
    <t>41 38 19.32 N</t>
  </si>
  <si>
    <t>70 15 43.620 W</t>
  </si>
  <si>
    <t>14601.00  </t>
  </si>
  <si>
    <t>100116984329  </t>
  </si>
  <si>
    <t>Fiddle Head Rock Daybeacon  </t>
  </si>
  <si>
    <t>41 38 20.10 N</t>
  </si>
  <si>
    <t>70 15 54.200 W</t>
  </si>
  <si>
    <t>Rulon Wilcox </t>
  </si>
  <si>
    <t>16475.00  </t>
  </si>
  <si>
    <t>200100220039  </t>
  </si>
  <si>
    <t>Fiddlers Cove Marina Buoy 4FC   </t>
  </si>
  <si>
    <t>Scott Carpenter </t>
  </si>
  <si>
    <t>16480.00  </t>
  </si>
  <si>
    <t>200100220040  </t>
  </si>
  <si>
    <t>Fiddlers Cove Marina Buoy 5FC   </t>
  </si>
  <si>
    <t>41 39 01.86 N</t>
  </si>
  <si>
    <t>70 38 07.020 W</t>
  </si>
  <si>
    <t>100116977863  </t>
  </si>
  <si>
    <t>Forest Beach Rock Buoys (7)   </t>
  </si>
  <si>
    <t>41 39 54.66 N</t>
  </si>
  <si>
    <t>70 01 45.660 W</t>
  </si>
  <si>
    <t>AE-2</t>
  </si>
  <si>
    <t>14425.00  </t>
  </si>
  <si>
    <t>200100218984  </t>
  </si>
  <si>
    <t>Grand Cove Buoy 4   </t>
  </si>
  <si>
    <t>41 40 17.70 N</t>
  </si>
  <si>
    <t>70 10 02.400 W</t>
  </si>
  <si>
    <t>01/04 - 11/15 </t>
  </si>
  <si>
    <t>14430.00  </t>
  </si>
  <si>
    <t>200100218985  </t>
  </si>
  <si>
    <t>Grand Cove Buoy 5   </t>
  </si>
  <si>
    <t>41 40 15.00 N</t>
  </si>
  <si>
    <t>70 09 57.200 W</t>
  </si>
  <si>
    <t>14420.00  </t>
  </si>
  <si>
    <t>200100218983  </t>
  </si>
  <si>
    <t>Grand Cove Channel Buoy 2   </t>
  </si>
  <si>
    <t>41 40 22.80 N</t>
  </si>
  <si>
    <t>70 10 13.400 W</t>
  </si>
  <si>
    <t>14423.00  </t>
  </si>
  <si>
    <t>100117003811  </t>
  </si>
  <si>
    <t>Grand Cove Channel Buoy 3   </t>
  </si>
  <si>
    <t>41 40 23.70 N</t>
  </si>
  <si>
    <t>70 10 13.800 W</t>
  </si>
  <si>
    <t>14421.00  </t>
  </si>
  <si>
    <t>100116982652  </t>
  </si>
  <si>
    <t>Grand Cove Channel Buoy 3A   </t>
  </si>
  <si>
    <t>100117000722  </t>
  </si>
  <si>
    <t>Grand Cove No Wake Buoy A   </t>
  </si>
  <si>
    <t>41 40 12.90 N</t>
  </si>
  <si>
    <t>70 09 53.000 W</t>
  </si>
  <si>
    <t>100117582605  </t>
  </si>
  <si>
    <t>Grand Cove No Wake Buoy B   </t>
  </si>
  <si>
    <t>41 40 17.10 N</t>
  </si>
  <si>
    <t>70 10 01.100 W</t>
  </si>
  <si>
    <t>16251.00  </t>
  </si>
  <si>
    <t>200100219116  </t>
  </si>
  <si>
    <t>Gray Gables Buoy 1   </t>
  </si>
  <si>
    <t>41 44 09.66 N</t>
  </si>
  <si>
    <t>70 37 24.120 W</t>
  </si>
  <si>
    <t>CHIS SOUTHWOOD </t>
  </si>
  <si>
    <t>16252.00  </t>
  </si>
  <si>
    <t>200100219117  </t>
  </si>
  <si>
    <t>Gray Gables Buoy 2   </t>
  </si>
  <si>
    <t>41 44 09.00 N</t>
  </si>
  <si>
    <t>70 37 24.660 W</t>
  </si>
  <si>
    <t>200100219118  </t>
  </si>
  <si>
    <t>Gray Gables Swim Buoy   </t>
  </si>
  <si>
    <t>41 44 05.40 N</t>
  </si>
  <si>
    <t>70 37 17.160 W</t>
  </si>
  <si>
    <t>15740.00  </t>
  </si>
  <si>
    <t>200100219121  </t>
  </si>
  <si>
    <t>Great Harbor Ferry Slip 1 Light 1   </t>
  </si>
  <si>
    <t>41 31 23.30 N</t>
  </si>
  <si>
    <t>Carl Walker </t>
  </si>
  <si>
    <t>15737.00  </t>
  </si>
  <si>
    <t>200100218312  </t>
  </si>
  <si>
    <t>Great Harbor Ferry Slip 1 Light 2   </t>
  </si>
  <si>
    <t>15740.80  </t>
  </si>
  <si>
    <t>200100219122  </t>
  </si>
  <si>
    <t>15740.90  </t>
  </si>
  <si>
    <t>200100219123  </t>
  </si>
  <si>
    <t>15070.00  </t>
  </si>
  <si>
    <t>200100217625  </t>
  </si>
  <si>
    <t>Great Pond Buoy 3   </t>
  </si>
  <si>
    <t>15075.00  </t>
  </si>
  <si>
    <t>200100217626  </t>
  </si>
  <si>
    <t>Great Pond Buoy 4   </t>
  </si>
  <si>
    <t>41 32 51.18 N</t>
  </si>
  <si>
    <t>70 34 54.600 W</t>
  </si>
  <si>
    <t>15095.00  </t>
  </si>
  <si>
    <t>200100217630  </t>
  </si>
  <si>
    <t>Great Pond Buoy 8   </t>
  </si>
  <si>
    <t>15100.00  </t>
  </si>
  <si>
    <t>200100217631  </t>
  </si>
  <si>
    <t>Great Pond Buoy 9   </t>
  </si>
  <si>
    <t>41 32 56.04 N</t>
  </si>
  <si>
    <t>70 34 59.340 W</t>
  </si>
  <si>
    <t>100116939686  </t>
  </si>
  <si>
    <t>Great Pond No Wake Buoys (2)   </t>
  </si>
  <si>
    <t>41 32 55.80 N</t>
  </si>
  <si>
    <t>70 34 57.500 W</t>
  </si>
  <si>
    <t>100117928290  </t>
  </si>
  <si>
    <t>Great Pond No Wake Sign   </t>
  </si>
  <si>
    <t>41 32 42.21 N</t>
  </si>
  <si>
    <t>70 34 48.687 W</t>
  </si>
  <si>
    <t>15065.00  </t>
  </si>
  <si>
    <t>100118446606  </t>
  </si>
  <si>
    <t>Great Pond West Jetty Light  </t>
  </si>
  <si>
    <t>41 32 38.53 N</t>
  </si>
  <si>
    <t>70 34 50.350 W</t>
  </si>
  <si>
    <t>2020-07-15 Wagner,Stephen</t>
  </si>
  <si>
    <t>14872.20  </t>
  </si>
  <si>
    <t>200100217906  </t>
  </si>
  <si>
    <t>Great River Buoy G2   </t>
  </si>
  <si>
    <t>CS-B2</t>
  </si>
  <si>
    <t>14872.30  </t>
  </si>
  <si>
    <t>200100217907  </t>
  </si>
  <si>
    <t>Great River Buoy G4   </t>
  </si>
  <si>
    <t>14872.10  </t>
  </si>
  <si>
    <t>200100217905  </t>
  </si>
  <si>
    <t>Great River Lighted Buoy G1   </t>
  </si>
  <si>
    <t>100119154981  </t>
  </si>
  <si>
    <t>Great River No Wake Buoy  </t>
  </si>
  <si>
    <t>--</t>
  </si>
  <si>
    <t>16375.00  </t>
  </si>
  <si>
    <t>200100218041  </t>
  </si>
  <si>
    <t>Great Sippewisset Rock Daybeacon   </t>
  </si>
  <si>
    <t>41 35 17.50 N</t>
  </si>
  <si>
    <t>70 39 13.500 W</t>
  </si>
  <si>
    <t>John Drake Ross </t>
  </si>
  <si>
    <t>15037.00  </t>
  </si>
  <si>
    <t>100116984349  </t>
  </si>
  <si>
    <t>Green Pond Buoy 2   </t>
  </si>
  <si>
    <t>41 32 57.00 N</t>
  </si>
  <si>
    <t>70 34 15.000 W</t>
  </si>
  <si>
    <t>15038.00  </t>
  </si>
  <si>
    <t>100116984353  </t>
  </si>
  <si>
    <t>Green Pond Buoy 3A   </t>
  </si>
  <si>
    <t>41 32 59.46 N</t>
  </si>
  <si>
    <t>70 34 16.200 W</t>
  </si>
  <si>
    <t>2020-06-25 Wagner,Stephen</t>
  </si>
  <si>
    <t>15035.00  </t>
  </si>
  <si>
    <t>200100217583  </t>
  </si>
  <si>
    <t>Green Pond Harbor Light 3  </t>
  </si>
  <si>
    <t>41 32 50.28 N</t>
  </si>
  <si>
    <t>70 34 14.760 W</t>
  </si>
  <si>
    <t>100117928282  </t>
  </si>
  <si>
    <t>Green Pond No Wake Sign   </t>
  </si>
  <si>
    <t>14520.00  </t>
  </si>
  <si>
    <t>200100219172  </t>
  </si>
  <si>
    <t>Halftide Rock Buoy HR  </t>
  </si>
  <si>
    <t>41 36 52.00 N</t>
  </si>
  <si>
    <t>70 16 05.000 W</t>
  </si>
  <si>
    <t>200100814055  </t>
  </si>
  <si>
    <t>Hamblin Pond Entrance No Wake Buoy   </t>
  </si>
  <si>
    <t>17205.00  </t>
  </si>
  <si>
    <t>200100219292  </t>
  </si>
  <si>
    <t>Hammet Cove Buoy 2   </t>
  </si>
  <si>
    <t>41 42 38.76 N</t>
  </si>
  <si>
    <t>70 45 30.120 W</t>
  </si>
  <si>
    <t>17210.00  </t>
  </si>
  <si>
    <t>200100219293  </t>
  </si>
  <si>
    <t>Hammet Cove Buoy 4   </t>
  </si>
  <si>
    <t>41 42 39.90 N</t>
  </si>
  <si>
    <t>70 45 27.780 W</t>
  </si>
  <si>
    <t>200100219173  </t>
  </si>
  <si>
    <t>Handy Point Rock Danger Buoy   </t>
  </si>
  <si>
    <t>41 40 42.00 N</t>
  </si>
  <si>
    <t>70 37 29.000 W</t>
  </si>
  <si>
    <t>GENERAL MANAGER </t>
  </si>
  <si>
    <t>16600.00  </t>
  </si>
  <si>
    <t>200100219171  </t>
  </si>
  <si>
    <t>Handy Point Shoal Buoy 13   </t>
  </si>
  <si>
    <t>41 40 31.56 N</t>
  </si>
  <si>
    <t>70 37 26.040 W</t>
  </si>
  <si>
    <t>General Manager </t>
  </si>
  <si>
    <t>100117143036  </t>
  </si>
  <si>
    <t>Harbor Road Rock Pile Hazard Buoy  </t>
  </si>
  <si>
    <t>41 38 35.34 N</t>
  </si>
  <si>
    <t>70 15 45.420 W</t>
  </si>
  <si>
    <t>100116994327  </t>
  </si>
  <si>
    <t>Harborview Beach Swim Buoy (1)   </t>
  </si>
  <si>
    <t>41 45 15.00 N</t>
  </si>
  <si>
    <t>70 11 35.000 W</t>
  </si>
  <si>
    <t>05/30 - 09/30 </t>
  </si>
  <si>
    <t>100116976548  </t>
  </si>
  <si>
    <t>Harding Beach Swim Buoys (4)   </t>
  </si>
  <si>
    <t>41 40 00.71 N</t>
  </si>
  <si>
    <t>69 59 41.270 W</t>
  </si>
  <si>
    <t>200100217943  </t>
  </si>
  <si>
    <t>Harwichport Chatham Orleans Political Boundary Buoy   </t>
  </si>
  <si>
    <t>41 43 30.89 N</t>
  </si>
  <si>
    <t>69 59 20.200 W</t>
  </si>
  <si>
    <t>AN-5B</t>
  </si>
  <si>
    <t>16604.10  </t>
  </si>
  <si>
    <t>100117156210  </t>
  </si>
  <si>
    <t>Hen Cove Channel Buoy 1   </t>
  </si>
  <si>
    <t>41 40 53.94 N</t>
  </si>
  <si>
    <t>16604.20  </t>
  </si>
  <si>
    <t>100117156213  </t>
  </si>
  <si>
    <t>Hen Cove Channel Buoy 2   </t>
  </si>
  <si>
    <t>41 40 52.32 N</t>
  </si>
  <si>
    <t>70 37 22.560 W</t>
  </si>
  <si>
    <t>100117156103  </t>
  </si>
  <si>
    <t>200100218989  </t>
  </si>
  <si>
    <t>Hen Cove Swim Area Buoy   </t>
  </si>
  <si>
    <t>70 37 16.500 W</t>
  </si>
  <si>
    <t>2019-07-02 Ruhan,Kathlene</t>
  </si>
  <si>
    <t>14140.00  </t>
  </si>
  <si>
    <t>200100219177  </t>
  </si>
  <si>
    <t>Herring River Entrance Buoy 1   </t>
  </si>
  <si>
    <t>41 39 02.52 N</t>
  </si>
  <si>
    <t>70 06 53.880 W</t>
  </si>
  <si>
    <t>14145.00  </t>
  </si>
  <si>
    <t>200100219178  </t>
  </si>
  <si>
    <t>Herring River Entrance Buoy 2   </t>
  </si>
  <si>
    <t>41 39 05.22 N</t>
  </si>
  <si>
    <t>70 06 53.340 W</t>
  </si>
  <si>
    <t>14150.00  </t>
  </si>
  <si>
    <t>200100219179  </t>
  </si>
  <si>
    <t>Herring River Entrance Buoy 3   </t>
  </si>
  <si>
    <t>41 39 07.98 N</t>
  </si>
  <si>
    <t>70 06 55.560 W</t>
  </si>
  <si>
    <t>14155.00  </t>
  </si>
  <si>
    <t>200100219181  </t>
  </si>
  <si>
    <t>Herring River Entrance Buoy 4   </t>
  </si>
  <si>
    <t>41 39 10.56 N</t>
  </si>
  <si>
    <t>14160.00  </t>
  </si>
  <si>
    <t>200100219182  </t>
  </si>
  <si>
    <t>Herring River Entrance Buoy 5   </t>
  </si>
  <si>
    <t>41 39 13.44 N</t>
  </si>
  <si>
    <t>70 06 56.520 W</t>
  </si>
  <si>
    <t>14165.00  </t>
  </si>
  <si>
    <t>200100219183  </t>
  </si>
  <si>
    <t>Herring River Entrance Buoy 6   </t>
  </si>
  <si>
    <t>41 39 18.72 N</t>
  </si>
  <si>
    <t>14120.00  </t>
  </si>
  <si>
    <t>200100217372  </t>
  </si>
  <si>
    <t>Herring River Trap Light N  </t>
  </si>
  <si>
    <t>41 39 04.60 N</t>
  </si>
  <si>
    <t>70 04 25.000 W</t>
  </si>
  <si>
    <t>Monomoy Trap Co, INC.  </t>
  </si>
  <si>
    <t>03/01 - 10/01 </t>
  </si>
  <si>
    <t>14125.00  </t>
  </si>
  <si>
    <t>200100217373  </t>
  </si>
  <si>
    <t>Herring River Trap Light S   </t>
  </si>
  <si>
    <t>41 38 43.40 N</t>
  </si>
  <si>
    <t>70 04 20.500 W</t>
  </si>
  <si>
    <t>Monomoy Trap Co., INC.  </t>
  </si>
  <si>
    <t>14170.00  </t>
  </si>
  <si>
    <t>200100219184  </t>
  </si>
  <si>
    <t>Herring River West Breakwater Light 7   </t>
  </si>
  <si>
    <t>41 39 16.50 N</t>
  </si>
  <si>
    <t>70 06 57.500 W</t>
  </si>
  <si>
    <t>14541.00  </t>
  </si>
  <si>
    <t>200100237597  </t>
  </si>
  <si>
    <t>Hyannis Harbor Danger Buoy A   </t>
  </si>
  <si>
    <t>41 37 48.55 N</t>
  </si>
  <si>
    <t>70 17 55.415 W</t>
  </si>
  <si>
    <t>14542.00  </t>
  </si>
  <si>
    <t>200100237599  </t>
  </si>
  <si>
    <t>Hyannis Harbor Danger Buoy B   </t>
  </si>
  <si>
    <t>41 37 48.27 N</t>
  </si>
  <si>
    <t>70 17 53.077 W</t>
  </si>
  <si>
    <t>14543.00  </t>
  </si>
  <si>
    <t>200100237603  </t>
  </si>
  <si>
    <t>Hyannis Harbor Danger Buoy C   </t>
  </si>
  <si>
    <t>41 37 45.96 N</t>
  </si>
  <si>
    <t>70 17 53.901 W</t>
  </si>
  <si>
    <t>100116924884  </t>
  </si>
  <si>
    <t>Hyannis No Wake Buoy A   </t>
  </si>
  <si>
    <t>41 37 39.30 N</t>
  </si>
  <si>
    <t>70 16 29.520 W</t>
  </si>
  <si>
    <t>100116924895  </t>
  </si>
  <si>
    <t>Hyannis No Wake Buoy B   </t>
  </si>
  <si>
    <t>41 37 38.64 N</t>
  </si>
  <si>
    <t>70 16 23.640 W</t>
  </si>
  <si>
    <t>100117305460  </t>
  </si>
  <si>
    <t>Hyannis Speed Buoy A   </t>
  </si>
  <si>
    <t>41 37 39.90 N</t>
  </si>
  <si>
    <t>70 16 34.700 W</t>
  </si>
  <si>
    <t>100117305468  </t>
  </si>
  <si>
    <t>Hyannis Speed Buoy B   </t>
  </si>
  <si>
    <t>41 37 39.60 N</t>
  </si>
  <si>
    <t>70 16 29.100 W</t>
  </si>
  <si>
    <t>14605.00  </t>
  </si>
  <si>
    <t>200100218696  </t>
  </si>
  <si>
    <t>Hyannis Yacht Club Channel Buoy 1A   </t>
  </si>
  <si>
    <t>41 38 20.20 N</t>
  </si>
  <si>
    <t>70 16 23.400 W</t>
  </si>
  <si>
    <t>Jared Wallin </t>
  </si>
  <si>
    <t>05/01 - 01/10 </t>
  </si>
  <si>
    <t>14610.00  </t>
  </si>
  <si>
    <t>200100218697  </t>
  </si>
  <si>
    <t>Hyannis Yacht Club Channel Buoy 2A   </t>
  </si>
  <si>
    <t>14615.00  </t>
  </si>
  <si>
    <t>200100218698  </t>
  </si>
  <si>
    <t>Hyannis Yacht Club Channel Buoy 3A   </t>
  </si>
  <si>
    <t>41 38 20.90 N</t>
  </si>
  <si>
    <t>70 16 28.000 W</t>
  </si>
  <si>
    <t>14620.00  </t>
  </si>
  <si>
    <t>200100218699  </t>
  </si>
  <si>
    <t>Hyannis Yacht Club Channel Buoy 4A   </t>
  </si>
  <si>
    <t>41 38 21.60 N</t>
  </si>
  <si>
    <t>70 16 27.500 W</t>
  </si>
  <si>
    <t>100117920200  </t>
  </si>
  <si>
    <t>Indian Cove Aquaculture Buoy A   </t>
  </si>
  <si>
    <t>41 43 40.50 N</t>
  </si>
  <si>
    <t>70 41 11.580 W</t>
  </si>
  <si>
    <t>Mike Besse </t>
  </si>
  <si>
    <t>100117920205  </t>
  </si>
  <si>
    <t>Indian Cove Aquaculture Buoy B  </t>
  </si>
  <si>
    <t>41 43 38.22 N</t>
  </si>
  <si>
    <t>70 41 11.520 W</t>
  </si>
  <si>
    <t>100117920209  </t>
  </si>
  <si>
    <t>Indian Cove Aquaculture Buoy C  </t>
  </si>
  <si>
    <t>41 43 36.18 N</t>
  </si>
  <si>
    <t>70 41 13.980 W</t>
  </si>
  <si>
    <t>100117920214  </t>
  </si>
  <si>
    <t>Indian Cove Aquaculture Buoy D  </t>
  </si>
  <si>
    <t>41 43 37.38 N</t>
  </si>
  <si>
    <t>70 41 16.560 W</t>
  </si>
  <si>
    <t>2020-06-30 Wagner,Stephen</t>
  </si>
  <si>
    <t>100118276942  </t>
  </si>
  <si>
    <t>Ishem Pond Regulatory Buoy  </t>
  </si>
  <si>
    <t>70 23 56.213 W</t>
  </si>
  <si>
    <t>BE-3</t>
  </si>
  <si>
    <t>John Palmer </t>
  </si>
  <si>
    <t>100117060248  </t>
  </si>
  <si>
    <t>Island Wharf Rock Danger Buoy   </t>
  </si>
  <si>
    <t>41 42 16.62 N</t>
  </si>
  <si>
    <t>70 45 38.880 W</t>
  </si>
  <si>
    <t>100117077019  </t>
  </si>
  <si>
    <t>Jehu Pond No Wake Buoy   </t>
  </si>
  <si>
    <t>41 34 15.00 N</t>
  </si>
  <si>
    <t>70 29 53.000 W</t>
  </si>
  <si>
    <t>100117305020  </t>
  </si>
  <si>
    <t>Kalmus Beach Swim Buoys (3)   </t>
  </si>
  <si>
    <t>41 37 59.82 N</t>
  </si>
  <si>
    <t>70 16 42.580 W</t>
  </si>
  <si>
    <t>14190.00  </t>
  </si>
  <si>
    <t>200100217209  </t>
  </si>
  <si>
    <t>Kill Pond Bar Fish Trap Light S  </t>
  </si>
  <si>
    <t>41 37 00.00 N</t>
  </si>
  <si>
    <t>70 07 38.000 W</t>
  </si>
  <si>
    <t>Theodore Lucas </t>
  </si>
  <si>
    <t>15495.00  </t>
  </si>
  <si>
    <t>200100219199  </t>
  </si>
  <si>
    <t>Lagoon Pond Daybeacon 2   </t>
  </si>
  <si>
    <t>41 27 34.30 N</t>
  </si>
  <si>
    <t>70 35 25.460 W</t>
  </si>
  <si>
    <t>John Crocker </t>
  </si>
  <si>
    <t>15500.00  </t>
  </si>
  <si>
    <t>200100219200  </t>
  </si>
  <si>
    <t>Lagoon Pond Daybeacon 4   </t>
  </si>
  <si>
    <t>41 27 25.90 N</t>
  </si>
  <si>
    <t>70 35 08.600 W</t>
  </si>
  <si>
    <t>15505.00  </t>
  </si>
  <si>
    <t>200100219201  </t>
  </si>
  <si>
    <t>Lagoon Pond Daybeacon 6   </t>
  </si>
  <si>
    <t>41 27 10.56 N</t>
  </si>
  <si>
    <t>70 35 13.140 W</t>
  </si>
  <si>
    <t>15510.00  </t>
  </si>
  <si>
    <t>200100219202  </t>
  </si>
  <si>
    <t>Lagoon Pond Daybeacon 8   </t>
  </si>
  <si>
    <t>41 26 35.52 N</t>
  </si>
  <si>
    <t>70 35 43.260 W</t>
  </si>
  <si>
    <t>15530.00  </t>
  </si>
  <si>
    <t>200100219195  </t>
  </si>
  <si>
    <t>Lake Tashmoo Buoy 1   </t>
  </si>
  <si>
    <t>MV-B</t>
  </si>
  <si>
    <t>15532.00  </t>
  </si>
  <si>
    <t>100118306135  </t>
  </si>
  <si>
    <t>Lake Tashmoo Buoy 2   </t>
  </si>
  <si>
    <t>07/11 - 10/30 </t>
  </si>
  <si>
    <t>15535.00  </t>
  </si>
  <si>
    <t>200100219196  </t>
  </si>
  <si>
    <t>Lake Tashmoo Buoy 2A   </t>
  </si>
  <si>
    <t>15540.00  </t>
  </si>
  <si>
    <t>200100219197  </t>
  </si>
  <si>
    <t>Lake Tashmoo Buoy 3   </t>
  </si>
  <si>
    <t>15547.00  </t>
  </si>
  <si>
    <t>100117554651  </t>
  </si>
  <si>
    <t>Lake Tashmoo Buoy 5   </t>
  </si>
  <si>
    <t>04/10 - 11/15 </t>
  </si>
  <si>
    <t>15548.00  </t>
  </si>
  <si>
    <t>100117554656  </t>
  </si>
  <si>
    <t>Lake Tashmoo Buoy 6   </t>
  </si>
  <si>
    <t>41 27 47.10 N</t>
  </si>
  <si>
    <t>70 37 39.100 W</t>
  </si>
  <si>
    <t>15546.00  </t>
  </si>
  <si>
    <t>100116974875  </t>
  </si>
  <si>
    <t>Lake Tashmoo Channel Daybeacon 4A   </t>
  </si>
  <si>
    <t>41 27 51.30 N</t>
  </si>
  <si>
    <t>70 37 44.520 W</t>
  </si>
  <si>
    <t>15525.00  </t>
  </si>
  <si>
    <t>200100219194  </t>
  </si>
  <si>
    <t>Lake Tashmoo East Jetty Light   </t>
  </si>
  <si>
    <t>41 28 04.10 N</t>
  </si>
  <si>
    <t>70 37 58.100 W</t>
  </si>
  <si>
    <t>100117554665  </t>
  </si>
  <si>
    <t>Lake Tashmoo No Anchoring Buoy B   </t>
  </si>
  <si>
    <t>41 27 57.00 N</t>
  </si>
  <si>
    <t>70 37 51.000 W</t>
  </si>
  <si>
    <t>04/11 - 11/15 </t>
  </si>
  <si>
    <t>100117554669  </t>
  </si>
  <si>
    <t>Lake Tashmoo No Anchoring Buoy C   </t>
  </si>
  <si>
    <t>41 27 53.20 N</t>
  </si>
  <si>
    <t>70 37 47.200 W</t>
  </si>
  <si>
    <t>100117554671  </t>
  </si>
  <si>
    <t>Lake Tashmoo No Anchoring Buoy D   </t>
  </si>
  <si>
    <t>41 27 48.93 N</t>
  </si>
  <si>
    <t>70 37 38.743 W</t>
  </si>
  <si>
    <t>100117554662  </t>
  </si>
  <si>
    <t>Lake Tashmoo No Wake Buoy A   </t>
  </si>
  <si>
    <t>41 27 58.10 N</t>
  </si>
  <si>
    <t>70 37 51.600 W</t>
  </si>
  <si>
    <t>100117554675  </t>
  </si>
  <si>
    <t>Lake Tashmoo No Wake Buoy E   </t>
  </si>
  <si>
    <t>41 27 49.70 N</t>
  </si>
  <si>
    <t>70 37 40.800 W</t>
  </si>
  <si>
    <t>100117305436  </t>
  </si>
  <si>
    <t>Lewis Bay Speed Buoy A   </t>
  </si>
  <si>
    <t>41 37 50.30 N</t>
  </si>
  <si>
    <t>70 16 21.300 W</t>
  </si>
  <si>
    <t>100117305448  </t>
  </si>
  <si>
    <t>Lewis Bay Speed Buoy B  </t>
  </si>
  <si>
    <t>41 37 48.50 N</t>
  </si>
  <si>
    <t>70 16 17.500 W</t>
  </si>
  <si>
    <t>16670.50  </t>
  </si>
  <si>
    <t>100117406263  </t>
  </si>
  <si>
    <t>16671.00  </t>
  </si>
  <si>
    <t>200100219205  </t>
  </si>
  <si>
    <t>200100219377  </t>
  </si>
  <si>
    <t>Little Bay No Ski Buoy   </t>
  </si>
  <si>
    <t>41 42 30.00 N</t>
  </si>
  <si>
    <t>70 37 12.600 W</t>
  </si>
  <si>
    <t>05/01 - 09/15 </t>
  </si>
  <si>
    <t>17422.20  </t>
  </si>
  <si>
    <t>100117158204  </t>
  </si>
  <si>
    <t>Little Buttermilk Bay Buoy 2   </t>
  </si>
  <si>
    <t>41 45 45.60 N</t>
  </si>
  <si>
    <t>70 36 48.060 W</t>
  </si>
  <si>
    <t>17422.30  </t>
  </si>
  <si>
    <t>100117158212  </t>
  </si>
  <si>
    <t>Little Buttermilk Bay Buoy 3   </t>
  </si>
  <si>
    <t>41 45 51.42 N</t>
  </si>
  <si>
    <t>70 36 44.340 W</t>
  </si>
  <si>
    <t>17422.40  </t>
  </si>
  <si>
    <t>100117158217  </t>
  </si>
  <si>
    <t>Little Buttermilk Bay Buoy 4   </t>
  </si>
  <si>
    <t>41 45 57.24 N</t>
  </si>
  <si>
    <t>70 36 37.920 W</t>
  </si>
  <si>
    <t>13476.10  </t>
  </si>
  <si>
    <t>200100219208  </t>
  </si>
  <si>
    <t>Little Pleasant Bay Buoy 32A   </t>
  </si>
  <si>
    <t>41 43 39.70 N</t>
  </si>
  <si>
    <t>69 58 23.000 W</t>
  </si>
  <si>
    <t>AN-3</t>
  </si>
  <si>
    <t>Nate Sears </t>
  </si>
  <si>
    <t>13476.12  </t>
  </si>
  <si>
    <t>200100219209  </t>
  </si>
  <si>
    <t>Little Pleasant Bay Buoy 34   </t>
  </si>
  <si>
    <t>41 43 51.20 N</t>
  </si>
  <si>
    <t>69 58 14.100 W</t>
  </si>
  <si>
    <t>13476.13  </t>
  </si>
  <si>
    <t>200100219210  </t>
  </si>
  <si>
    <t>Little Pleasant Bay Buoy 35   </t>
  </si>
  <si>
    <t>41 44 03.20 N</t>
  </si>
  <si>
    <t>69 57 59.400 W</t>
  </si>
  <si>
    <t>13476.14  </t>
  </si>
  <si>
    <t>200100219211  </t>
  </si>
  <si>
    <t>Little Pleasant Bay Buoy 36   </t>
  </si>
  <si>
    <t>41 44 01.70 N</t>
  </si>
  <si>
    <t>69 57 59.700 W</t>
  </si>
  <si>
    <t>13476.15  </t>
  </si>
  <si>
    <t>200100219212  </t>
  </si>
  <si>
    <t>Little Pleasant Bay Buoy 37   </t>
  </si>
  <si>
    <t>41 44 06.00 N</t>
  </si>
  <si>
    <t>69 57 55.800 W</t>
  </si>
  <si>
    <t>13476.16  </t>
  </si>
  <si>
    <t>200100219213  </t>
  </si>
  <si>
    <t>Little Pleasant Bay Buoy 38   </t>
  </si>
  <si>
    <t>69 57 54.700 W</t>
  </si>
  <si>
    <t>13476.17  </t>
  </si>
  <si>
    <t>200100219214  </t>
  </si>
  <si>
    <t>Little Pleasant Bay Buoy 39   </t>
  </si>
  <si>
    <t>41 44 13.10 N</t>
  </si>
  <si>
    <t>69 57 56.900 W</t>
  </si>
  <si>
    <t>13476.18  </t>
  </si>
  <si>
    <t>200100219215  </t>
  </si>
  <si>
    <t>Little Pleasant Bay Buoy 40   </t>
  </si>
  <si>
    <t>41 44 23.10 N</t>
  </si>
  <si>
    <t>69 57 57.000 W</t>
  </si>
  <si>
    <t>13476.19  </t>
  </si>
  <si>
    <t>200100219216  </t>
  </si>
  <si>
    <t>Little Pleasant Bay Buoy 41   </t>
  </si>
  <si>
    <t>41 44 28.30 N</t>
  </si>
  <si>
    <t>13476.20  </t>
  </si>
  <si>
    <t>100117241755  </t>
  </si>
  <si>
    <t>Little Pleasant Bay Buoy 42   </t>
  </si>
  <si>
    <t>41 44 36.20 N</t>
  </si>
  <si>
    <t>69 57 49.200 W</t>
  </si>
  <si>
    <t>13476.21  </t>
  </si>
  <si>
    <t>200100219217  </t>
  </si>
  <si>
    <t>Little Pleasant Bay Buoy 43   </t>
  </si>
  <si>
    <t>41 44 42.90 N</t>
  </si>
  <si>
    <t>13476.22  </t>
  </si>
  <si>
    <t>200100219218  </t>
  </si>
  <si>
    <t>Little Pleasant Bay Buoy 44   </t>
  </si>
  <si>
    <t>41 44 52.30 N</t>
  </si>
  <si>
    <t>69 58 03.800 W</t>
  </si>
  <si>
    <t>13476.24  </t>
  </si>
  <si>
    <t>200100219219  </t>
  </si>
  <si>
    <t>Little Pleasant Bay Buoy 46   </t>
  </si>
  <si>
    <t>41 45 01.60 N</t>
  </si>
  <si>
    <t>69 58 00.400 W</t>
  </si>
  <si>
    <t>13476.26  </t>
  </si>
  <si>
    <t>200100219220  </t>
  </si>
  <si>
    <t>Little Pleasant Bay Buoy 48   </t>
  </si>
  <si>
    <t>41 45 08.40 N</t>
  </si>
  <si>
    <t>69 57 49.000 W</t>
  </si>
  <si>
    <t>13476.28  </t>
  </si>
  <si>
    <t>200100219221  </t>
  </si>
  <si>
    <t>Little Pleasant Bay Buoy 50   </t>
  </si>
  <si>
    <t>41 45 12.50 N</t>
  </si>
  <si>
    <t>69 57 38.400 W</t>
  </si>
  <si>
    <t>13476.29  </t>
  </si>
  <si>
    <t>200100219222  </t>
  </si>
  <si>
    <t>Little Pleasant Bay Buoy 51   </t>
  </si>
  <si>
    <t>41 45 23.00 N</t>
  </si>
  <si>
    <t>69 57 29.200 W</t>
  </si>
  <si>
    <t>13476.30  </t>
  </si>
  <si>
    <t>200100219223  </t>
  </si>
  <si>
    <t>Little Pleasant Bay Buoy 52   </t>
  </si>
  <si>
    <t>41 45 31.40 N</t>
  </si>
  <si>
    <t>69 57 27.500 W</t>
  </si>
  <si>
    <t>13476.31  </t>
  </si>
  <si>
    <t>200100219224  </t>
  </si>
  <si>
    <t>Little Pleasant Bay Buoy 53   </t>
  </si>
  <si>
    <t>41 45 31.20 N</t>
  </si>
  <si>
    <t>69 57 29.400 W</t>
  </si>
  <si>
    <t>13476.32  </t>
  </si>
  <si>
    <t>200100219225  </t>
  </si>
  <si>
    <t>Little Pleasant Bay Buoy 54   </t>
  </si>
  <si>
    <t>41 45 36.40 N</t>
  </si>
  <si>
    <t>69 57 40.200 W</t>
  </si>
  <si>
    <t>13476.33  </t>
  </si>
  <si>
    <t>200100219226  </t>
  </si>
  <si>
    <t>Little Pleasant Bay Buoy 55   </t>
  </si>
  <si>
    <t>41 45 43.20 N</t>
  </si>
  <si>
    <t>69 57 43.500 W</t>
  </si>
  <si>
    <t>13476.34  </t>
  </si>
  <si>
    <t>200100219227  </t>
  </si>
  <si>
    <t>Little Pleasant Bay Buoy 56   </t>
  </si>
  <si>
    <t>41 45 49.90 N</t>
  </si>
  <si>
    <t>69 57 44.900 W</t>
  </si>
  <si>
    <t>13476.35  </t>
  </si>
  <si>
    <t>200100219228  </t>
  </si>
  <si>
    <t>Little Pleasant Bay Buoy 57   </t>
  </si>
  <si>
    <t>41 45 56.20 N</t>
  </si>
  <si>
    <t>69 57 48.900 W</t>
  </si>
  <si>
    <t>13476.36  </t>
  </si>
  <si>
    <t>200100219229  </t>
  </si>
  <si>
    <t>Little Pleasant Bay Buoy 58   </t>
  </si>
  <si>
    <t>41 46 02.80 N</t>
  </si>
  <si>
    <t>69 57 51.600 W</t>
  </si>
  <si>
    <t>13476.37  </t>
  </si>
  <si>
    <t>200100219230  </t>
  </si>
  <si>
    <t>Little Pleasant Bay Buoy 59   </t>
  </si>
  <si>
    <t>41 46 10.10 N</t>
  </si>
  <si>
    <t>69 57 57.100 W</t>
  </si>
  <si>
    <t>13476.38  </t>
  </si>
  <si>
    <t>200100219231  </t>
  </si>
  <si>
    <t>Little Pleasant Bay Buoy 60   </t>
  </si>
  <si>
    <t>41 46 15.90 N</t>
  </si>
  <si>
    <t>69 57 57.500 W</t>
  </si>
  <si>
    <t>13476.39  </t>
  </si>
  <si>
    <t>200100714123  </t>
  </si>
  <si>
    <t>Little Pleasant Bay Buoy 61   </t>
  </si>
  <si>
    <t>41 46 20.70 N</t>
  </si>
  <si>
    <t>69 57 52.900 W</t>
  </si>
  <si>
    <t>13476.41  </t>
  </si>
  <si>
    <t>200100714124  </t>
  </si>
  <si>
    <t>Little Pleasant Bay Buoy 63   </t>
  </si>
  <si>
    <t>41 46 25.20 N</t>
  </si>
  <si>
    <t>13476.42  </t>
  </si>
  <si>
    <t>200100714126  </t>
  </si>
  <si>
    <t>Little Pleasant Bay Buoy 64   </t>
  </si>
  <si>
    <t>41 46 45.20 N</t>
  </si>
  <si>
    <t>69 58 05.400 W</t>
  </si>
  <si>
    <t>13476.43  </t>
  </si>
  <si>
    <t>200100714128  </t>
  </si>
  <si>
    <t>Little Pleasant Bay Buoy 65   </t>
  </si>
  <si>
    <t>41 46 45.70 N</t>
  </si>
  <si>
    <t>69 58 06.100 W</t>
  </si>
  <si>
    <t>14871.70  </t>
  </si>
  <si>
    <t>200100217904  </t>
  </si>
  <si>
    <t>Little River Buoy 10   </t>
  </si>
  <si>
    <t>100119154973  </t>
  </si>
  <si>
    <t>Little River Danger Buoy  </t>
  </si>
  <si>
    <t>41 33 34.80 N</t>
  </si>
  <si>
    <t>70 30 56.400 W</t>
  </si>
  <si>
    <t>14870.50  </t>
  </si>
  <si>
    <t>200100218344  </t>
  </si>
  <si>
    <t>Little River Entrance Buoy 1   </t>
  </si>
  <si>
    <t>14871.10  </t>
  </si>
  <si>
    <t>200100217898  </t>
  </si>
  <si>
    <t>Little River Entrance Buoy 3   </t>
  </si>
  <si>
    <t>14871.20  </t>
  </si>
  <si>
    <t>200100217899  </t>
  </si>
  <si>
    <t>Little River Entrance Buoy 4   </t>
  </si>
  <si>
    <t>41 33 29.46 N</t>
  </si>
  <si>
    <t>14871.30  </t>
  </si>
  <si>
    <t>200100217900  </t>
  </si>
  <si>
    <t>Little River Entrance Buoy 5   </t>
  </si>
  <si>
    <t>41 33 31.68 N</t>
  </si>
  <si>
    <t>14871.40  </t>
  </si>
  <si>
    <t>200100217901  </t>
  </si>
  <si>
    <t>Little River Entrance Lighted Buoy 6   </t>
  </si>
  <si>
    <t>41 33 30.78 N</t>
  </si>
  <si>
    <t>14871.00  </t>
  </si>
  <si>
    <t>200100217897  </t>
  </si>
  <si>
    <t>Little River Entrance Lighted Buoy 2   </t>
  </si>
  <si>
    <t>100116976734  </t>
  </si>
  <si>
    <t>Little River Entrance No Wake Buoy   </t>
  </si>
  <si>
    <t>14871.60  </t>
  </si>
  <si>
    <t>200100217903  </t>
  </si>
  <si>
    <t>Little River Lighted Buoy 8   </t>
  </si>
  <si>
    <t>14871.65  </t>
  </si>
  <si>
    <t>200100218345  </t>
  </si>
  <si>
    <t>Little River Lighted Buoy 9   </t>
  </si>
  <si>
    <t>41 33 43.02 N</t>
  </si>
  <si>
    <t>100116995270  </t>
  </si>
  <si>
    <t>Little Tautog Rock Danger Buoy  </t>
  </si>
  <si>
    <t>41 45 24.80 N</t>
  </si>
  <si>
    <t>70 10 14.400 W</t>
  </si>
  <si>
    <t>15312.00  </t>
  </si>
  <si>
    <t>200100219237  </t>
  </si>
  <si>
    <t>Madaket Harbor Buoy 8   </t>
  </si>
  <si>
    <t>41 17 05.00 N</t>
  </si>
  <si>
    <t>70 12 58.400 W</t>
  </si>
  <si>
    <t>06/01 - 09/15 </t>
  </si>
  <si>
    <t>15315.00  </t>
  </si>
  <si>
    <t>100117001788  </t>
  </si>
  <si>
    <t>Madaket Harbor Buoy 11   </t>
  </si>
  <si>
    <t>41 17 14.70 N</t>
  </si>
  <si>
    <t>70 12 18.700 W</t>
  </si>
  <si>
    <t>15316.00  </t>
  </si>
  <si>
    <t>200100219239  </t>
  </si>
  <si>
    <t>Madaket Harbor Buoy 12   </t>
  </si>
  <si>
    <t>41 17 12.80 N</t>
  </si>
  <si>
    <t>70 12 15.400 W</t>
  </si>
  <si>
    <t>15317.00  </t>
  </si>
  <si>
    <t>200100219240  </t>
  </si>
  <si>
    <t>Madaket Harbor Buoy 13   </t>
  </si>
  <si>
    <t>41 17 16.40 N</t>
  </si>
  <si>
    <t>70 12 06.400 W</t>
  </si>
  <si>
    <t>15318.00  </t>
  </si>
  <si>
    <t>200100217870  </t>
  </si>
  <si>
    <t>Madaket Harbor Buoy 14   </t>
  </si>
  <si>
    <t>41 17 15.10 N</t>
  </si>
  <si>
    <t>70 12 05.000 W</t>
  </si>
  <si>
    <t>15319.00  </t>
  </si>
  <si>
    <t>100117001835  </t>
  </si>
  <si>
    <t>Madaket Harbor Buoy 15   </t>
  </si>
  <si>
    <t>41 17 17.77 N</t>
  </si>
  <si>
    <t>70 11 50.520 W</t>
  </si>
  <si>
    <t>15321.00  </t>
  </si>
  <si>
    <t>100117001847  </t>
  </si>
  <si>
    <t>Madaket Harbor Buoy 17   </t>
  </si>
  <si>
    <t>41 17 07.20 N</t>
  </si>
  <si>
    <t>70 11 41.600 W</t>
  </si>
  <si>
    <t>15322.00  </t>
  </si>
  <si>
    <t>100117001852  </t>
  </si>
  <si>
    <t>Madaket Harbor Buoy 18   </t>
  </si>
  <si>
    <t>41 17 05.40 N</t>
  </si>
  <si>
    <t>70 11 44.000 W</t>
  </si>
  <si>
    <t>15323.00  </t>
  </si>
  <si>
    <t>100117001860  </t>
  </si>
  <si>
    <t>Madaket Harbor Buoy 19   </t>
  </si>
  <si>
    <t>15325.00  </t>
  </si>
  <si>
    <t>100117001882  </t>
  </si>
  <si>
    <t>Madaket Harbor Buoy 21   </t>
  </si>
  <si>
    <t>41 16 47.70 N</t>
  </si>
  <si>
    <t>70 11 52.200 W</t>
  </si>
  <si>
    <t>15326.00  </t>
  </si>
  <si>
    <t>100117001895  </t>
  </si>
  <si>
    <t>Madaket Harbor Buoy 22   </t>
  </si>
  <si>
    <t>41 16 50.20 N</t>
  </si>
  <si>
    <t>70 11 50.800 W</t>
  </si>
  <si>
    <t>06/15 - 09/30 </t>
  </si>
  <si>
    <t>15327.00  </t>
  </si>
  <si>
    <t>100117001901  </t>
  </si>
  <si>
    <t>Madaket Harbor Buoy 23   </t>
  </si>
  <si>
    <t>41 16 42.90 N</t>
  </si>
  <si>
    <t>70 11 58.000 W</t>
  </si>
  <si>
    <t>15329.00  </t>
  </si>
  <si>
    <t>100117713931  </t>
  </si>
  <si>
    <t>Madaket Harbor Buoy 25   </t>
  </si>
  <si>
    <t>41 16 38.00 N</t>
  </si>
  <si>
    <t>15330.00  </t>
  </si>
  <si>
    <t>100117713947  </t>
  </si>
  <si>
    <t>Madaket Harbor Buoy 26   </t>
  </si>
  <si>
    <t>15311.00  </t>
  </si>
  <si>
    <t>200100219236  </t>
  </si>
  <si>
    <t>Madaket Harbor Buoy 6   </t>
  </si>
  <si>
    <t>41 17 07.70 N</t>
  </si>
  <si>
    <t>70 13 30.000 W</t>
  </si>
  <si>
    <t>2020-12-08 Wagner,Stephen</t>
  </si>
  <si>
    <t>15314.00  </t>
  </si>
  <si>
    <t>200100219238  </t>
  </si>
  <si>
    <t>Madaket Harbor Lighted Buoy 10   </t>
  </si>
  <si>
    <t>41 17 17.60 N</t>
  </si>
  <si>
    <t>70 12 27.200 W</t>
  </si>
  <si>
    <t>15320.00  </t>
  </si>
  <si>
    <t>100117001839  </t>
  </si>
  <si>
    <t>Madaket Harbor Lighted Buoy 16   </t>
  </si>
  <si>
    <t>41 17 16.10 N</t>
  </si>
  <si>
    <t>15324.00  </t>
  </si>
  <si>
    <t>100117001866  </t>
  </si>
  <si>
    <t>Madaket Harbor Lighted Buoy 20   </t>
  </si>
  <si>
    <t>41 16 56.20 N</t>
  </si>
  <si>
    <t>70 11 44.100 W</t>
  </si>
  <si>
    <t>15328.00  </t>
  </si>
  <si>
    <t>100117001903  </t>
  </si>
  <si>
    <t>Madaket Harbor Lighted Buoy 24   </t>
  </si>
  <si>
    <t>41 16 42.70 N</t>
  </si>
  <si>
    <t>70 11 59.500 W</t>
  </si>
  <si>
    <t>15310.00  </t>
  </si>
  <si>
    <t>100117001764  </t>
  </si>
  <si>
    <t>Madaket Harbor Lighted Buoy 4   </t>
  </si>
  <si>
    <t>41 17 12.90 N</t>
  </si>
  <si>
    <t>70 13 52.200 W</t>
  </si>
  <si>
    <t>15305.00  </t>
  </si>
  <si>
    <t>100117529495  </t>
  </si>
  <si>
    <t>Madaket Harbor Lighted Buoy MH   </t>
  </si>
  <si>
    <t>41 17 22.80 N</t>
  </si>
  <si>
    <t>70 14 21.500 W</t>
  </si>
  <si>
    <t>CW-1</t>
  </si>
  <si>
    <t>13135.10  </t>
  </si>
  <si>
    <t>100117306199  </t>
  </si>
  <si>
    <t>Maraspin Creek Daybeacon 2   </t>
  </si>
  <si>
    <t>13135.20  </t>
  </si>
  <si>
    <t>100117306839  </t>
  </si>
  <si>
    <t>Maraspin Creek Daybeacon 3   </t>
  </si>
  <si>
    <t>13135.30  </t>
  </si>
  <si>
    <t>100117306841  </t>
  </si>
  <si>
    <t>Maraspin Creek Daybeacon 4   </t>
  </si>
  <si>
    <t>13135.40  </t>
  </si>
  <si>
    <t>100117306843  </t>
  </si>
  <si>
    <t>Maraspin Creek Daybeacon 5   </t>
  </si>
  <si>
    <t>13135.50  </t>
  </si>
  <si>
    <t>100117306846  </t>
  </si>
  <si>
    <t>Maraspin Creek Daybeacon 6   </t>
  </si>
  <si>
    <t>70 18 06.200 W</t>
  </si>
  <si>
    <t>13135.60  </t>
  </si>
  <si>
    <t>100117306848  </t>
  </si>
  <si>
    <t>Maraspin Creek Daybeacon 7   </t>
  </si>
  <si>
    <t>13135.70  </t>
  </si>
  <si>
    <t>100117306851  </t>
  </si>
  <si>
    <t>Maraspin Creek Daybeacon 8   </t>
  </si>
  <si>
    <t>13135.80  </t>
  </si>
  <si>
    <t>100117306857  </t>
  </si>
  <si>
    <t>Maraspin Creek Daybeacon 9   </t>
  </si>
  <si>
    <t>41 42 32.90 N</t>
  </si>
  <si>
    <t>70 18 04.400 W</t>
  </si>
  <si>
    <t>13135.00  </t>
  </si>
  <si>
    <t>200100219244  </t>
  </si>
  <si>
    <t>Maraspin Creek Lighted Buoy 1   </t>
  </si>
  <si>
    <t>100117305358  </t>
  </si>
  <si>
    <t>Maraspin Creek No Wake Buoy A   </t>
  </si>
  <si>
    <t>100118260023  </t>
  </si>
  <si>
    <t>Maraspin Creek Speed Buoy B  </t>
  </si>
  <si>
    <t>14743.10  </t>
  </si>
  <si>
    <t>200100218270  </t>
  </si>
  <si>
    <t>Marstons Mills River Buoy 1   </t>
  </si>
  <si>
    <t>70 24 24.500 W</t>
  </si>
  <si>
    <t>14743.70  </t>
  </si>
  <si>
    <t>200100218282  </t>
  </si>
  <si>
    <t>Marstons Mills River Buoy 11   </t>
  </si>
  <si>
    <t>41 38 24.50 N</t>
  </si>
  <si>
    <t>70 24 18.600 W</t>
  </si>
  <si>
    <t>14743.80  </t>
  </si>
  <si>
    <t>200100218284  </t>
  </si>
  <si>
    <t>Marstons Mills River Buoy 12   </t>
  </si>
  <si>
    <t>41 38 28.09 N</t>
  </si>
  <si>
    <t>70 24 21.113 W</t>
  </si>
  <si>
    <t>14743.90  </t>
  </si>
  <si>
    <t>200100218286  </t>
  </si>
  <si>
    <t>Marstons Mills River Buoy 13   </t>
  </si>
  <si>
    <t>41 38 31.66 N</t>
  </si>
  <si>
    <t>70 24 22.202 W</t>
  </si>
  <si>
    <t>14744.00  </t>
  </si>
  <si>
    <t>200100218288  </t>
  </si>
  <si>
    <t>Marstons Mills River Buoy 14   </t>
  </si>
  <si>
    <t>41 38 39.06 N</t>
  </si>
  <si>
    <t>70 24 26.823 W</t>
  </si>
  <si>
    <t>14744.10  </t>
  </si>
  <si>
    <t>200100218290  </t>
  </si>
  <si>
    <t>Marstons Mills River Buoy 15   </t>
  </si>
  <si>
    <t>41 38 40.91 N</t>
  </si>
  <si>
    <t>70 24 32.434 W</t>
  </si>
  <si>
    <t>14744.50  </t>
  </si>
  <si>
    <t>200100218292  </t>
  </si>
  <si>
    <t>Marstons Mills River Buoy 16   </t>
  </si>
  <si>
    <t>41 38 41.68 N</t>
  </si>
  <si>
    <t>70 24 31.806 W</t>
  </si>
  <si>
    <t>14743.20  </t>
  </si>
  <si>
    <t>200100218272  </t>
  </si>
  <si>
    <t>Marstons Mills River Buoy 2   </t>
  </si>
  <si>
    <t>41 38 08.30 N</t>
  </si>
  <si>
    <t>70 24 23.700 W</t>
  </si>
  <si>
    <t>14743.30  </t>
  </si>
  <si>
    <t>200100218274  </t>
  </si>
  <si>
    <t>Marstons Mills River Buoy 4   </t>
  </si>
  <si>
    <t>41 38 14.30 N</t>
  </si>
  <si>
    <t>70 24 22.500 W</t>
  </si>
  <si>
    <t>14743.40  </t>
  </si>
  <si>
    <t>200100218276  </t>
  </si>
  <si>
    <t>Marstons Mills River Buoy 6   </t>
  </si>
  <si>
    <t>41 38 18.50 N</t>
  </si>
  <si>
    <t>70 24 20.869 W</t>
  </si>
  <si>
    <t>14743.50  </t>
  </si>
  <si>
    <t>200100218278  </t>
  </si>
  <si>
    <t>Marstons Mills River Buoy 7   </t>
  </si>
  <si>
    <t>14743.60  </t>
  </si>
  <si>
    <t>200100218280  </t>
  </si>
  <si>
    <t>Marstons Mills River Buoy 9   </t>
  </si>
  <si>
    <t>100117304976  </t>
  </si>
  <si>
    <t>Marstons Mills River No Wake/Speed Sign   </t>
  </si>
  <si>
    <t>41 38 08.10 N</t>
  </si>
  <si>
    <t>70 24 23.800 W</t>
  </si>
  <si>
    <t>100118133875  </t>
  </si>
  <si>
    <t>Martino's Seafood Aquaculture Buoy A   </t>
  </si>
  <si>
    <t>41 27 41.97 N</t>
  </si>
  <si>
    <t>70 35 08.550 W</t>
  </si>
  <si>
    <t>Dan Martino </t>
  </si>
  <si>
    <t>05/01 - 12/31 </t>
  </si>
  <si>
    <t>100118133883  </t>
  </si>
  <si>
    <t>Martino's Seafood Aquaculture Buoy B   </t>
  </si>
  <si>
    <t>41 27 42.79 N</t>
  </si>
  <si>
    <t>70 35 04.930 W</t>
  </si>
  <si>
    <t>100118133887  </t>
  </si>
  <si>
    <t>Martino's Seafood Aquaculture Buoy C   </t>
  </si>
  <si>
    <t>41 27 39.87 N</t>
  </si>
  <si>
    <t>70 35 04.110 W</t>
  </si>
  <si>
    <t>100118133891  </t>
  </si>
  <si>
    <t>Martino's Seafood Aquaculture Buoy D   </t>
  </si>
  <si>
    <t>41 27 39.05 N</t>
  </si>
  <si>
    <t>70 35 07.720 W</t>
  </si>
  <si>
    <t>100117014532  </t>
  </si>
  <si>
    <t>Mashpee Neck No Wake Buoy   </t>
  </si>
  <si>
    <t>17088.00  </t>
  </si>
  <si>
    <t>100119152074  </t>
  </si>
  <si>
    <t>Mattapoisett Harbor Buoy 10  </t>
  </si>
  <si>
    <t>41 38 58.14 N</t>
  </si>
  <si>
    <t>70 48 16.620 W</t>
  </si>
  <si>
    <t>17089.00  </t>
  </si>
  <si>
    <t>100119152076  </t>
  </si>
  <si>
    <t>Mattapoisett Harbor Buoy 11  </t>
  </si>
  <si>
    <t>41 38 57.78 N</t>
  </si>
  <si>
    <t>70 48 20.880 W</t>
  </si>
  <si>
    <t>17090.00  </t>
  </si>
  <si>
    <t>100119152078  </t>
  </si>
  <si>
    <t>Mattapoisett Harbor Buoy 12  </t>
  </si>
  <si>
    <t>41 39 12.78 N</t>
  </si>
  <si>
    <t>70 48 32.760 W</t>
  </si>
  <si>
    <t>17091.00  </t>
  </si>
  <si>
    <t>100119152080  </t>
  </si>
  <si>
    <t>Mattapoisett Harbor Buoy 13  </t>
  </si>
  <si>
    <t>70 48 33.540 W</t>
  </si>
  <si>
    <t>17086.00  </t>
  </si>
  <si>
    <t>100119152067  </t>
  </si>
  <si>
    <t>Mattapoisett Harbor Buoy 8  </t>
  </si>
  <si>
    <t>41 38 45.96 N</t>
  </si>
  <si>
    <t>70 48 00.600 W</t>
  </si>
  <si>
    <t>17087.00  </t>
  </si>
  <si>
    <t>100119152072  </t>
  </si>
  <si>
    <t>Mattapoisett Harbor Buoy 9  </t>
  </si>
  <si>
    <t>41 38 44.22 N</t>
  </si>
  <si>
    <t>70 48 03.060 W</t>
  </si>
  <si>
    <t>100119155017  </t>
  </si>
  <si>
    <t>Mattapoisett Harbor No Wake Buoy A  </t>
  </si>
  <si>
    <t>41 38 47.40 N</t>
  </si>
  <si>
    <t>70 48 02.300 W</t>
  </si>
  <si>
    <t>100119155019  </t>
  </si>
  <si>
    <t>Mattapoisett Harbor No Wake Buoy B  </t>
  </si>
  <si>
    <t>100119155021  </t>
  </si>
  <si>
    <t>Mattapoisett Harbor Rec Area Buoys (5)  </t>
  </si>
  <si>
    <t>41 38 45.50 N</t>
  </si>
  <si>
    <t>70 48 17.300 W</t>
  </si>
  <si>
    <t>17096.00  </t>
  </si>
  <si>
    <t>100119152082  </t>
  </si>
  <si>
    <t>Mattapoisett Town Landing Buoy 1  </t>
  </si>
  <si>
    <t>41 38 56.40 N</t>
  </si>
  <si>
    <t>70 48 49.740 W</t>
  </si>
  <si>
    <t>17097.00  </t>
  </si>
  <si>
    <t>100119152084  </t>
  </si>
  <si>
    <t>Mattapoisett Town Landing Buoy 2  </t>
  </si>
  <si>
    <t>41 38 57.06 N</t>
  </si>
  <si>
    <t>70 48 48.840 W</t>
  </si>
  <si>
    <t>17098.00  </t>
  </si>
  <si>
    <t>100119152086  </t>
  </si>
  <si>
    <t>Mattapoisett Town Landing Buoy 3  </t>
  </si>
  <si>
    <t>41 39 04.44 N</t>
  </si>
  <si>
    <t>70 48 59.640 W</t>
  </si>
  <si>
    <t>17099.00  </t>
  </si>
  <si>
    <t>100119152088  </t>
  </si>
  <si>
    <t>Mattapoisett Town Landing Buoy 4  </t>
  </si>
  <si>
    <t>41 39 08.22 N</t>
  </si>
  <si>
    <t>70 49 02.520 W</t>
  </si>
  <si>
    <t>659.00  </t>
  </si>
  <si>
    <t>Paulo Barros </t>
  </si>
  <si>
    <t>TEMPORARY  </t>
  </si>
  <si>
    <t>100117060219  </t>
  </si>
  <si>
    <t>Meadow Island No Wake Buoy   </t>
  </si>
  <si>
    <t>41 41 58.74 N</t>
  </si>
  <si>
    <t>70 44 35.400 W</t>
  </si>
  <si>
    <t>100118426172  </t>
  </si>
  <si>
    <t>Meadow Island Sand Bar Hazard Buoy  </t>
  </si>
  <si>
    <t>41 41 49.29 N</t>
  </si>
  <si>
    <t>70 44 24.484 W</t>
  </si>
  <si>
    <t>Island Associates of Marion, Inc. </t>
  </si>
  <si>
    <t>200100787509  </t>
  </si>
  <si>
    <t>Megansett Beach Swim Buoys (2)   </t>
  </si>
  <si>
    <t>41 39 20.00 N</t>
  </si>
  <si>
    <t>70 37 26.740 W</t>
  </si>
  <si>
    <t>06/01 - 10/01 </t>
  </si>
  <si>
    <t>16515.00  </t>
  </si>
  <si>
    <t>200100217613  </t>
  </si>
  <si>
    <t>Megansett Harbor Buoy 11   </t>
  </si>
  <si>
    <t>41 39 30.00 N</t>
  </si>
  <si>
    <t>70 37 31.100 W</t>
  </si>
  <si>
    <t>2020-06-09 Wagner,Stephen</t>
  </si>
  <si>
    <t>16502.00  </t>
  </si>
  <si>
    <t>200100669169  </t>
  </si>
  <si>
    <t>Megansett Harbor Channel Buoy 8A   </t>
  </si>
  <si>
    <t>41 39 30.18 N</t>
  </si>
  <si>
    <t>70 37 36.600 W</t>
  </si>
  <si>
    <t>100117348158  </t>
  </si>
  <si>
    <t>Megansett Harbor No Wake Buoy  </t>
  </si>
  <si>
    <t>41 39 30.60 N</t>
  </si>
  <si>
    <t>70 37 32.400 W</t>
  </si>
  <si>
    <t>200100787430  </t>
  </si>
  <si>
    <t>Menauhant Beach Swim Buoys (6)   </t>
  </si>
  <si>
    <t>41 32 56.30 N</t>
  </si>
  <si>
    <t>70 33 12.300 W</t>
  </si>
  <si>
    <t>100117003749  </t>
  </si>
  <si>
    <t>Menauhant Yacht Club Swim Buoys (3)   </t>
  </si>
  <si>
    <t>Doc Taylor </t>
  </si>
  <si>
    <t>2020-05-15 Quinn,Mike</t>
  </si>
  <si>
    <t>15970.00  </t>
  </si>
  <si>
    <t>200100217074  </t>
  </si>
  <si>
    <t>41 20 20.34 N</t>
  </si>
  <si>
    <t>70 46 12.060 W</t>
  </si>
  <si>
    <t>15975.00  </t>
  </si>
  <si>
    <t>200100217076  </t>
  </si>
  <si>
    <t>41 20 20.86 N</t>
  </si>
  <si>
    <t>70 46 12.990 W</t>
  </si>
  <si>
    <t>14646.00  </t>
  </si>
  <si>
    <t>200100218469  </t>
  </si>
  <si>
    <t>Mill Creek Entrance Buoy 1   </t>
  </si>
  <si>
    <t>41 38 41.70 N</t>
  </si>
  <si>
    <t>70 15 30.069 W</t>
  </si>
  <si>
    <t>14647.00  </t>
  </si>
  <si>
    <t>200100218470  </t>
  </si>
  <si>
    <t>Mill Creek Entrance Buoy 2   </t>
  </si>
  <si>
    <t>41 38 41.76 N</t>
  </si>
  <si>
    <t>70 15 27.600 W</t>
  </si>
  <si>
    <t>100116921429  </t>
  </si>
  <si>
    <t>Mill Creek Entrance No Wake Buoy A  </t>
  </si>
  <si>
    <t>41 38 41.16 N</t>
  </si>
  <si>
    <t>70 15 23.220 W</t>
  </si>
  <si>
    <t>100116921436  </t>
  </si>
  <si>
    <t>Mill Creek Entrance No Wake Buoy B   </t>
  </si>
  <si>
    <t>41 39 00.42 N</t>
  </si>
  <si>
    <t>2020-08-24 Ruhan,Kathlene</t>
  </si>
  <si>
    <t>13980.00  </t>
  </si>
  <si>
    <t>200100217965  </t>
  </si>
  <si>
    <t>Mill Pond Buoy 10   </t>
  </si>
  <si>
    <t>41 40 18.00 N</t>
  </si>
  <si>
    <t>69 57 42.720 W</t>
  </si>
  <si>
    <t>04/15 - 12/01 </t>
  </si>
  <si>
    <t>13985.00  </t>
  </si>
  <si>
    <t>200100217966  </t>
  </si>
  <si>
    <t>Mill Pond Buoy 11   </t>
  </si>
  <si>
    <t>41 40 19.10 N</t>
  </si>
  <si>
    <t>69 57 42.464 W</t>
  </si>
  <si>
    <t>13990.00  </t>
  </si>
  <si>
    <t>200100217967  </t>
  </si>
  <si>
    <t>Mill Pond Buoy 12   </t>
  </si>
  <si>
    <t>41 40 18.14 N</t>
  </si>
  <si>
    <t>69 57 37.281 W</t>
  </si>
  <si>
    <t>13995.00  </t>
  </si>
  <si>
    <t>200100217968  </t>
  </si>
  <si>
    <t>Mill Pond Buoy 14   </t>
  </si>
  <si>
    <t>41 40 20.40 N</t>
  </si>
  <si>
    <t>69 57 33.600 W</t>
  </si>
  <si>
    <t>14000.00  </t>
  </si>
  <si>
    <t>200100217969  </t>
  </si>
  <si>
    <t>Mill Pond Buoy 15   </t>
  </si>
  <si>
    <t>41 40 19.72 N</t>
  </si>
  <si>
    <t>69 57 35.758 W</t>
  </si>
  <si>
    <t>14003.00  </t>
  </si>
  <si>
    <t>100116981920  </t>
  </si>
  <si>
    <t>Mill Pond Buoy 16   </t>
  </si>
  <si>
    <t>41 40 21.59 N</t>
  </si>
  <si>
    <t>69 57 32.983 W</t>
  </si>
  <si>
    <t>14005.00  </t>
  </si>
  <si>
    <t>200100217970  </t>
  </si>
  <si>
    <t>Mill Pond Buoy 17   </t>
  </si>
  <si>
    <t>41 40 30.30 N</t>
  </si>
  <si>
    <t>69 57 19.260 W</t>
  </si>
  <si>
    <t>13960.00  </t>
  </si>
  <si>
    <t>200100217961  </t>
  </si>
  <si>
    <t>Mill Pond Buoy 2   </t>
  </si>
  <si>
    <t>41 40 12.77 N</t>
  </si>
  <si>
    <t>69 57 40.553 W</t>
  </si>
  <si>
    <t>13965.00  </t>
  </si>
  <si>
    <t>200100217962  </t>
  </si>
  <si>
    <t>Mill Pond Buoy 4   </t>
  </si>
  <si>
    <t>41 40 13.86 N</t>
  </si>
  <si>
    <t>69 57 43.860 W</t>
  </si>
  <si>
    <t>13970.00  </t>
  </si>
  <si>
    <t>200100217963  </t>
  </si>
  <si>
    <t>Mill Pond Buoy 6   </t>
  </si>
  <si>
    <t>41 40 15.37 N</t>
  </si>
  <si>
    <t>69 57 44.871 W</t>
  </si>
  <si>
    <t>13975.00  </t>
  </si>
  <si>
    <t>200100217964  </t>
  </si>
  <si>
    <t>Mill Pond Buoy 8   </t>
  </si>
  <si>
    <t>41 40 16.78 N</t>
  </si>
  <si>
    <t>69 57 44.397 W</t>
  </si>
  <si>
    <t>100117907823  </t>
  </si>
  <si>
    <t>Monk's Cove Oysters East Aquaculture Buoy   </t>
  </si>
  <si>
    <t>41 42 21.72 N</t>
  </si>
  <si>
    <t>70 37 30.370 W</t>
  </si>
  <si>
    <t>Patrick Ross </t>
  </si>
  <si>
    <t>100117907815  </t>
  </si>
  <si>
    <t>Monk's Cove Oysters North Aquaculture Buoy   </t>
  </si>
  <si>
    <t>41 42 24.05 N</t>
  </si>
  <si>
    <t>70 37 33.220 W</t>
  </si>
  <si>
    <t>100117907830  </t>
  </si>
  <si>
    <t>Monk's Cove Oysters South Aquaculture Buoy   </t>
  </si>
  <si>
    <t>41 42 19.25 N</t>
  </si>
  <si>
    <t>70 37 37.320 W</t>
  </si>
  <si>
    <t>100117907805  </t>
  </si>
  <si>
    <t>Monk's Cove Oysters West Aquaculture Buoy   </t>
  </si>
  <si>
    <t>41 42 21.58 N</t>
  </si>
  <si>
    <t>70 37 37.750 W</t>
  </si>
  <si>
    <t>13790.30  </t>
  </si>
  <si>
    <t>100116984496  </t>
  </si>
  <si>
    <t>Monomoy Island Eastern Light   </t>
  </si>
  <si>
    <t>41 32 59.82 N</t>
  </si>
  <si>
    <t>70 00 03.600 W</t>
  </si>
  <si>
    <t>AE-3</t>
  </si>
  <si>
    <t>Stuart Smith </t>
  </si>
  <si>
    <t>2020-09-29 Wagner,Stephen</t>
  </si>
  <si>
    <t>13790.00  </t>
  </si>
  <si>
    <t>200100217224  </t>
  </si>
  <si>
    <t>Monomoy Island Fish Trap Light E   </t>
  </si>
  <si>
    <t>41 34 60.00 N</t>
  </si>
  <si>
    <t>70 00 06.000 W</t>
  </si>
  <si>
    <t>Monomoy Trap Co., Inc  </t>
  </si>
  <si>
    <t>13795.00  </t>
  </si>
  <si>
    <t>200100217225  </t>
  </si>
  <si>
    <t>Monomoy Island Fish Trap Light W   </t>
  </si>
  <si>
    <t>41 35 06.00 N</t>
  </si>
  <si>
    <t>70 00 30.000 W</t>
  </si>
  <si>
    <t>Monomoy Trap Co., Inc.  </t>
  </si>
  <si>
    <t>13790.20  </t>
  </si>
  <si>
    <t>100116984483  </t>
  </si>
  <si>
    <t>Monomoy Island Western Light   </t>
  </si>
  <si>
    <t>41 32 24.60 N</t>
  </si>
  <si>
    <t>70 00 35.160 W</t>
  </si>
  <si>
    <t>13835.00  </t>
  </si>
  <si>
    <t>200100217370  </t>
  </si>
  <si>
    <t>Monomoy Island Western Trap Light NE   </t>
  </si>
  <si>
    <t>41 36 04.00 N</t>
  </si>
  <si>
    <t>70 01 03.000 W</t>
  </si>
  <si>
    <t>Monomoy Trap Company </t>
  </si>
  <si>
    <t>13840.00  </t>
  </si>
  <si>
    <t>200100217371  </t>
  </si>
  <si>
    <t>Monomoy Island Western Trap Light SW  </t>
  </si>
  <si>
    <t>41 36 02.00 N</t>
  </si>
  <si>
    <t>70 01 48.000 W</t>
  </si>
  <si>
    <t>Monomoy Trap Company Inc </t>
  </si>
  <si>
    <t>15521.00  </t>
  </si>
  <si>
    <t>100116794838  </t>
  </si>
  <si>
    <t>MV Marina Channel Buoy 1   </t>
  </si>
  <si>
    <t>41 27 15.90 N</t>
  </si>
  <si>
    <t>70 35 10.620 W</t>
  </si>
  <si>
    <t>Nolan Lavoie </t>
  </si>
  <si>
    <t>15522.30  </t>
  </si>
  <si>
    <t>100117004848  </t>
  </si>
  <si>
    <t>MV Marina Channel Buoy 10   </t>
  </si>
  <si>
    <t>41 27 04.80 N</t>
  </si>
  <si>
    <t>70 35 39.180 W</t>
  </si>
  <si>
    <t>15522.50  </t>
  </si>
  <si>
    <t>100117004853  </t>
  </si>
  <si>
    <t>MV Marina Channel Buoy 11   </t>
  </si>
  <si>
    <t>41 27 03.70 N</t>
  </si>
  <si>
    <t>70 35 51.400 W</t>
  </si>
  <si>
    <t>15522.60  </t>
  </si>
  <si>
    <t>100117004857  </t>
  </si>
  <si>
    <t>MV Marina Channel Buoy 12   </t>
  </si>
  <si>
    <t>41 27 03.80 N</t>
  </si>
  <si>
    <t>70 35 51.600 W</t>
  </si>
  <si>
    <t>15521.20  </t>
  </si>
  <si>
    <t>100116794841  </t>
  </si>
  <si>
    <t>MV Marina Channel Buoy 2   </t>
  </si>
  <si>
    <t>41 27 16.68 N</t>
  </si>
  <si>
    <t>70 35 10.440 W</t>
  </si>
  <si>
    <t>15521.30  </t>
  </si>
  <si>
    <t>100117004584  </t>
  </si>
  <si>
    <t>MV Marina Channel Buoy 3   </t>
  </si>
  <si>
    <t>70 35 16.900 W</t>
  </si>
  <si>
    <t>15521.50  </t>
  </si>
  <si>
    <t>100117004615  </t>
  </si>
  <si>
    <t>MV Marina Channel Buoy 4   </t>
  </si>
  <si>
    <t>41 27 16.02 N</t>
  </si>
  <si>
    <t>70 35 17.460 W</t>
  </si>
  <si>
    <t>15521.70  </t>
  </si>
  <si>
    <t>100117004639  </t>
  </si>
  <si>
    <t>MV Marina Channel Buoy 5   </t>
  </si>
  <si>
    <t>41 27 13.50 N</t>
  </si>
  <si>
    <t>70 35 29.100 W</t>
  </si>
  <si>
    <t>15521.80  </t>
  </si>
  <si>
    <t>100117004645  </t>
  </si>
  <si>
    <t>MV Marina Channel Buoy 6   </t>
  </si>
  <si>
    <t>41 27 14.00 N</t>
  </si>
  <si>
    <t>70 35 28.800 W</t>
  </si>
  <si>
    <t>15521.90  </t>
  </si>
  <si>
    <t>100117004840  </t>
  </si>
  <si>
    <t>MV Marina Channel Buoy 7   </t>
  </si>
  <si>
    <t>41 27 10.30 N</t>
  </si>
  <si>
    <t>70 35 33.100 W</t>
  </si>
  <si>
    <t>15522.00  </t>
  </si>
  <si>
    <t>100117004842  </t>
  </si>
  <si>
    <t>MV Marina Channel Buoy 8   </t>
  </si>
  <si>
    <t>41 27 10.80 N</t>
  </si>
  <si>
    <t>70 35 33.200 W</t>
  </si>
  <si>
    <t>15522.10  </t>
  </si>
  <si>
    <t>100117004844  </t>
  </si>
  <si>
    <t>MV Marina Channel Buoy 9   </t>
  </si>
  <si>
    <t>41 27 04.50 N</t>
  </si>
  <si>
    <t>70 35 39.480 W</t>
  </si>
  <si>
    <t>15213.00  </t>
  </si>
  <si>
    <t>200100219260  </t>
  </si>
  <si>
    <t>Nantucket Ferry Slip 1 Light 1   </t>
  </si>
  <si>
    <t>41 17 10.56 N</t>
  </si>
  <si>
    <t>70 05 42.960 W</t>
  </si>
  <si>
    <t>15214.00  </t>
  </si>
  <si>
    <t>200100219261  </t>
  </si>
  <si>
    <t>Nantucket Ferry Slip 2 Light 2   </t>
  </si>
  <si>
    <t>41 17 08.88 N</t>
  </si>
  <si>
    <t>70 05 42.240 W</t>
  </si>
  <si>
    <t>15292.00  </t>
  </si>
  <si>
    <t>100117001273  </t>
  </si>
  <si>
    <t>Nantucket Head of Harbor Buoy 10   </t>
  </si>
  <si>
    <t>41 19 21.70 N</t>
  </si>
  <si>
    <t>70 02 06.700 W</t>
  </si>
  <si>
    <t>15292.10  </t>
  </si>
  <si>
    <t>100117714044  </t>
  </si>
  <si>
    <t>Nantucket Head of Harbor Buoy 10A   </t>
  </si>
  <si>
    <t>41 19 07.80 N</t>
  </si>
  <si>
    <t>70 01 45.900 W</t>
  </si>
  <si>
    <t>15260.00  </t>
  </si>
  <si>
    <t>200100217559  </t>
  </si>
  <si>
    <t>Nantucket Head of Harbor Buoy 2   </t>
  </si>
  <si>
    <t>41 17 27.90 N</t>
  </si>
  <si>
    <t>70 04 43.300 W</t>
  </si>
  <si>
    <t>15261.00  </t>
  </si>
  <si>
    <t>100117545420  </t>
  </si>
  <si>
    <t>Nantucket Head of Harbor Buoy 2A   </t>
  </si>
  <si>
    <t>41 17 49.10 N</t>
  </si>
  <si>
    <t>70 04 27.300 W</t>
  </si>
  <si>
    <t>15262.00  </t>
  </si>
  <si>
    <t>100117545443  </t>
  </si>
  <si>
    <t>Nantucket Head of Harbor Buoy 3   </t>
  </si>
  <si>
    <t>41 17 35.10 N</t>
  </si>
  <si>
    <t>70 04 38.400 W</t>
  </si>
  <si>
    <t>15263.00  </t>
  </si>
  <si>
    <t>100117545446  </t>
  </si>
  <si>
    <t>Nantucket Head of Harbor Buoy 3A   </t>
  </si>
  <si>
    <t>41 17 49.90 N</t>
  </si>
  <si>
    <t>70 04 29.100 W</t>
  </si>
  <si>
    <t>15264.00  </t>
  </si>
  <si>
    <t>100117545452  </t>
  </si>
  <si>
    <t>Nantucket Head of Harbor Buoy 3B   </t>
  </si>
  <si>
    <t>41 18 01.90 N</t>
  </si>
  <si>
    <t>70 03 42.800 W</t>
  </si>
  <si>
    <t>15270.00  </t>
  </si>
  <si>
    <t>200100217561  </t>
  </si>
  <si>
    <t>Nantucket Head of Harbor Buoy 4   </t>
  </si>
  <si>
    <t>41 17 59.00 N</t>
  </si>
  <si>
    <t>70 03 38.200 W</t>
  </si>
  <si>
    <t>15275.00  </t>
  </si>
  <si>
    <t>200100217562  </t>
  </si>
  <si>
    <t>Nantucket Head of Harbor Buoy 5   </t>
  </si>
  <si>
    <t>41 18 06.40 N</t>
  </si>
  <si>
    <t>70 03 14.300 W</t>
  </si>
  <si>
    <t>15280.00  </t>
  </si>
  <si>
    <t>200100217563  </t>
  </si>
  <si>
    <t>Nantucket Head of Harbor Buoy 6   </t>
  </si>
  <si>
    <t>41 18 03.90 N</t>
  </si>
  <si>
    <t>70 03 14.200 W</t>
  </si>
  <si>
    <t>15290.00  </t>
  </si>
  <si>
    <t>200100217565  </t>
  </si>
  <si>
    <t>Nantucket Head of Harbor Buoy 8   </t>
  </si>
  <si>
    <t>41 18 47.50 N</t>
  </si>
  <si>
    <t>70 02 02.400 W</t>
  </si>
  <si>
    <t>15290.10  </t>
  </si>
  <si>
    <t>100117714015  </t>
  </si>
  <si>
    <t>Nantucket Head of Harbor Buoy 8A   </t>
  </si>
  <si>
    <t>41 19 13.20 N</t>
  </si>
  <si>
    <t>70 02 15.000 W</t>
  </si>
  <si>
    <t>2020-12-05 Wagner,Stephen</t>
  </si>
  <si>
    <t>15290.20  </t>
  </si>
  <si>
    <t>100117714026  </t>
  </si>
  <si>
    <t>Nantucket Head of Harbor Buoy 8B   </t>
  </si>
  <si>
    <t>41 19 16.90 N</t>
  </si>
  <si>
    <t>70 02 15.400 W</t>
  </si>
  <si>
    <t>15291.00  </t>
  </si>
  <si>
    <t>100117001267  </t>
  </si>
  <si>
    <t>Nantucket Head of Harbor Buoy 9   </t>
  </si>
  <si>
    <t>41 19 23.30 N</t>
  </si>
  <si>
    <t>70 02 15.600 W</t>
  </si>
  <si>
    <t>17035.00  </t>
  </si>
  <si>
    <t>200100218472  </t>
  </si>
  <si>
    <t>Nasketucket Bay Aquaculture Lighted Buoy NE   </t>
  </si>
  <si>
    <t>41 36 50.10 N</t>
  </si>
  <si>
    <t>70 50 26.040 W</t>
  </si>
  <si>
    <t>Rodman Taylor, Jr. </t>
  </si>
  <si>
    <t>05/01 - 09/30 </t>
  </si>
  <si>
    <t>17030.00  </t>
  </si>
  <si>
    <t>200100218474  </t>
  </si>
  <si>
    <t>Nasketucket Bay Aquaculture Lighted Buoy NW   </t>
  </si>
  <si>
    <t>41 36 35.82 N</t>
  </si>
  <si>
    <t>70 50 37.560 W</t>
  </si>
  <si>
    <t>Rodman Taylor Jr. </t>
  </si>
  <si>
    <t>17040.00  </t>
  </si>
  <si>
    <t>200100218471  </t>
  </si>
  <si>
    <t>Nasketucket Bay Aquaculture Lighted Buoy SE   </t>
  </si>
  <si>
    <t>41 36 42.90 N</t>
  </si>
  <si>
    <t>70 50 13.380 W</t>
  </si>
  <si>
    <t>17045.00  </t>
  </si>
  <si>
    <t>200100218473  </t>
  </si>
  <si>
    <t>Nasketucket Bay Aquaculture Lighted Buoy SW   </t>
  </si>
  <si>
    <t>41 36 27.54 N</t>
  </si>
  <si>
    <t>70 50 25.320 W</t>
  </si>
  <si>
    <t>510.10  </t>
  </si>
  <si>
    <t>200100218047  </t>
  </si>
  <si>
    <t>Nauset Beach Light   </t>
  </si>
  <si>
    <t>41 51 37.00 N</t>
  </si>
  <si>
    <t>69 57 11.000 W</t>
  </si>
  <si>
    <t>Jared Fulcher </t>
  </si>
  <si>
    <t>16926.00  </t>
  </si>
  <si>
    <t>100117414740  </t>
  </si>
  <si>
    <t>New Bedford South Terminal Buoy 1   </t>
  </si>
  <si>
    <t>41 37 17.58 N</t>
  </si>
  <si>
    <t>70 54 46.020 W</t>
  </si>
  <si>
    <t>Paul Fonseca </t>
  </si>
  <si>
    <t>16926.10  </t>
  </si>
  <si>
    <t>100117414746  </t>
  </si>
  <si>
    <t>New Bedford South Terminal Buoy 2   </t>
  </si>
  <si>
    <t>41 37 16.41 N</t>
  </si>
  <si>
    <t>70 54 48.106 W</t>
  </si>
  <si>
    <t>16926.20  </t>
  </si>
  <si>
    <t>100117414748  </t>
  </si>
  <si>
    <t>New Bedford South Terminal Buoy 3   </t>
  </si>
  <si>
    <t>41 37 15.96 N</t>
  </si>
  <si>
    <t>70 54 46.860 W</t>
  </si>
  <si>
    <t>16926.30  </t>
  </si>
  <si>
    <t>100117414753  </t>
  </si>
  <si>
    <t>New Bedford South Terminal Buoy 4   </t>
  </si>
  <si>
    <t>41 37 15.24 N</t>
  </si>
  <si>
    <t>70 54 48.900 W</t>
  </si>
  <si>
    <t>16926.40  </t>
  </si>
  <si>
    <t>100117414757  </t>
  </si>
  <si>
    <t>New Bedford South Terminal Buoy 5   </t>
  </si>
  <si>
    <t>41 37 14.94 N</t>
  </si>
  <si>
    <t>70 54 48.300 W</t>
  </si>
  <si>
    <t>16926.50  </t>
  </si>
  <si>
    <t>100117414760  </t>
  </si>
  <si>
    <t>New Bedford South Terminal Buoy 6   </t>
  </si>
  <si>
    <t>41 37 14.20 N</t>
  </si>
  <si>
    <t>70 54 50.461 W</t>
  </si>
  <si>
    <t>16926.60  </t>
  </si>
  <si>
    <t>100117414764  </t>
  </si>
  <si>
    <t>New Bedford South Terminal Buoy 7   </t>
  </si>
  <si>
    <t>41 37 13.19 N</t>
  </si>
  <si>
    <t>70 54 49.914 W</t>
  </si>
  <si>
    <t>16926.70  </t>
  </si>
  <si>
    <t>100117414773  </t>
  </si>
  <si>
    <t>New Bedford South Terminal Buoy 8   </t>
  </si>
  <si>
    <t>41 37 13.59 N</t>
  </si>
  <si>
    <t>70 54 51.624 W</t>
  </si>
  <si>
    <t>14742.00  </t>
  </si>
  <si>
    <t>200100218260  </t>
  </si>
  <si>
    <t>North Bay Channel Buoy 21   </t>
  </si>
  <si>
    <t>41 37 48.70 N</t>
  </si>
  <si>
    <t>70 24 03.000 W</t>
  </si>
  <si>
    <t>14742.10  </t>
  </si>
  <si>
    <t>200100218262  </t>
  </si>
  <si>
    <t>North Bay Channel Buoy 22   </t>
  </si>
  <si>
    <t>41 37 48.10 N</t>
  </si>
  <si>
    <t>70 24 03.500 W</t>
  </si>
  <si>
    <t>14742.30  </t>
  </si>
  <si>
    <t>200100218264  </t>
  </si>
  <si>
    <t>North Bay Channel Buoy 23   </t>
  </si>
  <si>
    <t>41 37 41.10 N</t>
  </si>
  <si>
    <t>70 23 49.300 W</t>
  </si>
  <si>
    <t>14742.50  </t>
  </si>
  <si>
    <t>200100218266  </t>
  </si>
  <si>
    <t>North Bay Channel Buoy 25   </t>
  </si>
  <si>
    <t>41 37 35.70 N</t>
  </si>
  <si>
    <t>70 23 42.900 W</t>
  </si>
  <si>
    <t>14742.70  </t>
  </si>
  <si>
    <t>200100218268  </t>
  </si>
  <si>
    <t>North Bay Channel Buoy 26   </t>
  </si>
  <si>
    <t>41 37 37.50 N</t>
  </si>
  <si>
    <t>70 23 45.600 W</t>
  </si>
  <si>
    <t>100117305367  </t>
  </si>
  <si>
    <t>North Bay No Wake/Speed Bouy A   </t>
  </si>
  <si>
    <t>41 37 48.80 N</t>
  </si>
  <si>
    <t>70 24 25.500 W</t>
  </si>
  <si>
    <t>100117305373  </t>
  </si>
  <si>
    <t>North Bay No Wake/Speed Bouy B   </t>
  </si>
  <si>
    <t>41 37 48.38 N</t>
  </si>
  <si>
    <t>70 24 01.368 W</t>
  </si>
  <si>
    <t>100117305383  </t>
  </si>
  <si>
    <t>North Bay No Wake/Speed Sign C   </t>
  </si>
  <si>
    <t>41 37 48.89 N</t>
  </si>
  <si>
    <t>70 24 35.588 W</t>
  </si>
  <si>
    <t>100117306866  </t>
  </si>
  <si>
    <t>North Bay No Wake/Speed Sign D   </t>
  </si>
  <si>
    <t>41 38 14.43 N</t>
  </si>
  <si>
    <t>70 24 21.766 W</t>
  </si>
  <si>
    <t>100118426158  </t>
  </si>
  <si>
    <t>Northeast Rock Hazard Buoy  </t>
  </si>
  <si>
    <t>41 41 50.76 N</t>
  </si>
  <si>
    <t>70 44 26.969 W</t>
  </si>
  <si>
    <t>100118426146  </t>
  </si>
  <si>
    <t>Northwest Rock Hazard Buoy  </t>
  </si>
  <si>
    <t>41 41 45.19 N</t>
  </si>
  <si>
    <t>70 44 30.645 W</t>
  </si>
  <si>
    <t>100117060228  </t>
  </si>
  <si>
    <t>Nyes Wharf East Speed Buoy  </t>
  </si>
  <si>
    <t>41 41 45.84 N</t>
  </si>
  <si>
    <t>70 45 10.080 W</t>
  </si>
  <si>
    <t>15448.00  </t>
  </si>
  <si>
    <t>200100219366  </t>
  </si>
  <si>
    <t>Oak Bluffs Ferry Slip Light 1   </t>
  </si>
  <si>
    <t>41 27 32.34 N</t>
  </si>
  <si>
    <t>70 33 14.520 W</t>
  </si>
  <si>
    <t>15447.00  </t>
  </si>
  <si>
    <t>200100219365  </t>
  </si>
  <si>
    <t>Oak Bluffs Ferry Slip Light 2   </t>
  </si>
  <si>
    <t>41 27 32.82 N</t>
  </si>
  <si>
    <t>70 33 15.900 W</t>
  </si>
  <si>
    <t>100117237893  </t>
  </si>
  <si>
    <t>Oak Bluffs Harbor Hazard Buoy   </t>
  </si>
  <si>
    <t>41 27 37.07 N</t>
  </si>
  <si>
    <t>70 33 31.850 W</t>
  </si>
  <si>
    <t>Oak Bluffs Harbormaster Alexander </t>
  </si>
  <si>
    <t>100117237895  </t>
  </si>
  <si>
    <t>Oak Bluffs Swim Buoys (5)   </t>
  </si>
  <si>
    <t>41 27 37.06 N</t>
  </si>
  <si>
    <t>70 33 22.930 W</t>
  </si>
  <si>
    <t>200100804785  </t>
  </si>
  <si>
    <t>Ockway Bay No Wake Buoy   </t>
  </si>
  <si>
    <t>200100787506  </t>
  </si>
  <si>
    <t>Old Silver Beach Swim Buoys (10)   </t>
  </si>
  <si>
    <t>41 37 30.00 N</t>
  </si>
  <si>
    <t>70 38 41.800 W</t>
  </si>
  <si>
    <t>17383.10  </t>
  </si>
  <si>
    <t>100116922009  </t>
  </si>
  <si>
    <t>Onset Bay Marina Buoy 1   </t>
  </si>
  <si>
    <t>41 44 09.48 N</t>
  </si>
  <si>
    <t>70 38 56.220 W</t>
  </si>
  <si>
    <t>Gregory Glavin </t>
  </si>
  <si>
    <t>17383.20  </t>
  </si>
  <si>
    <t>100116922016  </t>
  </si>
  <si>
    <t>Onset Bay Marina Buoy 2   </t>
  </si>
  <si>
    <t>41 44 09.18 N</t>
  </si>
  <si>
    <t>70 38 54.840 W</t>
  </si>
  <si>
    <t>100117167023  </t>
  </si>
  <si>
    <t>Onset Beach Swim Buoys (5)   </t>
  </si>
  <si>
    <t>41 44 26.76 N</t>
  </si>
  <si>
    <t>70 39 35.040 W</t>
  </si>
  <si>
    <t>garry Buckminster </t>
  </si>
  <si>
    <t>100117309703  </t>
  </si>
  <si>
    <t>Onset Oyster Aquaculture Buoy A  </t>
  </si>
  <si>
    <t>41 44 30.24 N</t>
  </si>
  <si>
    <t>70 37 48.000 W</t>
  </si>
  <si>
    <t>013-06-02</t>
  </si>
  <si>
    <t>Robert Tourigny </t>
  </si>
  <si>
    <t>100117312218  </t>
  </si>
  <si>
    <t>Onset Oyster Aquaculture Buoy B   </t>
  </si>
  <si>
    <t>41 44 35.40 N</t>
  </si>
  <si>
    <t>70 37 41.580 W</t>
  </si>
  <si>
    <t>robert tourigny </t>
  </si>
  <si>
    <t>13945.10  </t>
  </si>
  <si>
    <t>100117158343  </t>
  </si>
  <si>
    <t>Outermost Harbor Channel Buoy 1  </t>
  </si>
  <si>
    <t>41 39 42.70 N</t>
  </si>
  <si>
    <t>69 57 13.600 W</t>
  </si>
  <si>
    <t>13945.20  </t>
  </si>
  <si>
    <t>100117158345  </t>
  </si>
  <si>
    <t>Outermost Harbor Channel Buoy 2  </t>
  </si>
  <si>
    <t>41 39 43.20 N</t>
  </si>
  <si>
    <t>69 57 13.500 W</t>
  </si>
  <si>
    <t>13945.30  </t>
  </si>
  <si>
    <t>100117158353  </t>
  </si>
  <si>
    <t>Outermost Harbor Channel Buoy 3  </t>
  </si>
  <si>
    <t>41 39 46.10 N</t>
  </si>
  <si>
    <t>69 57 12.000 W</t>
  </si>
  <si>
    <t>13945.40  </t>
  </si>
  <si>
    <t>100117158356  </t>
  </si>
  <si>
    <t>Outermost Harbor Channel Buoy 4  </t>
  </si>
  <si>
    <t>41 39 48.80 N</t>
  </si>
  <si>
    <t>69 57 13.400 W</t>
  </si>
  <si>
    <t>13945.50  </t>
  </si>
  <si>
    <t>100117158388  </t>
  </si>
  <si>
    <t>Outermost Harbor Channel Buoy 5  </t>
  </si>
  <si>
    <t>69 57 15.500 W</t>
  </si>
  <si>
    <t>13945.60  </t>
  </si>
  <si>
    <t>100117158397  </t>
  </si>
  <si>
    <t>Outermost Harbor Channel Buoy 6  </t>
  </si>
  <si>
    <t>13945.70  </t>
  </si>
  <si>
    <t>100117158402  </t>
  </si>
  <si>
    <t>Outermost Harbor Channel Buoy 7  </t>
  </si>
  <si>
    <t>41 39 51.40 N</t>
  </si>
  <si>
    <t>69 57 18.000 W</t>
  </si>
  <si>
    <t>13308.95  </t>
  </si>
  <si>
    <t>100116984533  </t>
  </si>
  <si>
    <t>Outermost Harbor Mid Channel Buoy A   </t>
  </si>
  <si>
    <t>41 39 29.00 N</t>
  </si>
  <si>
    <t>13308.51  </t>
  </si>
  <si>
    <t>100116919884  </t>
  </si>
  <si>
    <t>Outermost Harbor Mid-Channel Buoy OMH   </t>
  </si>
  <si>
    <t>41 39 43.10 N</t>
  </si>
  <si>
    <t>69 57 13.900 W</t>
  </si>
  <si>
    <t>stuart smith </t>
  </si>
  <si>
    <t>100117157555  </t>
  </si>
  <si>
    <t>Outermost Harbor No Wake Buoy   </t>
  </si>
  <si>
    <t>41 39 42.10 N</t>
  </si>
  <si>
    <t>13931.00  </t>
  </si>
  <si>
    <t>200100218056  </t>
  </si>
  <si>
    <t>Oyster Pond River Buoy 1   </t>
  </si>
  <si>
    <t>41 39 40.45 N</t>
  </si>
  <si>
    <t>69 58 38.726 W</t>
  </si>
  <si>
    <t>13939.10  </t>
  </si>
  <si>
    <t>100117157931  </t>
  </si>
  <si>
    <t>Oyster Pond River Buoy 10   </t>
  </si>
  <si>
    <t>41 40 48.43 N</t>
  </si>
  <si>
    <t>69 58 22.619 W</t>
  </si>
  <si>
    <t>13932.00  </t>
  </si>
  <si>
    <t>200100218058  </t>
  </si>
  <si>
    <t>Oyster Pond River Buoy 2   </t>
  </si>
  <si>
    <t>41 39 41.94 N</t>
  </si>
  <si>
    <t>69 58 38.400 W</t>
  </si>
  <si>
    <t>13933.00  </t>
  </si>
  <si>
    <t>200100218060  </t>
  </si>
  <si>
    <t>Oyster Pond River Buoy 3   </t>
  </si>
  <si>
    <t>41 39 48.43 N</t>
  </si>
  <si>
    <t>69 58 46.772 W</t>
  </si>
  <si>
    <t>13934.00  </t>
  </si>
  <si>
    <t>200100218062  </t>
  </si>
  <si>
    <t>Oyster Pond River Buoy 4   </t>
  </si>
  <si>
    <t>41 39 58.40 N</t>
  </si>
  <si>
    <t>69 59 04.100 W</t>
  </si>
  <si>
    <t>13935.00  </t>
  </si>
  <si>
    <t>200100218064  </t>
  </si>
  <si>
    <t>Oyster Pond River Buoy 5   </t>
  </si>
  <si>
    <t>41 40 02.85 N</t>
  </si>
  <si>
    <t>69 59 11.273 W</t>
  </si>
  <si>
    <t>2020-10-29 Wagner,Stephen</t>
  </si>
  <si>
    <t>13936.00  </t>
  </si>
  <si>
    <t>200100218066  </t>
  </si>
  <si>
    <t>Oyster Pond River Buoy 6   </t>
  </si>
  <si>
    <t>69 59 23.000 W</t>
  </si>
  <si>
    <t>13937.00  </t>
  </si>
  <si>
    <t>200100218068  </t>
  </si>
  <si>
    <t>Oyster Pond River Buoy 7   </t>
  </si>
  <si>
    <t>41 40 20.63 N</t>
  </si>
  <si>
    <t>69 59 12.764 W</t>
  </si>
  <si>
    <t>13938.00  </t>
  </si>
  <si>
    <t>200100218070  </t>
  </si>
  <si>
    <t>Oyster Pond River Buoy 8   </t>
  </si>
  <si>
    <t>41 40 40.89 N</t>
  </si>
  <si>
    <t>69 58 44.464 W</t>
  </si>
  <si>
    <t>13939.00  </t>
  </si>
  <si>
    <t>200100218072  </t>
  </si>
  <si>
    <t>Oyster Pond River Buoy 9   </t>
  </si>
  <si>
    <t>41 40 45.48 N</t>
  </si>
  <si>
    <t>69 58 35.400 W</t>
  </si>
  <si>
    <t>100116977724  </t>
  </si>
  <si>
    <t>Oyster Pond River Speed Buoy A   </t>
  </si>
  <si>
    <t>41 40 49.26 N</t>
  </si>
  <si>
    <t>69 58 20.100 W</t>
  </si>
  <si>
    <t>100116977769  </t>
  </si>
  <si>
    <t>Oyster Pond River Speed Buoy B   </t>
  </si>
  <si>
    <t>41 40 42.06 N</t>
  </si>
  <si>
    <t>69 58 42.960 W</t>
  </si>
  <si>
    <t>100116977776  </t>
  </si>
  <si>
    <t>Oyster Pond River Speed Buoy C   </t>
  </si>
  <si>
    <t>41 40 22.44 N</t>
  </si>
  <si>
    <t>69 58 09.600 W</t>
  </si>
  <si>
    <t>100116977812  </t>
  </si>
  <si>
    <t>Oyster Pond River Speed Buoy D   </t>
  </si>
  <si>
    <t>41 39 47.52 N</t>
  </si>
  <si>
    <t>69 58 45.840 W</t>
  </si>
  <si>
    <t>100116977820  </t>
  </si>
  <si>
    <t>Oyster Pond River Speed Buoy E   </t>
  </si>
  <si>
    <t>41 39 56.64 N</t>
  </si>
  <si>
    <t>69 58 59.760 W</t>
  </si>
  <si>
    <t>100116977836  </t>
  </si>
  <si>
    <t>Oyster Pond River Speed Buoy F   </t>
  </si>
  <si>
    <t>41 40 06.78 N</t>
  </si>
  <si>
    <t>69 59 20.580 W</t>
  </si>
  <si>
    <t>16898.00  </t>
  </si>
  <si>
    <t>200100219360  </t>
  </si>
  <si>
    <t>Palmers Island Light   </t>
  </si>
  <si>
    <t>41 37 37.02 N</t>
  </si>
  <si>
    <t>70 54 32.910 W</t>
  </si>
  <si>
    <t>Anne Louro </t>
  </si>
  <si>
    <t>100116925482  </t>
  </si>
  <si>
    <t>Pamet Harbor Danger Buoy A   </t>
  </si>
  <si>
    <t>41 59 08.50 N</t>
  </si>
  <si>
    <t>70 05 18.600 W</t>
  </si>
  <si>
    <t>AN-1B</t>
  </si>
  <si>
    <t>Tony Jackett </t>
  </si>
  <si>
    <t>100116925486  </t>
  </si>
  <si>
    <t>Pamet Harbor Danger Buoy B   </t>
  </si>
  <si>
    <t>41 59 30.80 N</t>
  </si>
  <si>
    <t>70 04 45.800 W</t>
  </si>
  <si>
    <t>13260.90  </t>
  </si>
  <si>
    <t>100117137874  </t>
  </si>
  <si>
    <t>Pamet River Buoy 10   </t>
  </si>
  <si>
    <t>41 59 30.30 N</t>
  </si>
  <si>
    <t>13260.40  </t>
  </si>
  <si>
    <t>100116929513  </t>
  </si>
  <si>
    <t>Pamet River Buoy 4   </t>
  </si>
  <si>
    <t>41 59 30.60 N</t>
  </si>
  <si>
    <t>70 04 45.700 W</t>
  </si>
  <si>
    <t>13260.70  </t>
  </si>
  <si>
    <t>100116929550  </t>
  </si>
  <si>
    <t>Pamet River Buoy 7   </t>
  </si>
  <si>
    <t>41 59 31.60 N</t>
  </si>
  <si>
    <t>70 04 34.000 W</t>
  </si>
  <si>
    <t>05/15 - 10/31 </t>
  </si>
  <si>
    <t>13260.20  </t>
  </si>
  <si>
    <t>100117910841  </t>
  </si>
  <si>
    <t>Pamet River Entrance Lighted Buoy 2   </t>
  </si>
  <si>
    <t>41 59 30.00 N</t>
  </si>
  <si>
    <t>70 04 49.900 W</t>
  </si>
  <si>
    <t>13260.10  </t>
  </si>
  <si>
    <t>100117910831  </t>
  </si>
  <si>
    <t>Pamet River North Breakwater Light 1   </t>
  </si>
  <si>
    <t>41 59 32.10 N</t>
  </si>
  <si>
    <t>70 04 48.000 W</t>
  </si>
  <si>
    <t>100116924972  </t>
  </si>
  <si>
    <t>Parkers River Beach Swim Buoys (3)  </t>
  </si>
  <si>
    <t>41 38 23.76 N</t>
  </si>
  <si>
    <t>70 12 38.700 W</t>
  </si>
  <si>
    <t>14460.00  </t>
  </si>
  <si>
    <t>200100219359  </t>
  </si>
  <si>
    <t>Parkers River Buoy 2   </t>
  </si>
  <si>
    <t>41 37 43.70 N</t>
  </si>
  <si>
    <t>70 12 58.000 W</t>
  </si>
  <si>
    <t>14461.00  </t>
  </si>
  <si>
    <t>100117140001  </t>
  </si>
  <si>
    <t>Parkers River Buoy 3   </t>
  </si>
  <si>
    <t>41 37 46.30 N</t>
  </si>
  <si>
    <t>70 13 01.500 W</t>
  </si>
  <si>
    <t>14462.00  </t>
  </si>
  <si>
    <t>100117140009  </t>
  </si>
  <si>
    <t>Parkers River Buoy 4   </t>
  </si>
  <si>
    <t>41 37 52.70 N</t>
  </si>
  <si>
    <t>70 13 02.800 W</t>
  </si>
  <si>
    <t>14463.00  </t>
  </si>
  <si>
    <t>100117176482  </t>
  </si>
  <si>
    <t>Parkers River Buoy 5   </t>
  </si>
  <si>
    <t>41 37 57.60 N</t>
  </si>
  <si>
    <t>70 13 08.400 W</t>
  </si>
  <si>
    <t>14464.00  </t>
  </si>
  <si>
    <t>100117176490  </t>
  </si>
  <si>
    <t>Parkers River Buoy 6   </t>
  </si>
  <si>
    <t>41 38 01.20 N</t>
  </si>
  <si>
    <t>70 13 09.000 W</t>
  </si>
  <si>
    <t>100117139998  </t>
  </si>
  <si>
    <t>Parkers River No Wake Buoy   </t>
  </si>
  <si>
    <t>70 13 10.900 W</t>
  </si>
  <si>
    <t>13476.25  </t>
  </si>
  <si>
    <t>200100219355  </t>
  </si>
  <si>
    <t>Paw Wah Pond Entrance Buoy 1   </t>
  </si>
  <si>
    <t>41 45 10.00 N</t>
  </si>
  <si>
    <t>69 58 03.100 W</t>
  </si>
  <si>
    <t>13476.27  </t>
  </si>
  <si>
    <t>200100219356  </t>
  </si>
  <si>
    <t>Paw Wah Pond Entrance Buoy 2   </t>
  </si>
  <si>
    <t>41 45 09.80 N</t>
  </si>
  <si>
    <t>69 58 02.000 W</t>
  </si>
  <si>
    <t>100118253067  </t>
  </si>
  <si>
    <t>Perini Oyster Farm Aquaculture Buoy NE  </t>
  </si>
  <si>
    <t>41 39 10.02 N</t>
  </si>
  <si>
    <t>70 37 56.390 W</t>
  </si>
  <si>
    <t>Ty Perini </t>
  </si>
  <si>
    <t>100118253070  </t>
  </si>
  <si>
    <t>Perini Oyster Farm Aquaculture Buoy NW  </t>
  </si>
  <si>
    <t>41 39 11.16 N</t>
  </si>
  <si>
    <t>70 38 01.010 W</t>
  </si>
  <si>
    <t>100118253062  </t>
  </si>
  <si>
    <t>Perini Oyster Farm Aquaculture Buoy SE  </t>
  </si>
  <si>
    <t>41 39 07.43 N</t>
  </si>
  <si>
    <t>70 37 56.890 W</t>
  </si>
  <si>
    <t>100118253065  </t>
  </si>
  <si>
    <t>Perini Oyster Farm Aquaculture Buoy SW  </t>
  </si>
  <si>
    <t>41 39 07.68 N</t>
  </si>
  <si>
    <t>70 38 01.150 W</t>
  </si>
  <si>
    <t>200100219351  </t>
  </si>
  <si>
    <t>Phinneys Harbor North No Wake Buoy   </t>
  </si>
  <si>
    <t>41 43 00.72 N</t>
  </si>
  <si>
    <t>70 37 17.940 W</t>
  </si>
  <si>
    <t>200100219353  </t>
  </si>
  <si>
    <t>Phinneys Harbor North Rock Buoy   </t>
  </si>
  <si>
    <t>41 43 07.32 N</t>
  </si>
  <si>
    <t>70 37 14.520 W</t>
  </si>
  <si>
    <t>100117157564  </t>
  </si>
  <si>
    <t>Phinneys Harbor Rock Buoy B   </t>
  </si>
  <si>
    <t>41 42 47.52 N</t>
  </si>
  <si>
    <t>70 38 00.180 W</t>
  </si>
  <si>
    <t>200100219352  </t>
  </si>
  <si>
    <t>Phinneys Harbor South Rock Buoy   </t>
  </si>
  <si>
    <t>41 43 06.84 N</t>
  </si>
  <si>
    <t>70 37 12.780 W</t>
  </si>
  <si>
    <t>100117157554  </t>
  </si>
  <si>
    <t>Phinneys Harbor Swim Buoy   </t>
  </si>
  <si>
    <t>41 42 55.08 N</t>
  </si>
  <si>
    <t>70 36 59.100 W</t>
  </si>
  <si>
    <t>200100219354  </t>
  </si>
  <si>
    <t>Phinneys Harbor Water Ski Area Buoy   </t>
  </si>
  <si>
    <t>41 43 18.54 N</t>
  </si>
  <si>
    <t>70 37 35.940 W</t>
  </si>
  <si>
    <t>100117529489  </t>
  </si>
  <si>
    <t>Pimnys Point Danger Buoy   </t>
  </si>
  <si>
    <t>41 17 24.60 N</t>
  </si>
  <si>
    <t>70 04 21.600 W</t>
  </si>
  <si>
    <t>100117167012  </t>
  </si>
  <si>
    <t>Pinehurst Beach Swim Buoy   </t>
  </si>
  <si>
    <t>41 44 43.02 N</t>
  </si>
  <si>
    <t>70 42 35.280 W</t>
  </si>
  <si>
    <t>100118426163  </t>
  </si>
  <si>
    <t>Planting Island Sand Bar Hazard Buoy  </t>
  </si>
  <si>
    <t>41 41 54.69 N</t>
  </si>
  <si>
    <t>70 44 21.858 W</t>
  </si>
  <si>
    <t>100117060224  </t>
  </si>
  <si>
    <t>Planting Island SE Speed Buoy   </t>
  </si>
  <si>
    <t>41 41 59.46 N</t>
  </si>
  <si>
    <t>70 44 36.120 W</t>
  </si>
  <si>
    <t>13420.00  </t>
  </si>
  <si>
    <t>200100217677  </t>
  </si>
  <si>
    <t>Pleasant Bay buoy 10   </t>
  </si>
  <si>
    <t>41 41 32.30 N</t>
  </si>
  <si>
    <t>69 56 16.100 W</t>
  </si>
  <si>
    <t>13425.00  </t>
  </si>
  <si>
    <t>200100219340  </t>
  </si>
  <si>
    <t>Pleasant Bay Buoy 11   </t>
  </si>
  <si>
    <t>41 41 46.90 N</t>
  </si>
  <si>
    <t>69 56 09.500 W</t>
  </si>
  <si>
    <t>13430.00  </t>
  </si>
  <si>
    <t>200100219341  </t>
  </si>
  <si>
    <t>Pleasant Bay Buoy 12   </t>
  </si>
  <si>
    <t>41 41 47.90 N</t>
  </si>
  <si>
    <t>69 56 11.300 W</t>
  </si>
  <si>
    <t>13435.00  </t>
  </si>
  <si>
    <t>200100217287  </t>
  </si>
  <si>
    <t>Pleasant Bay Buoy 13   </t>
  </si>
  <si>
    <t>41 41 50.30 N</t>
  </si>
  <si>
    <t>69 56 15.500 W</t>
  </si>
  <si>
    <t>13437.00  </t>
  </si>
  <si>
    <t>200100217973  </t>
  </si>
  <si>
    <t>Pleasant Bay Buoy 14   </t>
  </si>
  <si>
    <t>41 42 05.00 N</t>
  </si>
  <si>
    <t>69 56 22.700 W</t>
  </si>
  <si>
    <t>13440.00  </t>
  </si>
  <si>
    <t>200100219342  </t>
  </si>
  <si>
    <t>Pleasant Bay Buoy 15   </t>
  </si>
  <si>
    <t>41 42 08.30 N</t>
  </si>
  <si>
    <t>69 56 34.100 W</t>
  </si>
  <si>
    <t>13445.00  </t>
  </si>
  <si>
    <t>200100219343  </t>
  </si>
  <si>
    <t>Pleasant Bay Buoy 16   </t>
  </si>
  <si>
    <t>41 42 24.50 N</t>
  </si>
  <si>
    <t>69 56 39.500 W</t>
  </si>
  <si>
    <t>2020-10-01 Wagner,Steve</t>
  </si>
  <si>
    <t>13450.00  </t>
  </si>
  <si>
    <t>200100219344  </t>
  </si>
  <si>
    <t>Pleasant Bay Buoy 17   </t>
  </si>
  <si>
    <t>41 42 35.00 N</t>
  </si>
  <si>
    <t>69 57 23.400 W</t>
  </si>
  <si>
    <t>13455.00  </t>
  </si>
  <si>
    <t>200100219345  </t>
  </si>
  <si>
    <t>Pleasant Bay Buoy 18   </t>
  </si>
  <si>
    <t>41 42 40.70 N</t>
  </si>
  <si>
    <t>69 57 30.500 W</t>
  </si>
  <si>
    <t>13460.00  </t>
  </si>
  <si>
    <t>200100219346  </t>
  </si>
  <si>
    <t>Pleasant Bay Buoy 19   </t>
  </si>
  <si>
    <t>41 42 42.90 N</t>
  </si>
  <si>
    <t>69 57 36.900 W</t>
  </si>
  <si>
    <t>13465.00  </t>
  </si>
  <si>
    <t>200100219347  </t>
  </si>
  <si>
    <t>Pleasant Bay Buoy 20   </t>
  </si>
  <si>
    <t>41 42 53.60 N</t>
  </si>
  <si>
    <t>69 57 40.700 W</t>
  </si>
  <si>
    <t>13470.00  </t>
  </si>
  <si>
    <t>200100219348  </t>
  </si>
  <si>
    <t>Pleasant Bay Buoy 21   </t>
  </si>
  <si>
    <t>41 42 51.50 N</t>
  </si>
  <si>
    <t>69 57 40.300 W</t>
  </si>
  <si>
    <t>13475.00  </t>
  </si>
  <si>
    <t>200100219349  </t>
  </si>
  <si>
    <t>Pleasant Bay Buoy 22   </t>
  </si>
  <si>
    <t>41 42 50.30 N</t>
  </si>
  <si>
    <t>69 57 43.100 W</t>
  </si>
  <si>
    <t>13475.10  </t>
  </si>
  <si>
    <t>200100218074  </t>
  </si>
  <si>
    <t>Pleasant Bay Buoy 23   </t>
  </si>
  <si>
    <t>41 42 58.10 N</t>
  </si>
  <si>
    <t>69 57 45.500 W</t>
  </si>
  <si>
    <t>13475.20  </t>
  </si>
  <si>
    <t>200100218076  </t>
  </si>
  <si>
    <t>Pleasant Bay Buoy 24   </t>
  </si>
  <si>
    <t>41 43 20.00 N</t>
  </si>
  <si>
    <t>69 57 51.700 W</t>
  </si>
  <si>
    <t>13475.30  </t>
  </si>
  <si>
    <t>100116985163  </t>
  </si>
  <si>
    <t>Pleasant Bay Buoy 25   </t>
  </si>
  <si>
    <t>41 43 27.50 N</t>
  </si>
  <si>
    <t>69 57 55.700 W</t>
  </si>
  <si>
    <t>13475.40  </t>
  </si>
  <si>
    <t>100116985180  </t>
  </si>
  <si>
    <t>Pleasant Bay Buoy 26   </t>
  </si>
  <si>
    <t>41 43 25.10 N</t>
  </si>
  <si>
    <t>69 58 04.100 W</t>
  </si>
  <si>
    <t>13475.50  </t>
  </si>
  <si>
    <t>100116985189  </t>
  </si>
  <si>
    <t>Pleasant Bay Buoy 27   </t>
  </si>
  <si>
    <t>41 43 23.30 N</t>
  </si>
  <si>
    <t>69 58 11.300 W</t>
  </si>
  <si>
    <t>13475.60  </t>
  </si>
  <si>
    <t>100116985209  </t>
  </si>
  <si>
    <t>Pleasant Bay Buoy 28   </t>
  </si>
  <si>
    <t>41 43 25.70 N</t>
  </si>
  <si>
    <t>69 58 22.100 W</t>
  </si>
  <si>
    <t>13475.70  </t>
  </si>
  <si>
    <t>100116985283  </t>
  </si>
  <si>
    <t>Pleasant Bay Buoy 29   </t>
  </si>
  <si>
    <t>41 43 25.30 N</t>
  </si>
  <si>
    <t>69 58 23.900 W</t>
  </si>
  <si>
    <t>13475.80  </t>
  </si>
  <si>
    <t>100116985297  </t>
  </si>
  <si>
    <t>Pleasant Bay Buoy 30  </t>
  </si>
  <si>
    <t>41 43 24.10 N</t>
  </si>
  <si>
    <t>69 58 15.600 W</t>
  </si>
  <si>
    <t>13475.90  </t>
  </si>
  <si>
    <t>100116985310  </t>
  </si>
  <si>
    <t>Pleasant Bay Buoy 31  </t>
  </si>
  <si>
    <t>41 43 23.90 N</t>
  </si>
  <si>
    <t>69 58 24.500 W</t>
  </si>
  <si>
    <t>13476.00  </t>
  </si>
  <si>
    <t>100116985335  </t>
  </si>
  <si>
    <t>Pleasant Bay Buoy 32  </t>
  </si>
  <si>
    <t>41 43 25.80 N</t>
  </si>
  <si>
    <t>69 58 25.400 W</t>
  </si>
  <si>
    <t>13400.00  </t>
  </si>
  <si>
    <t>200100217675  </t>
  </si>
  <si>
    <t>Pleasant Bay Buoy 6   </t>
  </si>
  <si>
    <t>41 40 45.00 N</t>
  </si>
  <si>
    <t>69 56 34.700 W</t>
  </si>
  <si>
    <t>13405.00  </t>
  </si>
  <si>
    <t>200100219338  </t>
  </si>
  <si>
    <t>Pleasant Bay Buoy 7   </t>
  </si>
  <si>
    <t>41 40 53.30 N</t>
  </si>
  <si>
    <t>69 56 26.900 W</t>
  </si>
  <si>
    <t>13410.00  </t>
  </si>
  <si>
    <t>200100217676  </t>
  </si>
  <si>
    <t>Pleasant Bay Buoy 8   </t>
  </si>
  <si>
    <t>41 41 05.30 N</t>
  </si>
  <si>
    <t>69 56 20.300 W</t>
  </si>
  <si>
    <t>13415.00  </t>
  </si>
  <si>
    <t>200100219339  </t>
  </si>
  <si>
    <t>Pleasant Bay Buoy 9   </t>
  </si>
  <si>
    <t>41 41 18.50 N</t>
  </si>
  <si>
    <t>69 56 18.500 W</t>
  </si>
  <si>
    <t>13399.00  </t>
  </si>
  <si>
    <t>100116985137  </t>
  </si>
  <si>
    <t>Pleasant Bay Junction Buoy   </t>
  </si>
  <si>
    <t>41 42 45.00 N</t>
  </si>
  <si>
    <t>69 57 42.500 W</t>
  </si>
  <si>
    <t>100117156262  </t>
  </si>
  <si>
    <t>Pocasset River No Wake Buoy B   </t>
  </si>
  <si>
    <t>41 42 03.84 N</t>
  </si>
  <si>
    <t>70 37 34.860 W</t>
  </si>
  <si>
    <t>100117156243  </t>
  </si>
  <si>
    <t>Pocasset River Rock Buoy A   </t>
  </si>
  <si>
    <t>41 42 11.52 N</t>
  </si>
  <si>
    <t>70 37 29.400 W</t>
  </si>
  <si>
    <t>200100219332  </t>
  </si>
  <si>
    <t>Pocasset River Rock Buoy C   </t>
  </si>
  <si>
    <t>41 42 01.92 N</t>
  </si>
  <si>
    <t>70 37 27.360 W</t>
  </si>
  <si>
    <t>17381.00  </t>
  </si>
  <si>
    <t>100116921927  </t>
  </si>
  <si>
    <t>Point Independence YC Buoy 1   </t>
  </si>
  <si>
    <t>41 44 11.16 N</t>
  </si>
  <si>
    <t>70 39 02.520 W</t>
  </si>
  <si>
    <t>steven prentice </t>
  </si>
  <si>
    <t>17382.00  </t>
  </si>
  <si>
    <t>100116921944  </t>
  </si>
  <si>
    <t>Point Independence YC Buoy 2   </t>
  </si>
  <si>
    <t>41 44 11.34 N</t>
  </si>
  <si>
    <t>70 39 01.320 W</t>
  </si>
  <si>
    <t>15293.30  </t>
  </si>
  <si>
    <t>100118168679  </t>
  </si>
  <si>
    <t>Polpis Harbor Buoy 3   </t>
  </si>
  <si>
    <t>41 18 18.70 N</t>
  </si>
  <si>
    <t>70 01 35.600 W</t>
  </si>
  <si>
    <t>15293.40  </t>
  </si>
  <si>
    <t>100117001475  </t>
  </si>
  <si>
    <t>Polpis Harbor Buoy 4   </t>
  </si>
  <si>
    <t>41 18 18.00 N</t>
  </si>
  <si>
    <t>70 01 37.000 W</t>
  </si>
  <si>
    <t>15293.50  </t>
  </si>
  <si>
    <t>100117001479  </t>
  </si>
  <si>
    <t>Polpis Harbor Buoy 5   </t>
  </si>
  <si>
    <t>41 18 18.80 N</t>
  </si>
  <si>
    <t>70 01 35.700 W</t>
  </si>
  <si>
    <t>15293.60  </t>
  </si>
  <si>
    <t>100117713987  </t>
  </si>
  <si>
    <t>Polpis Harbor Buoy 6   </t>
  </si>
  <si>
    <t>41 18 20.60 N</t>
  </si>
  <si>
    <t>70 01 30.100 W</t>
  </si>
  <si>
    <t>15293.70  </t>
  </si>
  <si>
    <t>100117713992  </t>
  </si>
  <si>
    <t>Polpis Harbor Buoy 7   </t>
  </si>
  <si>
    <t>41 18 19.90 N</t>
  </si>
  <si>
    <t>70 01 23.800 W</t>
  </si>
  <si>
    <t>100116996450  </t>
  </si>
  <si>
    <t>Polpis Harbor East Rock Buoy   </t>
  </si>
  <si>
    <t>41 18 16.80 N</t>
  </si>
  <si>
    <t>70 01 36.000 W</t>
  </si>
  <si>
    <t>15293.20  </t>
  </si>
  <si>
    <t>100117001462  </t>
  </si>
  <si>
    <t>Polpis Harbor Lighted Buoy 2   </t>
  </si>
  <si>
    <t>41 18 19.50 N</t>
  </si>
  <si>
    <t>70 01 44.800 W</t>
  </si>
  <si>
    <t>14760.80  </t>
  </si>
  <si>
    <t>200100218379  </t>
  </si>
  <si>
    <t>Popponesett Bay Approach Buoy 1   </t>
  </si>
  <si>
    <t>14760.82  </t>
  </si>
  <si>
    <t>200100218381  </t>
  </si>
  <si>
    <t>Popponesett Bay Approach Buoy 3   </t>
  </si>
  <si>
    <t>14760.83  </t>
  </si>
  <si>
    <t>200100218382  </t>
  </si>
  <si>
    <t>Popponesett Bay Approach Buoy 4   </t>
  </si>
  <si>
    <t>41 35 15.96 N</t>
  </si>
  <si>
    <t>14760.84  </t>
  </si>
  <si>
    <t>200100218383  </t>
  </si>
  <si>
    <t>Popponesett Bay Approach Buoy 5   </t>
  </si>
  <si>
    <t>14760.88  </t>
  </si>
  <si>
    <t>200100218387  </t>
  </si>
  <si>
    <t>Popponesett Bay Approach Buoy 9   </t>
  </si>
  <si>
    <t>14760.89  </t>
  </si>
  <si>
    <t>200100218388  </t>
  </si>
  <si>
    <t>Popponesett Bay Approach Lighted Buoy 10   </t>
  </si>
  <si>
    <t>14760.81  </t>
  </si>
  <si>
    <t>200100218380  </t>
  </si>
  <si>
    <t>Popponesett Bay Approach Lighted Buoy 2   </t>
  </si>
  <si>
    <t>14760.85  </t>
  </si>
  <si>
    <t>200100218384  </t>
  </si>
  <si>
    <t>Popponesett Bay Approach Lighted Buoy 6   </t>
  </si>
  <si>
    <t>14760.86  </t>
  </si>
  <si>
    <t>200100218385  </t>
  </si>
  <si>
    <t>Popponesett Bay Approach Lighted Buoy 7   </t>
  </si>
  <si>
    <t>14760.87  </t>
  </si>
  <si>
    <t>200100218386  </t>
  </si>
  <si>
    <t>Popponesett Bay Approach Lighted Buoy 8   </t>
  </si>
  <si>
    <t>200100804789  </t>
  </si>
  <si>
    <t>Popponesett Bay Approach No Wake Buoy   </t>
  </si>
  <si>
    <t>41 35 19.20 N</t>
  </si>
  <si>
    <t>14760.90  </t>
  </si>
  <si>
    <t>200100218389  </t>
  </si>
  <si>
    <t>Popponesett Bay Channel Buoy 11   </t>
  </si>
  <si>
    <t>41 35 15.50 N</t>
  </si>
  <si>
    <t>70 27 19.400 W</t>
  </si>
  <si>
    <t>14760.91  </t>
  </si>
  <si>
    <t>100117151815  </t>
  </si>
  <si>
    <t>Popponesett Bay Channel Buoy 12   </t>
  </si>
  <si>
    <t>14760.93  </t>
  </si>
  <si>
    <t>100119124151  </t>
  </si>
  <si>
    <t>Popponesett Bay Channel Buoy 14  </t>
  </si>
  <si>
    <t>41 35 17.10 N</t>
  </si>
  <si>
    <t>14760.92  </t>
  </si>
  <si>
    <t>200100218390  </t>
  </si>
  <si>
    <t>Popponesett Bay Channel Lighted Buoy 13   </t>
  </si>
  <si>
    <t>41 35 16.50 N</t>
  </si>
  <si>
    <t>70 27 24.300 W</t>
  </si>
  <si>
    <t>200100217921  </t>
  </si>
  <si>
    <t>Popponesett Bay Danger Buoy   </t>
  </si>
  <si>
    <t>14762.50  </t>
  </si>
  <si>
    <t>200100219326  </t>
  </si>
  <si>
    <t>Popponesett Bay Mid-Channel Buoy A   </t>
  </si>
  <si>
    <t>14762.60  </t>
  </si>
  <si>
    <t>200100219327  </t>
  </si>
  <si>
    <t>Popponesett Bay Mid-Channel Buoy B   </t>
  </si>
  <si>
    <t>14762.70  </t>
  </si>
  <si>
    <t>200100219328  </t>
  </si>
  <si>
    <t>Popponesett Bay Mid-Channel Buoy C   </t>
  </si>
  <si>
    <t>14762.80  </t>
  </si>
  <si>
    <t>200100219329  </t>
  </si>
  <si>
    <t>Popponesett Bay Mid-Channel Buoy D   </t>
  </si>
  <si>
    <t>14762.90  </t>
  </si>
  <si>
    <t>200100219330  </t>
  </si>
  <si>
    <t>Popponesett Bay Mid-Channel Buoy E   </t>
  </si>
  <si>
    <t>100119154944  </t>
  </si>
  <si>
    <t>Popponesett Bay No Wake Buoy C  </t>
  </si>
  <si>
    <t>100119154952  </t>
  </si>
  <si>
    <t>Popponesett Bay No Wake Buoy E  </t>
  </si>
  <si>
    <t>70 27 28.100 W</t>
  </si>
  <si>
    <t>100119154960  </t>
  </si>
  <si>
    <t>Popponesett Bay No Wake Buoy F  </t>
  </si>
  <si>
    <t>100119154949  </t>
  </si>
  <si>
    <t>Popponesett South Channel Midway No Wake Buoy  </t>
  </si>
  <si>
    <t>14761.10  </t>
  </si>
  <si>
    <t>200100217910  </t>
  </si>
  <si>
    <t>Popponesett Spit Channel Buoy S1   </t>
  </si>
  <si>
    <t>41 35 12.60 N</t>
  </si>
  <si>
    <t>14761.30  </t>
  </si>
  <si>
    <t>200100217912  </t>
  </si>
  <si>
    <t>Popponesett Spit Channel Buoy S3   </t>
  </si>
  <si>
    <t>14761.50  </t>
  </si>
  <si>
    <t>200100217914  </t>
  </si>
  <si>
    <t>Popponesett Spit Channel Buoy S5   </t>
  </si>
  <si>
    <t>14761.55  </t>
  </si>
  <si>
    <t>100118304173  </t>
  </si>
  <si>
    <t>Popponesett Spit Channel Buoy S5A  </t>
  </si>
  <si>
    <t>14761.60  </t>
  </si>
  <si>
    <t>200100217915  </t>
  </si>
  <si>
    <t>Popponesett Spit Channel Buoy S6   </t>
  </si>
  <si>
    <t>14761.80  </t>
  </si>
  <si>
    <t>200100218342  </t>
  </si>
  <si>
    <t>Popponesett Spit Channel Buoy S8   </t>
  </si>
  <si>
    <t>14761.20  </t>
  </si>
  <si>
    <t>200100217911  </t>
  </si>
  <si>
    <t>Popponesett Spit Channel Lighted Buoy S2   </t>
  </si>
  <si>
    <t>14761.40  </t>
  </si>
  <si>
    <t>200100217913  </t>
  </si>
  <si>
    <t>Popponesett Spit Channel Lighted Buoy S4   </t>
  </si>
  <si>
    <t>70 27 15.000 W</t>
  </si>
  <si>
    <t>14761.70  </t>
  </si>
  <si>
    <t>200100217916  </t>
  </si>
  <si>
    <t>Popponesett Spit Channel Lighted Buoy S7   </t>
  </si>
  <si>
    <t>41 34 57.00 N</t>
  </si>
  <si>
    <t>70 27 22.800 W</t>
  </si>
  <si>
    <t>100116980976  </t>
  </si>
  <si>
    <t>Popponesett Spit East End No Wake Buoy   </t>
  </si>
  <si>
    <t>41 35 11.70 N</t>
  </si>
  <si>
    <t>70 27 11.700 W</t>
  </si>
  <si>
    <t>100116977903  </t>
  </si>
  <si>
    <t>Popponesett Spit West End No Wake Buoy   </t>
  </si>
  <si>
    <t>100117304970  </t>
  </si>
  <si>
    <t>Prince Cove Speed Buoy   </t>
  </si>
  <si>
    <t>41 38 41.60 N</t>
  </si>
  <si>
    <t>70 24 31.900 W</t>
  </si>
  <si>
    <t>13301.00  </t>
  </si>
  <si>
    <t>100118429636  </t>
  </si>
  <si>
    <t>Provincetown Aquaculture Lighted Buoy A  </t>
  </si>
  <si>
    <t>42 03 01.50 N</t>
  </si>
  <si>
    <t>70 09 31.000 W</t>
  </si>
  <si>
    <t>AN-1A</t>
  </si>
  <si>
    <t>13301.10  </t>
  </si>
  <si>
    <t>100118429641  </t>
  </si>
  <si>
    <t>Provincetown Aquaculture Lighted Buoy B  </t>
  </si>
  <si>
    <t>42 03 04.80 N</t>
  </si>
  <si>
    <t>70 09 29.600 W</t>
  </si>
  <si>
    <t>13301.20  </t>
  </si>
  <si>
    <t>100118429647  </t>
  </si>
  <si>
    <t>Provincetown Aquaculture Lighted Buoy C  </t>
  </si>
  <si>
    <t>42 02 43.00 N</t>
  </si>
  <si>
    <t>70 08 12.000 W</t>
  </si>
  <si>
    <t>13301.30  </t>
  </si>
  <si>
    <t>100118429651  </t>
  </si>
  <si>
    <t>Provincetown Aquaculture Lighted Buoy D  </t>
  </si>
  <si>
    <t>42 02 47.00 N</t>
  </si>
  <si>
    <t>100117148174  </t>
  </si>
  <si>
    <t>Provincetown Harbor No Wake Buoy A   </t>
  </si>
  <si>
    <t>42 02 44.46 N</t>
  </si>
  <si>
    <t>70 10 51.780 W</t>
  </si>
  <si>
    <t>100117148187  </t>
  </si>
  <si>
    <t>Provincetown Harbor No Wake Buoy B   </t>
  </si>
  <si>
    <t>42 02 41.04 N</t>
  </si>
  <si>
    <t>70 10 55.860 W</t>
  </si>
  <si>
    <t>100117148190  </t>
  </si>
  <si>
    <t>Provincetown Harbor No Wake Buoy C   </t>
  </si>
  <si>
    <t>42 02 34.60 N</t>
  </si>
  <si>
    <t>70 11 09.600 W</t>
  </si>
  <si>
    <t>2109-08-02 Sokasits,Michael</t>
  </si>
  <si>
    <t>100117148197  </t>
  </si>
  <si>
    <t>Provincetown Harbor No Wake Buoy D   </t>
  </si>
  <si>
    <t>42 03 06.12 N</t>
  </si>
  <si>
    <t>70 10 31.380 W</t>
  </si>
  <si>
    <t>13475.91  </t>
  </si>
  <si>
    <t>200100219322  </t>
  </si>
  <si>
    <t>Quanset Pond Buoy 2   </t>
  </si>
  <si>
    <t>41 44 10.40 N</t>
  </si>
  <si>
    <t>69 58 54.100 W</t>
  </si>
  <si>
    <t>13475.92  </t>
  </si>
  <si>
    <t>200100219323  </t>
  </si>
  <si>
    <t>Quanset Pond Buoy 4   </t>
  </si>
  <si>
    <t>41 44 14.80 N</t>
  </si>
  <si>
    <t>69 58 53.700 W</t>
  </si>
  <si>
    <t>16360.00  </t>
  </si>
  <si>
    <t>200100217598  </t>
  </si>
  <si>
    <t>Quisset Harbor Buoy 8   </t>
  </si>
  <si>
    <t>41 32 32.88 N</t>
  </si>
  <si>
    <t>70 39 19.020 W</t>
  </si>
  <si>
    <t>16365.00  </t>
  </si>
  <si>
    <t>200100217599  </t>
  </si>
  <si>
    <t>Quisset Harbor Buoy 9   </t>
  </si>
  <si>
    <t>41 32 34.38 N</t>
  </si>
  <si>
    <t>70 39 16.500 W</t>
  </si>
  <si>
    <t>100116981106  </t>
  </si>
  <si>
    <t>Quissett Oyster Company Buoy A   </t>
  </si>
  <si>
    <t>41 32 01.00 N</t>
  </si>
  <si>
    <t>70 40 14.000 W</t>
  </si>
  <si>
    <t>Peter Chase </t>
  </si>
  <si>
    <t>100116981110  </t>
  </si>
  <si>
    <t>Quissett Oyster Company Buoy B   </t>
  </si>
  <si>
    <t>41 32 05.00 N</t>
  </si>
  <si>
    <t>70 40 18.000 W</t>
  </si>
  <si>
    <t>100117003900  </t>
  </si>
  <si>
    <t>Quissett Oyster Company Buoy C   </t>
  </si>
  <si>
    <t>41 32 03.00 N</t>
  </si>
  <si>
    <t>70 40 19.000 W</t>
  </si>
  <si>
    <t>100117003905  </t>
  </si>
  <si>
    <t>Quissett Oyster CompanyBuoy D   </t>
  </si>
  <si>
    <t>70 40 13.000 W</t>
  </si>
  <si>
    <t>100117060238  </t>
  </si>
  <si>
    <t>Ram Island Rock Danger Buoy A   </t>
  </si>
  <si>
    <t>41 42 04.14 N</t>
  </si>
  <si>
    <t>70 44 56.400 W</t>
  </si>
  <si>
    <t>100117287653  </t>
  </si>
  <si>
    <t>Ram Island Rock Danger Buoy B   </t>
  </si>
  <si>
    <t>41 42 04.80 N</t>
  </si>
  <si>
    <t>70 44 53.520 W</t>
  </si>
  <si>
    <t>16601.00  </t>
  </si>
  <si>
    <t>100116982605  </t>
  </si>
  <si>
    <t>Red Brook Harbor Buoy 16   </t>
  </si>
  <si>
    <t>41 40 30.60 N</t>
  </si>
  <si>
    <t>70 37 27.000 W</t>
  </si>
  <si>
    <t>Bruce Parker </t>
  </si>
  <si>
    <t>16602.00  </t>
  </si>
  <si>
    <t>100116982612  </t>
  </si>
  <si>
    <t>Red Brook Harbor Buoy 18   </t>
  </si>
  <si>
    <t>41 40 30.40 N</t>
  </si>
  <si>
    <t>70 37 17.400 W</t>
  </si>
  <si>
    <t>16603.00  </t>
  </si>
  <si>
    <t>100116982618  </t>
  </si>
  <si>
    <t>Red Brook Harbor Buoy 20   </t>
  </si>
  <si>
    <t>41 40 30.00 N</t>
  </si>
  <si>
    <t>70 37 09.400 W</t>
  </si>
  <si>
    <t>16604.00  </t>
  </si>
  <si>
    <t>100116982621  </t>
  </si>
  <si>
    <t>Red Brook Harbor Buoy 22   </t>
  </si>
  <si>
    <t>41 40 29.60 N</t>
  </si>
  <si>
    <t>70 37 01.700 W</t>
  </si>
  <si>
    <t>100118252745  </t>
  </si>
  <si>
    <t>Red Brook Harbor Rock Buoy  </t>
  </si>
  <si>
    <t>41 40 34.08 N</t>
  </si>
  <si>
    <t>70 37 41.820 W</t>
  </si>
  <si>
    <t>100116977636  </t>
  </si>
  <si>
    <t>RIDGEVALE SWIM BUOY   </t>
  </si>
  <si>
    <t>41 40 14.10 N</t>
  </si>
  <si>
    <t>70 00 32.100 W</t>
  </si>
  <si>
    <t>13161.00  </t>
  </si>
  <si>
    <t>100116984408  </t>
  </si>
  <si>
    <t>Rock Harbor East Jetty Light   </t>
  </si>
  <si>
    <t>41 48 02.36 N</t>
  </si>
  <si>
    <t>70 00 32.730 W</t>
  </si>
  <si>
    <t>13162.00  </t>
  </si>
  <si>
    <t>100116984419  </t>
  </si>
  <si>
    <t>Rock Harbor West Jetty Light   </t>
  </si>
  <si>
    <t>41 48 00.54 N</t>
  </si>
  <si>
    <t>70 00 31.620 W</t>
  </si>
  <si>
    <t>13390.00  </t>
  </si>
  <si>
    <t>200100219312  </t>
  </si>
  <si>
    <t>Round Cove Channel Buoy 1   </t>
  </si>
  <si>
    <t>41 43 02.70 N</t>
  </si>
  <si>
    <t>69 59 40.600 W</t>
  </si>
  <si>
    <t>13391.00  </t>
  </si>
  <si>
    <t>200100219313  </t>
  </si>
  <si>
    <t>Round Cove Channel Buoy 2   </t>
  </si>
  <si>
    <t>41 43 04.30 N</t>
  </si>
  <si>
    <t>69 59 41.200 W</t>
  </si>
  <si>
    <t>13392.00  </t>
  </si>
  <si>
    <t>200100219314  </t>
  </si>
  <si>
    <t>Round Cove Channel Buoy 3   </t>
  </si>
  <si>
    <t>41 43 03.50 N</t>
  </si>
  <si>
    <t>69 59 42.400 W</t>
  </si>
  <si>
    <t>13393.00  </t>
  </si>
  <si>
    <t>100116990127  </t>
  </si>
  <si>
    <t>Round Cove Channel Buoy 4   </t>
  </si>
  <si>
    <t>41 43 04.50 N</t>
  </si>
  <si>
    <t>69 59 43.500 W</t>
  </si>
  <si>
    <t>13394.00  </t>
  </si>
  <si>
    <t>100116990133  </t>
  </si>
  <si>
    <t>Round Cove Channel Buoy 6   </t>
  </si>
  <si>
    <t>41 43 04.14 N</t>
  </si>
  <si>
    <t>69 59 46.500 W</t>
  </si>
  <si>
    <t>13395.00  </t>
  </si>
  <si>
    <t>100116990136  </t>
  </si>
  <si>
    <t>Round Cove Channel Buoy 7   </t>
  </si>
  <si>
    <t>41 43 10.60 N</t>
  </si>
  <si>
    <t>69 59 49.000 W</t>
  </si>
  <si>
    <t>13477.00  </t>
  </si>
  <si>
    <t>200100219302  </t>
  </si>
  <si>
    <t>Ryder Cove Buoy 1   </t>
  </si>
  <si>
    <t>69 57 47.300 W</t>
  </si>
  <si>
    <t>13506.00  </t>
  </si>
  <si>
    <t>200100218084  </t>
  </si>
  <si>
    <t>Ryder Cove Buoy 10   </t>
  </si>
  <si>
    <t>41 42 17.10 N</t>
  </si>
  <si>
    <t>69 58 36.060 W</t>
  </si>
  <si>
    <t>13515.00  </t>
  </si>
  <si>
    <t>200100219308  </t>
  </si>
  <si>
    <t>Ryder Cove Buoy 12   </t>
  </si>
  <si>
    <t>41 42 17.30 N</t>
  </si>
  <si>
    <t>13480.00  </t>
  </si>
  <si>
    <t>200100219303  </t>
  </si>
  <si>
    <t>Ryder Cove Buoy 2   </t>
  </si>
  <si>
    <t>41 42 43.70 N</t>
  </si>
  <si>
    <t>69 57 50.900 W</t>
  </si>
  <si>
    <t>13485.00  </t>
  </si>
  <si>
    <t>200100219304  </t>
  </si>
  <si>
    <t>Ryder Cove Buoy 3   </t>
  </si>
  <si>
    <t>41 42 40.10 N</t>
  </si>
  <si>
    <t>69 57 54.500 W</t>
  </si>
  <si>
    <t>13486.00  </t>
  </si>
  <si>
    <t>200100218078  </t>
  </si>
  <si>
    <t>Ryder Cove Buoy 4   </t>
  </si>
  <si>
    <t>69 58 01.100 W</t>
  </si>
  <si>
    <t>13487.00  </t>
  </si>
  <si>
    <t>200100218080  </t>
  </si>
  <si>
    <t>Ryder Cove Buoy 5   </t>
  </si>
  <si>
    <t>69 58 06.500 W</t>
  </si>
  <si>
    <t>13495.00  </t>
  </si>
  <si>
    <t>200100789249  </t>
  </si>
  <si>
    <t>Ryder Cove Buoy 6   </t>
  </si>
  <si>
    <t>41 42 29.50 N</t>
  </si>
  <si>
    <t>69 58 14.300 W</t>
  </si>
  <si>
    <t>13500.00  </t>
  </si>
  <si>
    <t>200100219305  </t>
  </si>
  <si>
    <t>Ryder Cove Buoy 7   </t>
  </si>
  <si>
    <t>41 42 25.10 N</t>
  </si>
  <si>
    <t>69 58 21.500 W</t>
  </si>
  <si>
    <t>13501.00  </t>
  </si>
  <si>
    <t>200100218082  </t>
  </si>
  <si>
    <t>Ryder Cove Buoy 8   </t>
  </si>
  <si>
    <t>41 42 16.70 N</t>
  </si>
  <si>
    <t>69 58 35.900 W</t>
  </si>
  <si>
    <t>13505.00  </t>
  </si>
  <si>
    <t>200100219306  </t>
  </si>
  <si>
    <t>Ryder Cove Buoy 9   </t>
  </si>
  <si>
    <t>41 42 24.36 N</t>
  </si>
  <si>
    <t>69 58 21.600 W</t>
  </si>
  <si>
    <t>13510.00  </t>
  </si>
  <si>
    <t>200100219307  </t>
  </si>
  <si>
    <t>Ryder Cove Buoy11   </t>
  </si>
  <si>
    <t>69 58 22.700 W</t>
  </si>
  <si>
    <t>100116977927  </t>
  </si>
  <si>
    <t>Ryder Cove No Wake Buoy   </t>
  </si>
  <si>
    <t>69 58 09.500 W</t>
  </si>
  <si>
    <t>100117157545  </t>
  </si>
  <si>
    <t>Sagamore Beach Swim Buoys (2)   </t>
  </si>
  <si>
    <t>41 48 05.10 N</t>
  </si>
  <si>
    <t>70 31 42.000 W</t>
  </si>
  <si>
    <t>CS-E</t>
  </si>
  <si>
    <t>13136.00  </t>
  </si>
  <si>
    <t>200100219299  </t>
  </si>
  <si>
    <t>Salten Point Buoy 1   </t>
  </si>
  <si>
    <t>13137.00  </t>
  </si>
  <si>
    <t>200100219300  </t>
  </si>
  <si>
    <t>Salten Point Buoy 2   </t>
  </si>
  <si>
    <t>13137.50  </t>
  </si>
  <si>
    <t>100117302723  </t>
  </si>
  <si>
    <t>Salten Point Buoy 4   </t>
  </si>
  <si>
    <t>13138.00  </t>
  </si>
  <si>
    <t>200100219301  </t>
  </si>
  <si>
    <t>Salten Point Buoy 5   </t>
  </si>
  <si>
    <t>13139.00  </t>
  </si>
  <si>
    <t>100117302736  </t>
  </si>
  <si>
    <t>Salten Point Buoy 6   </t>
  </si>
  <si>
    <t>13117.00  </t>
  </si>
  <si>
    <t>100116950118  </t>
  </si>
  <si>
    <t>Sandy Neck Light   </t>
  </si>
  <si>
    <t>41 43 22.00 N</t>
  </si>
  <si>
    <t>70 16 52.000 W</t>
  </si>
  <si>
    <t>Ron Jansson </t>
  </si>
  <si>
    <t>14763.00  </t>
  </si>
  <si>
    <t>200100217917  </t>
  </si>
  <si>
    <t>Santuit River Mid-Channel Buoy F   </t>
  </si>
  <si>
    <t>14763.10  </t>
  </si>
  <si>
    <t>200100217918  </t>
  </si>
  <si>
    <t>Santuit River Mid-Channel Buoy G  </t>
  </si>
  <si>
    <t>14763.20  </t>
  </si>
  <si>
    <t>200100217919  </t>
  </si>
  <si>
    <t>Santuit River Mid-Channel Buoy H  </t>
  </si>
  <si>
    <t>14763.30  </t>
  </si>
  <si>
    <t>200100217920  </t>
  </si>
  <si>
    <t>Santuit River Mid-Channel Buoy I   </t>
  </si>
  <si>
    <t>41 35 58.10 N</t>
  </si>
  <si>
    <t>70 27 58.300 W</t>
  </si>
  <si>
    <t>14763.40  </t>
  </si>
  <si>
    <t>200100218343  </t>
  </si>
  <si>
    <t>Santuit River Mid-Channel Buoy J   </t>
  </si>
  <si>
    <t>41 36 01.40 N</t>
  </si>
  <si>
    <t>70 27 54.900 W</t>
  </si>
  <si>
    <t>100119154969  </t>
  </si>
  <si>
    <t>Santuit River No Wake Buoy  </t>
  </si>
  <si>
    <t>100116924920  </t>
  </si>
  <si>
    <t>Seagull Beach Swim Buoys (6)   </t>
  </si>
  <si>
    <t>41 37 59.40 N</t>
  </si>
  <si>
    <t>70 13 19.980 W</t>
  </si>
  <si>
    <t>2020-07-20 Wagner,Stephen</t>
  </si>
  <si>
    <t>14880.00  </t>
  </si>
  <si>
    <t>200100217590  </t>
  </si>
  <si>
    <t>Seapit River Buoy 2   </t>
  </si>
  <si>
    <t>41 34 22.10 N</t>
  </si>
  <si>
    <t>70 31 45.500 W</t>
  </si>
  <si>
    <t>14875.00  </t>
  </si>
  <si>
    <t>200100217589  </t>
  </si>
  <si>
    <t>Seapit River Buoy 1   </t>
  </si>
  <si>
    <t>41 34 21.50 N</t>
  </si>
  <si>
    <t>70 31 46.700 W</t>
  </si>
  <si>
    <t>2020-07-21 Wagner,Stephen</t>
  </si>
  <si>
    <t>14885.00  </t>
  </si>
  <si>
    <t>200100217591  </t>
  </si>
  <si>
    <t>Seapit River Buoy 3   </t>
  </si>
  <si>
    <t>41 34 25.70 N</t>
  </si>
  <si>
    <t>70 31 43.700 W</t>
  </si>
  <si>
    <t>14890.00  </t>
  </si>
  <si>
    <t>200100217592  </t>
  </si>
  <si>
    <t>Seapit River Buoy 4   </t>
  </si>
  <si>
    <t>41 34 25.10 N</t>
  </si>
  <si>
    <t>14895.00  </t>
  </si>
  <si>
    <t>200100217593  </t>
  </si>
  <si>
    <t>Seapit River Buoy 6   </t>
  </si>
  <si>
    <t>41 34 27.80 N</t>
  </si>
  <si>
    <t>70 31 40.700 W</t>
  </si>
  <si>
    <t>14900.00  </t>
  </si>
  <si>
    <t>200100217594  </t>
  </si>
  <si>
    <t>Seapit River Buoy 7   </t>
  </si>
  <si>
    <t>41 34 27.50 N</t>
  </si>
  <si>
    <t>70 31 40.100 W</t>
  </si>
  <si>
    <t>100117897749  </t>
  </si>
  <si>
    <t>Seapit River No Wake Buoy A   </t>
  </si>
  <si>
    <t>41 34 28.10 N</t>
  </si>
  <si>
    <t>70 31 37.700 W</t>
  </si>
  <si>
    <t>100117897760  </t>
  </si>
  <si>
    <t>Seapit River No Wake Buoy B   </t>
  </si>
  <si>
    <t>41 34 11.90 N</t>
  </si>
  <si>
    <t>70 31 56.200 W</t>
  </si>
  <si>
    <t>14756.20  </t>
  </si>
  <si>
    <t>200100218172  </t>
  </si>
  <si>
    <t>Seapuit River Buoy 1   </t>
  </si>
  <si>
    <t>70 25 42.200 W</t>
  </si>
  <si>
    <t>14757.60  </t>
  </si>
  <si>
    <t>200100218186  </t>
  </si>
  <si>
    <t>Seapuit River Buoy 10   </t>
  </si>
  <si>
    <t>41 36 32.55 N</t>
  </si>
  <si>
    <t>70 24 52.068 W</t>
  </si>
  <si>
    <t>14757.80  </t>
  </si>
  <si>
    <t>200100218188  </t>
  </si>
  <si>
    <t>Seapuit River Buoy 12   </t>
  </si>
  <si>
    <t>14758.20  </t>
  </si>
  <si>
    <t>200100218192  </t>
  </si>
  <si>
    <t>Seapuit River Buoy 14   </t>
  </si>
  <si>
    <t>41 36 32.32 N</t>
  </si>
  <si>
    <t>70 24 35.768 W</t>
  </si>
  <si>
    <t>14758.40  </t>
  </si>
  <si>
    <t>200100218194  </t>
  </si>
  <si>
    <t>Seapuit River Buoy 15   </t>
  </si>
  <si>
    <t>41 36 32.91 N</t>
  </si>
  <si>
    <t>70 24 34.837 W</t>
  </si>
  <si>
    <t>14758.60  </t>
  </si>
  <si>
    <t>200100218196  </t>
  </si>
  <si>
    <t>Seapuit River Buoy 16   </t>
  </si>
  <si>
    <t>41 36 31.54 N</t>
  </si>
  <si>
    <t>70 24 32.176 W</t>
  </si>
  <si>
    <t>06/15 - 11/15 </t>
  </si>
  <si>
    <t>14758.80  </t>
  </si>
  <si>
    <t>200100218198  </t>
  </si>
  <si>
    <t>Seapuit River Buoy 17   </t>
  </si>
  <si>
    <t>41 36 32.17 N</t>
  </si>
  <si>
    <t>70 24 31.884 W</t>
  </si>
  <si>
    <t>14759.00  </t>
  </si>
  <si>
    <t>200100218200  </t>
  </si>
  <si>
    <t>Seapuit River Buoy 18   </t>
  </si>
  <si>
    <t>41 36 30.30 N</t>
  </si>
  <si>
    <t>70 24 26.600 W</t>
  </si>
  <si>
    <t>14759.20  </t>
  </si>
  <si>
    <t>200100218202  </t>
  </si>
  <si>
    <t>Seapuit River Buoy 19   </t>
  </si>
  <si>
    <t>41 36 31.10 N</t>
  </si>
  <si>
    <t>70 24 26.900 W</t>
  </si>
  <si>
    <t>14756.40  </t>
  </si>
  <si>
    <t>200100218174  </t>
  </si>
  <si>
    <t>41 36 42.70 N</t>
  </si>
  <si>
    <t>70 25 34.500 W</t>
  </si>
  <si>
    <t>14759.40  </t>
  </si>
  <si>
    <t>200100218204  </t>
  </si>
  <si>
    <t>Seapuit River Buoy 21   </t>
  </si>
  <si>
    <t>41 36 30.52 N</t>
  </si>
  <si>
    <t>70 24 23.219 W</t>
  </si>
  <si>
    <t>14759.60  </t>
  </si>
  <si>
    <t>200100218206  </t>
  </si>
  <si>
    <t>Seapuit River Buoy 23   </t>
  </si>
  <si>
    <t>41 36 30.01 N</t>
  </si>
  <si>
    <t>70 24 09.977 W</t>
  </si>
  <si>
    <t>14759.80  </t>
  </si>
  <si>
    <t>200100218208  </t>
  </si>
  <si>
    <t>Seapuit River Buoy 24   </t>
  </si>
  <si>
    <t>14756.60  </t>
  </si>
  <si>
    <t>200100218176  </t>
  </si>
  <si>
    <t>Seapuit River Buoy 3   </t>
  </si>
  <si>
    <t>41 36 43.70 N</t>
  </si>
  <si>
    <t>70 25 34.400 W</t>
  </si>
  <si>
    <t>14756.80  </t>
  </si>
  <si>
    <t>200100218178  </t>
  </si>
  <si>
    <t>Seapuit River Buoy 5   </t>
  </si>
  <si>
    <t>41 36 43.13 N</t>
  </si>
  <si>
    <t>70 25 23.515 W</t>
  </si>
  <si>
    <t>14757.00  </t>
  </si>
  <si>
    <t>200100218180  </t>
  </si>
  <si>
    <t>Seapuit River Buoy 6   </t>
  </si>
  <si>
    <t>41 36 42.18 N</t>
  </si>
  <si>
    <t>70 25 21.389 W</t>
  </si>
  <si>
    <t>14757.20  </t>
  </si>
  <si>
    <t>200100218182  </t>
  </si>
  <si>
    <t>Seapuit River Buoy 8   </t>
  </si>
  <si>
    <t>14757.40  </t>
  </si>
  <si>
    <t>200100218184  </t>
  </si>
  <si>
    <t>Seapuit River Buoy 9   </t>
  </si>
  <si>
    <t>100117304980  </t>
  </si>
  <si>
    <t>Seapuit River No Wake Buoy A   </t>
  </si>
  <si>
    <t>41 36 41.13 N</t>
  </si>
  <si>
    <t>70 25 21.064 W</t>
  </si>
  <si>
    <t>100117304987  </t>
  </si>
  <si>
    <t>Seapuit River Speed Sign   </t>
  </si>
  <si>
    <t>41 36 30.09 N</t>
  </si>
  <si>
    <t>70 24 10.744 W</t>
  </si>
  <si>
    <t>100117003876  </t>
  </si>
  <si>
    <t>Seascape Beach Association Swim Buoy A   </t>
  </si>
  <si>
    <t>41 38 55.08 N</t>
  </si>
  <si>
    <t>70 38 12.900 W</t>
  </si>
  <si>
    <t>Henry W. Leeds </t>
  </si>
  <si>
    <t>100117003889  </t>
  </si>
  <si>
    <t>Seascape Beach Association Swim Buoy B   </t>
  </si>
  <si>
    <t>41 38 52.26 N</t>
  </si>
  <si>
    <t>70 38 34.640 W</t>
  </si>
  <si>
    <t>Henry Leeds </t>
  </si>
  <si>
    <t>100116924980  </t>
  </si>
  <si>
    <t>Seaview Beach Swim Buoys (2)   </t>
  </si>
  <si>
    <t>41 38 13.80 N</t>
  </si>
  <si>
    <t>70 12 46.000 W</t>
  </si>
  <si>
    <t>13158.00  </t>
  </si>
  <si>
    <t>100116985595  </t>
  </si>
  <si>
    <t>Sesuit Harbor Lighted Buoy 4  </t>
  </si>
  <si>
    <t>41 45 24.30 N</t>
  </si>
  <si>
    <t>70 09 16.300 W</t>
  </si>
  <si>
    <t>2109-07-21 Sokasits,Michael</t>
  </si>
  <si>
    <t>13159.00  </t>
  </si>
  <si>
    <t>100116985622  </t>
  </si>
  <si>
    <t>Sesuit Harbor Lighted Buoy 5   </t>
  </si>
  <si>
    <t>41 45 20.30 N</t>
  </si>
  <si>
    <t>70 09 13.500 W</t>
  </si>
  <si>
    <t>100116981063  </t>
  </si>
  <si>
    <t>Sesuit Harbor No Wake Buoy  </t>
  </si>
  <si>
    <t>41 45 36.20 N</t>
  </si>
  <si>
    <t>70 09 22.800 W</t>
  </si>
  <si>
    <t>17380.40  </t>
  </si>
  <si>
    <t>100118358890  </t>
  </si>
  <si>
    <t>Shell Point Channel Buoy 10   </t>
  </si>
  <si>
    <t>41 44 06.66 N</t>
  </si>
  <si>
    <t>70 39 51.120 W</t>
  </si>
  <si>
    <t>17380.50  </t>
  </si>
  <si>
    <t>100118358892  </t>
  </si>
  <si>
    <t>Shell Point Channel Buoy 12   </t>
  </si>
  <si>
    <t>41 44 09.60 N</t>
  </si>
  <si>
    <t>70 39 55.800 W</t>
  </si>
  <si>
    <t>17380.60  </t>
  </si>
  <si>
    <t>100118358897  </t>
  </si>
  <si>
    <t>Shell Point Channel Buoy 13   </t>
  </si>
  <si>
    <t>41 44 15.96 N</t>
  </si>
  <si>
    <t>70 39 55.080 W</t>
  </si>
  <si>
    <t>17380.70  </t>
  </si>
  <si>
    <t>100118358900  </t>
  </si>
  <si>
    <t>Shell Point Channel Buoy 14   </t>
  </si>
  <si>
    <t>41 44 12.72 N</t>
  </si>
  <si>
    <t>70 39 55.860 W</t>
  </si>
  <si>
    <t>17380.10  </t>
  </si>
  <si>
    <t>100118358878  </t>
  </si>
  <si>
    <t>Shell Point Channel Buoy 4  </t>
  </si>
  <si>
    <t>41 44 15.78 N</t>
  </si>
  <si>
    <t>70 39 43.500 W</t>
  </si>
  <si>
    <t>17380.20  </t>
  </si>
  <si>
    <t>100118358882  </t>
  </si>
  <si>
    <t>Shell Point Channel Buoy 6   </t>
  </si>
  <si>
    <t>41 44 10.68 N</t>
  </si>
  <si>
    <t>70 39 45.000 W</t>
  </si>
  <si>
    <t>17380.30  </t>
  </si>
  <si>
    <t>100118358884  </t>
  </si>
  <si>
    <t>Shell Point Channel Buoy 8   </t>
  </si>
  <si>
    <t>41 44 07.44 N</t>
  </si>
  <si>
    <t>70 39 47.640 W</t>
  </si>
  <si>
    <t>100117176468  </t>
  </si>
  <si>
    <t>Shell Point No Wake Buoy A   </t>
  </si>
  <si>
    <t>41 44 06.12 N</t>
  </si>
  <si>
    <t>70 39 48.860 W</t>
  </si>
  <si>
    <t>100117176471  </t>
  </si>
  <si>
    <t>Shell Point No Wake Buoy B   </t>
  </si>
  <si>
    <t>41 44 17.64 N</t>
  </si>
  <si>
    <t>70 39 57.080 W</t>
  </si>
  <si>
    <t>100117060259  </t>
  </si>
  <si>
    <t>Silvershell Swim Buoys (5)  </t>
  </si>
  <si>
    <t>41 41 41.16 N</t>
  </si>
  <si>
    <t>70 45 14.400 W</t>
  </si>
  <si>
    <t>70 45 12.000 W</t>
  </si>
  <si>
    <t>100117427442  </t>
  </si>
  <si>
    <t>Sippewisett Oyster Company Aquaculture Buoy A   </t>
  </si>
  <si>
    <t>41 35 12.20 N</t>
  </si>
  <si>
    <t>70 38 44.900 W</t>
  </si>
  <si>
    <t>Daniel Fougere </t>
  </si>
  <si>
    <t>100117427458  </t>
  </si>
  <si>
    <t>Sippewisett Oyster Company Aquaculture Buoy B   </t>
  </si>
  <si>
    <t>41 35 11.10 N</t>
  </si>
  <si>
    <t>70 38 47.500 W</t>
  </si>
  <si>
    <t>100117427463  </t>
  </si>
  <si>
    <t>Sippewisett Oyster Company Aquaculture Buoy C   </t>
  </si>
  <si>
    <t>41 35 06.60 N</t>
  </si>
  <si>
    <t>70 38 45.500 W</t>
  </si>
  <si>
    <t>100117427473  </t>
  </si>
  <si>
    <t>Sippewisett Oyster Company Aquaculture Buoy D   </t>
  </si>
  <si>
    <t>41 35 07.60 N</t>
  </si>
  <si>
    <t>70 38 43.000 W</t>
  </si>
  <si>
    <t>100117330930  </t>
  </si>
  <si>
    <t>Sippican Harbor Entrance Danger Rock Buoy   </t>
  </si>
  <si>
    <t>41 41 57.72 N</t>
  </si>
  <si>
    <t>70 45 12.060 W</t>
  </si>
  <si>
    <t>17156.00  </t>
  </si>
  <si>
    <t>100117391121  </t>
  </si>
  <si>
    <t>Sippican Harbor Lighted Buoy 10  </t>
  </si>
  <si>
    <t>41 42 04.30 N</t>
  </si>
  <si>
    <t>70 45 13.320 W</t>
  </si>
  <si>
    <t>100117080713  </t>
  </si>
  <si>
    <t>Sippican Harbor Racing Buoy T  </t>
  </si>
  <si>
    <t>17169.00  </t>
  </si>
  <si>
    <t>100117391215  </t>
  </si>
  <si>
    <t>Sippican Harbor Upper Channel Lighted Buoy 11   </t>
  </si>
  <si>
    <t>41 42 11.46 N</t>
  </si>
  <si>
    <t>70 45 22.380 W</t>
  </si>
  <si>
    <t>17170.00  </t>
  </si>
  <si>
    <t>200100781324  </t>
  </si>
  <si>
    <t>Sippican Harbor Upper Channel Lighted Buoy 13   </t>
  </si>
  <si>
    <t>41 42 21.42 N</t>
  </si>
  <si>
    <t>70 45 29.520 W</t>
  </si>
  <si>
    <t>17180.00  </t>
  </si>
  <si>
    <t>200100219287  </t>
  </si>
  <si>
    <t>Sippican Harbor Upper Channel Lighted Buoy 15   </t>
  </si>
  <si>
    <t>41 42 24.48 N</t>
  </si>
  <si>
    <t>70 45 32.856 W</t>
  </si>
  <si>
    <t>17185.00  </t>
  </si>
  <si>
    <t>200100219288  </t>
  </si>
  <si>
    <t>Sippican Harbor Upper Channel Lighted Buoy 17   </t>
  </si>
  <si>
    <t>41 42 29.00 N</t>
  </si>
  <si>
    <t>70 45 37.000 W</t>
  </si>
  <si>
    <t>Issac Perry </t>
  </si>
  <si>
    <t>17195.00  </t>
  </si>
  <si>
    <t>200100219290  </t>
  </si>
  <si>
    <t>Sippican Harbor Upper Channel Lighted Buoy 19   </t>
  </si>
  <si>
    <t>41 42 37.00 N</t>
  </si>
  <si>
    <t>70 45 47.000 W</t>
  </si>
  <si>
    <t>17200.00  </t>
  </si>
  <si>
    <t>200100219291  </t>
  </si>
  <si>
    <t>Sippican Harbor Upper Channel Lighted Buoy 21   </t>
  </si>
  <si>
    <t>41 42 34.75 N</t>
  </si>
  <si>
    <t>70 45 43.920 W</t>
  </si>
  <si>
    <t>17174.00  </t>
  </si>
  <si>
    <t>100117060200  </t>
  </si>
  <si>
    <t>Sippican Harbor Upper Mid-Channel Lighted Buoy   </t>
  </si>
  <si>
    <t>41 42 18.06 N</t>
  </si>
  <si>
    <t>70 45 27.600 W</t>
  </si>
  <si>
    <t>200100217403  </t>
  </si>
  <si>
    <t>SIPPICAN HBR ANCH BY NW  </t>
  </si>
  <si>
    <t>41 42 04.98 N</t>
  </si>
  <si>
    <t>70 45 09.900 W</t>
  </si>
  <si>
    <t>200100217400  </t>
  </si>
  <si>
    <t>SIPPICAN HBR ANCH BY SE  </t>
  </si>
  <si>
    <t>41 42 05.64 N</t>
  </si>
  <si>
    <t>70 45 13.080 W</t>
  </si>
  <si>
    <t>200100220064  </t>
  </si>
  <si>
    <t>SIPPICAN HBR RACE COURSE BUOY X   </t>
  </si>
  <si>
    <t>200100220065  </t>
  </si>
  <si>
    <t>SIPPICAN HBR RACE COURSE BY A   </t>
  </si>
  <si>
    <t>41 40 25.98 N</t>
  </si>
  <si>
    <t>70 43 31.260 W</t>
  </si>
  <si>
    <t>200100220066  </t>
  </si>
  <si>
    <t>SIPPICAN HBR RACE COURSE BY D   </t>
  </si>
  <si>
    <t>200100220061  </t>
  </si>
  <si>
    <t>SIPPICAN HBR RACE COURSE BY E   </t>
  </si>
  <si>
    <t>41 40 10.08 N</t>
  </si>
  <si>
    <t>70 44 27.240 W</t>
  </si>
  <si>
    <t>200100220062  </t>
  </si>
  <si>
    <t>SIPPICAN HBR RACE COURSE BY F   </t>
  </si>
  <si>
    <t>200100220063  </t>
  </si>
  <si>
    <t>SIPPICAN HBR RACE COURSE BY Y   </t>
  </si>
  <si>
    <t>200100217399  </t>
  </si>
  <si>
    <t>SIPPICAN HBR SPEED BY   </t>
  </si>
  <si>
    <t>41 42 10.56 N</t>
  </si>
  <si>
    <t>70 45 21.360 W</t>
  </si>
  <si>
    <t>100116924957  </t>
  </si>
  <si>
    <t>Smugglers Beach Swim Buoys (6)   </t>
  </si>
  <si>
    <t>41 38 34.80 N</t>
  </si>
  <si>
    <t>70 11 54.000 W</t>
  </si>
  <si>
    <t>100116983837  </t>
  </si>
  <si>
    <t>SO CHATHAM HAZZARD BUOY   </t>
  </si>
  <si>
    <t>41 39 51.42 N</t>
  </si>
  <si>
    <t>70 01 30.540 W</t>
  </si>
  <si>
    <t>100117003848  </t>
  </si>
  <si>
    <t>South Cape Beach Swim Buoys (5)   </t>
  </si>
  <si>
    <t>41 33 05.20 N</t>
  </si>
  <si>
    <t>70 30 10.500 W</t>
  </si>
  <si>
    <t>200100219282  </t>
  </si>
  <si>
    <t>SOUTH MASHNEE ISLAND ROCK BUOY   </t>
  </si>
  <si>
    <t>41 42 45.90 N</t>
  </si>
  <si>
    <t>70 38 00.540 W</t>
  </si>
  <si>
    <t>100116924965  </t>
  </si>
  <si>
    <t>South Middle Beach Swim Buoys (3)  </t>
  </si>
  <si>
    <t>41 39 30.12 N</t>
  </si>
  <si>
    <t>70 12 15.180 W</t>
  </si>
  <si>
    <t>100116980997  </t>
  </si>
  <si>
    <t>Southway Channel No Wake Buoy A  </t>
  </si>
  <si>
    <t>41 39 14.03 N</t>
  </si>
  <si>
    <t>69 58 44.640 W</t>
  </si>
  <si>
    <t>100116981021  </t>
  </si>
  <si>
    <t>Southway Channel No Wake Buoy B   </t>
  </si>
  <si>
    <t>41 39 12.86 N</t>
  </si>
  <si>
    <t>69 58 31.290 W</t>
  </si>
  <si>
    <t>13306.00  </t>
  </si>
  <si>
    <t>200100218349  </t>
  </si>
  <si>
    <t>Southway Mid-Channel Buoy A   </t>
  </si>
  <si>
    <t>41 39 24.30 N</t>
  </si>
  <si>
    <t>69 58 54.200 W</t>
  </si>
  <si>
    <t>13306.10  </t>
  </si>
  <si>
    <t>200100218350  </t>
  </si>
  <si>
    <t>Southway Mid-Channel Buoy B   </t>
  </si>
  <si>
    <t>41 39 14.40 N</t>
  </si>
  <si>
    <t>69 58 54.800 W</t>
  </si>
  <si>
    <t>13306.20  </t>
  </si>
  <si>
    <t>200100218351  </t>
  </si>
  <si>
    <t>Southway Mid-Channel Buoy C   </t>
  </si>
  <si>
    <t>41 39 16.70 N</t>
  </si>
  <si>
    <t>69 58 48.800 W</t>
  </si>
  <si>
    <t>13306.30  </t>
  </si>
  <si>
    <t>200100218352  </t>
  </si>
  <si>
    <t>Southway Mid-Channel Buoy D   </t>
  </si>
  <si>
    <t>41 39 10.40 N</t>
  </si>
  <si>
    <t>69 58 44.900 W</t>
  </si>
  <si>
    <t>13306.40  </t>
  </si>
  <si>
    <t>200100218353  </t>
  </si>
  <si>
    <t>Southway Mid-Channel Buoy E   </t>
  </si>
  <si>
    <t>41 39 00.60 N</t>
  </si>
  <si>
    <t>69 58 44.500 W</t>
  </si>
  <si>
    <t>13306.50  </t>
  </si>
  <si>
    <t>200100218354  </t>
  </si>
  <si>
    <t>Southway Mid-Channel Buoy F   </t>
  </si>
  <si>
    <t>41 39 57.00 N</t>
  </si>
  <si>
    <t>69 58 34.100 W</t>
  </si>
  <si>
    <t>13306.60  </t>
  </si>
  <si>
    <t>200100218355  </t>
  </si>
  <si>
    <t>Southway Mid-Channel Buoy G   </t>
  </si>
  <si>
    <t>41 39 07.60 N</t>
  </si>
  <si>
    <t>69 58 16.100 W</t>
  </si>
  <si>
    <t>13306.70  </t>
  </si>
  <si>
    <t>200100218356  </t>
  </si>
  <si>
    <t>Southway Mid-Channel Buoy H   </t>
  </si>
  <si>
    <t>41 39 14.50 N</t>
  </si>
  <si>
    <t>69 58 42.700 W</t>
  </si>
  <si>
    <t>13306.80  </t>
  </si>
  <si>
    <t>200100218357  </t>
  </si>
  <si>
    <t>Southway Mid-Channel Buoy I   </t>
  </si>
  <si>
    <t>41 39 13.40 N</t>
  </si>
  <si>
    <t>69 58 25.300 W</t>
  </si>
  <si>
    <t>13306.90  </t>
  </si>
  <si>
    <t>200100218358  </t>
  </si>
  <si>
    <t>Southway Mid-Channel Buoy J   </t>
  </si>
  <si>
    <t>41 39 05.70 N</t>
  </si>
  <si>
    <t>69 57 50.400 W</t>
  </si>
  <si>
    <t>100117701550  </t>
  </si>
  <si>
    <t>Southway Speed Buoy   </t>
  </si>
  <si>
    <t>41 39 08.14 N</t>
  </si>
  <si>
    <t>69 58 09.740 W</t>
  </si>
  <si>
    <t>100118426140  </t>
  </si>
  <si>
    <t>Southwest Rock Hazard Buoy  </t>
  </si>
  <si>
    <t>41 41 45.51 N</t>
  </si>
  <si>
    <t>70 44 31.371 W</t>
  </si>
  <si>
    <t>14725.00  </t>
  </si>
  <si>
    <t>100118464792  </t>
  </si>
  <si>
    <t>Spindle Rock Buoy 8  </t>
  </si>
  <si>
    <t>41 37 48.96 N</t>
  </si>
  <si>
    <t>70 20 16.800 W</t>
  </si>
  <si>
    <t>16517.00  </t>
  </si>
  <si>
    <t>200100219276  </t>
  </si>
  <si>
    <t>Squeteague Harbor Buoy 2   </t>
  </si>
  <si>
    <t>41 39 33.30 N</t>
  </si>
  <si>
    <t>70 37 16.920 W</t>
  </si>
  <si>
    <t>16518.00  </t>
  </si>
  <si>
    <t>200100219277  </t>
  </si>
  <si>
    <t>Squeteague Harbor Buoy 3   </t>
  </si>
  <si>
    <t>41 39 38.82 N</t>
  </si>
  <si>
    <t>70 37 13.020 W</t>
  </si>
  <si>
    <t>200100219279  </t>
  </si>
  <si>
    <t>Squeteague Harbor Speed Buoy   </t>
  </si>
  <si>
    <t>41 39 30.66 N</t>
  </si>
  <si>
    <t>70 37 07.740 W</t>
  </si>
  <si>
    <t>13925.00  </t>
  </si>
  <si>
    <t>200100219273  </t>
  </si>
  <si>
    <t>Stage Harbor Buoy 14   </t>
  </si>
  <si>
    <t>41 39 56.00 N</t>
  </si>
  <si>
    <t>69 58 08.000 W</t>
  </si>
  <si>
    <t>13920.00  </t>
  </si>
  <si>
    <t>200100219272  </t>
  </si>
  <si>
    <t>Stage Harbor Buoy 15   </t>
  </si>
  <si>
    <t>41 39 57.20 N</t>
  </si>
  <si>
    <t>69 58 08.500 W</t>
  </si>
  <si>
    <t>13927.00  </t>
  </si>
  <si>
    <t>100116984646  </t>
  </si>
  <si>
    <t>Stage Harbor Buoy 16   </t>
  </si>
  <si>
    <t>69 58 03.080 W</t>
  </si>
  <si>
    <t>13930.00  </t>
  </si>
  <si>
    <t>200100219274  </t>
  </si>
  <si>
    <t>Stage Harbor Buoy 17   </t>
  </si>
  <si>
    <t>13930.10  </t>
  </si>
  <si>
    <t>100116984667  </t>
  </si>
  <si>
    <t>Stage Harbor Buoy 18   </t>
  </si>
  <si>
    <t>04/14 - 12/01 </t>
  </si>
  <si>
    <t>13930.20  </t>
  </si>
  <si>
    <t>100117530594  </t>
  </si>
  <si>
    <t>Stage Harbor Buoy 19   </t>
  </si>
  <si>
    <t>41 40 07.32 N</t>
  </si>
  <si>
    <t>69 57 42.480 W</t>
  </si>
  <si>
    <t>13930.30  </t>
  </si>
  <si>
    <t>100117530598  </t>
  </si>
  <si>
    <t>Stage Harbor Buoy 20   </t>
  </si>
  <si>
    <t>41 40 07.00 N</t>
  </si>
  <si>
    <t>69 57 42.000 W</t>
  </si>
  <si>
    <t>100116977651  </t>
  </si>
  <si>
    <t>Stage Harbor No Wake Buoy   </t>
  </si>
  <si>
    <t>41 39 56.58 N</t>
  </si>
  <si>
    <t>69 58 08.880 W</t>
  </si>
  <si>
    <t>100116983825  </t>
  </si>
  <si>
    <t>Stage Harbor Pump Out / No Wake Buoy   </t>
  </si>
  <si>
    <t>41 39 28.00 N</t>
  </si>
  <si>
    <t>69 58 52.000 W</t>
  </si>
  <si>
    <t>13398.00  </t>
  </si>
  <si>
    <t>200100237626  </t>
  </si>
  <si>
    <t>Strong Island Rock Buoy   </t>
  </si>
  <si>
    <t>41 43 30.90 N</t>
  </si>
  <si>
    <t>69 56 59.220 W</t>
  </si>
  <si>
    <t>100119124180  </t>
  </si>
  <si>
    <t>Succonnesset Point Rock Buoy  </t>
  </si>
  <si>
    <t>17375.00  </t>
  </si>
  <si>
    <t>200100219270  </t>
  </si>
  <si>
    <t>Sunset Cove Approach Buoy 1   </t>
  </si>
  <si>
    <t>41 44 19.50 N</t>
  </si>
  <si>
    <t>70 39 40.560 W</t>
  </si>
  <si>
    <t>17380.00  </t>
  </si>
  <si>
    <t>200100219271  </t>
  </si>
  <si>
    <t>Sunset Cove Approach Buoy 2   </t>
  </si>
  <si>
    <t>41 44 25.38 N</t>
  </si>
  <si>
    <t>100118261094  </t>
  </si>
  <si>
    <t>Surf Drive Beach Swim Buoys (4)   </t>
  </si>
  <si>
    <t>41 32 27.00 N</t>
  </si>
  <si>
    <t>70 37 010.000 W</t>
  </si>
  <si>
    <t>100117166992  </t>
  </si>
  <si>
    <t>Swifts Beach Swim Buoys (3)   </t>
  </si>
  <si>
    <t>70 43 06.300 W</t>
  </si>
  <si>
    <t>100117167001  </t>
  </si>
  <si>
    <t>Swifts Neck Swim Buoy  </t>
  </si>
  <si>
    <t>41 44 25.74 N</t>
  </si>
  <si>
    <t>70 42 49.260 W</t>
  </si>
  <si>
    <t>100116995262  </t>
  </si>
  <si>
    <t>Tautog Rock Danger Buoy  </t>
  </si>
  <si>
    <t>41 45 30.20 N</t>
  </si>
  <si>
    <t>70 10 02.600 W</t>
  </si>
  <si>
    <t>2020-06-26  </t>
  </si>
  <si>
    <t>15750.00  </t>
  </si>
  <si>
    <t>200100218868  </t>
  </si>
  <si>
    <t>Timber Pier Light   </t>
  </si>
  <si>
    <t>41 31 28.40 N</t>
  </si>
  <si>
    <t>70 40 23.008 W</t>
  </si>
  <si>
    <t>Richard Cutler </t>
  </si>
  <si>
    <t>13520.00  </t>
  </si>
  <si>
    <t>200100219378  </t>
  </si>
  <si>
    <t>Town Cove Buoy 1   </t>
  </si>
  <si>
    <t>41 48 33.80 N</t>
  </si>
  <si>
    <t>69 57 01.300 W</t>
  </si>
  <si>
    <t>13524.50  </t>
  </si>
  <si>
    <t>100117249965  </t>
  </si>
  <si>
    <t>Town Cove Buoy 10   </t>
  </si>
  <si>
    <t>41 48 18.90 N</t>
  </si>
  <si>
    <t>69 58 00.500 W</t>
  </si>
  <si>
    <t>Eastham HARBORMASTER </t>
  </si>
  <si>
    <t>13524.51  </t>
  </si>
  <si>
    <t>100117249972  </t>
  </si>
  <si>
    <t>Town Cove Buoy 10A   </t>
  </si>
  <si>
    <t>41 48 21.50 N</t>
  </si>
  <si>
    <t>69 58 16.400 W</t>
  </si>
  <si>
    <t>13525.00  </t>
  </si>
  <si>
    <t>200100219383  </t>
  </si>
  <si>
    <t>Town Cove Buoy 11   </t>
  </si>
  <si>
    <t>41 48 19.00 N</t>
  </si>
  <si>
    <t>69 58 19.500 W</t>
  </si>
  <si>
    <t>13525.50  </t>
  </si>
  <si>
    <t>100117249976  </t>
  </si>
  <si>
    <t>Town Cove Buoy 12   </t>
  </si>
  <si>
    <t>41 48 12.20 N</t>
  </si>
  <si>
    <t>69 58 25.700 W</t>
  </si>
  <si>
    <t>13526.00  </t>
  </si>
  <si>
    <t>200100219386  </t>
  </si>
  <si>
    <t>Town Cove Buoy 13   </t>
  </si>
  <si>
    <t>41 48 06.90 N</t>
  </si>
  <si>
    <t>69 58 27.200 W</t>
  </si>
  <si>
    <t>13526.50  </t>
  </si>
  <si>
    <t>100117249988  </t>
  </si>
  <si>
    <t>Town Cove Buoy 14   </t>
  </si>
  <si>
    <t>41 48 03.00 N</t>
  </si>
  <si>
    <t>69 58 31.000 W</t>
  </si>
  <si>
    <t>13527.00  </t>
  </si>
  <si>
    <t>200100219384  </t>
  </si>
  <si>
    <t>Town Cove Buoy 15   </t>
  </si>
  <si>
    <t>41 47 57.80 N</t>
  </si>
  <si>
    <t>69 58 32.200 W</t>
  </si>
  <si>
    <t>13527.50  </t>
  </si>
  <si>
    <t>100117249994  </t>
  </si>
  <si>
    <t>Town Cove Buoy 16   </t>
  </si>
  <si>
    <t>13527.70  </t>
  </si>
  <si>
    <t>100117249931  </t>
  </si>
  <si>
    <t>Town Cove Buoy 17   </t>
  </si>
  <si>
    <t>41 47 51.20 N</t>
  </si>
  <si>
    <t>69 58 36.500 W</t>
  </si>
  <si>
    <t>13520.11  </t>
  </si>
  <si>
    <t>100117249921  </t>
  </si>
  <si>
    <t>Town Cove Buoy 1A   </t>
  </si>
  <si>
    <t>41 48 34.50 N</t>
  </si>
  <si>
    <t>69 57 03.600 W</t>
  </si>
  <si>
    <t>13520.50  </t>
  </si>
  <si>
    <t>100117249938  </t>
  </si>
  <si>
    <t>Town Cove Buoy 2   </t>
  </si>
  <si>
    <t>69 57 13.200 W</t>
  </si>
  <si>
    <t>13521.00  </t>
  </si>
  <si>
    <t>200100219379  </t>
  </si>
  <si>
    <t>Town Cove Buoy 3   </t>
  </si>
  <si>
    <t>41 48 49.20 N</t>
  </si>
  <si>
    <t>69 57 20.600 W</t>
  </si>
  <si>
    <t>13521.50  </t>
  </si>
  <si>
    <t>100117249950  </t>
  </si>
  <si>
    <t>Town Cove Buoy 4   </t>
  </si>
  <si>
    <t>41 48 54.80 N</t>
  </si>
  <si>
    <t>69 57 26.900 W</t>
  </si>
  <si>
    <t>13522.00  </t>
  </si>
  <si>
    <t>200100219380  </t>
  </si>
  <si>
    <t>Town Cove Buoy 5   </t>
  </si>
  <si>
    <t>41 48 52.60 N</t>
  </si>
  <si>
    <t>69 57 39.800 W</t>
  </si>
  <si>
    <t>13522.50  </t>
  </si>
  <si>
    <t>100117249958  </t>
  </si>
  <si>
    <t>Town Cove Buoy 6   </t>
  </si>
  <si>
    <t>41 48 45.80 N</t>
  </si>
  <si>
    <t>69 57 51.400 W</t>
  </si>
  <si>
    <t>13523.00  </t>
  </si>
  <si>
    <t>200100219381  </t>
  </si>
  <si>
    <t>Town Cove Buoy 7   </t>
  </si>
  <si>
    <t>41 48 37.90 N</t>
  </si>
  <si>
    <t>13523.50  </t>
  </si>
  <si>
    <t>100117249963  </t>
  </si>
  <si>
    <t>Town Cove Buoy 8   </t>
  </si>
  <si>
    <t>41 48 27.50 N</t>
  </si>
  <si>
    <t>13524.00  </t>
  </si>
  <si>
    <t>200100219382  </t>
  </si>
  <si>
    <t>Town Cove Buoy 9   </t>
  </si>
  <si>
    <t>41 48 24.20 N</t>
  </si>
  <si>
    <t>69 57 56.800 W</t>
  </si>
  <si>
    <t>100117268103  </t>
  </si>
  <si>
    <t>Town Cove Rock Buoy A   </t>
  </si>
  <si>
    <t>41 48 19.20 N</t>
  </si>
  <si>
    <t>69 58 09.300 W</t>
  </si>
  <si>
    <t>100117268115  </t>
  </si>
  <si>
    <t>Town Cove Rock Buoy B   </t>
  </si>
  <si>
    <t>41 48 19.74 N</t>
  </si>
  <si>
    <t>69 58 09.060 W</t>
  </si>
  <si>
    <t>100117893322  </t>
  </si>
  <si>
    <t>Town Pier Rock Buoy   </t>
  </si>
  <si>
    <t>41 16 54.40 N</t>
  </si>
  <si>
    <t>70 05 33.500 W</t>
  </si>
  <si>
    <t>2019-08-26 Quinn,Mike</t>
  </si>
  <si>
    <t>TESTING AID  </t>
  </si>
  <si>
    <t>TRAINING AID Channel Speed Buoy A   </t>
  </si>
  <si>
    <t>41 40 00.00 N</t>
  </si>
  <si>
    <t>71 22 60.000 W</t>
  </si>
  <si>
    <t>013-07-06</t>
  </si>
  <si>
    <t>TEST</t>
  </si>
  <si>
    <t>05/22 - 11/15 </t>
  </si>
  <si>
    <t>100117139992  </t>
  </si>
  <si>
    <t>Uncle Roberts Rock Danger Buoy  </t>
  </si>
  <si>
    <t>41 37 46.08 N</t>
  </si>
  <si>
    <t>70 15 34.860 W</t>
  </si>
  <si>
    <t>100117003820  </t>
  </si>
  <si>
    <t>Viking Rock Hazard Buoy   </t>
  </si>
  <si>
    <t>41 41 26.70 N</t>
  </si>
  <si>
    <t>70 10 05.000 W</t>
  </si>
  <si>
    <t>15493.00  </t>
  </si>
  <si>
    <t>200100219392  </t>
  </si>
  <si>
    <t>Vineyard Haven Ferry Slip 1 Light 1   </t>
  </si>
  <si>
    <t>41 27 20.64 N</t>
  </si>
  <si>
    <t>70 35 58.080 W</t>
  </si>
  <si>
    <t>15494.00  </t>
  </si>
  <si>
    <t>100117871506  </t>
  </si>
  <si>
    <t>Vineyard Haven Ferry Slip 1 Light 2   </t>
  </si>
  <si>
    <t>41 27 21.54 N</t>
  </si>
  <si>
    <t>70 35 58.920 W</t>
  </si>
  <si>
    <t>15490.00  </t>
  </si>
  <si>
    <t>100118206787  </t>
  </si>
  <si>
    <t>Vineyard Haven Ferry Slip 2 Light 1   </t>
  </si>
  <si>
    <t>41 27 19.08 N</t>
  </si>
  <si>
    <t>70 35 58.560 W</t>
  </si>
  <si>
    <t>15491.00  </t>
  </si>
  <si>
    <t>200100219390  </t>
  </si>
  <si>
    <t>Vineyard Haven Ferry Slip 2 Light 2   </t>
  </si>
  <si>
    <t>41 27 19.98 N</t>
  </si>
  <si>
    <t>70 35 57.840 W</t>
  </si>
  <si>
    <t>200100217742  </t>
  </si>
  <si>
    <t>VINEYARD HAVEN SPEED BY A   </t>
  </si>
  <si>
    <t>41 27 45.90 N</t>
  </si>
  <si>
    <t>70 35 32.100 W</t>
  </si>
  <si>
    <t>200100217743  </t>
  </si>
  <si>
    <t>VINEYARD HAVEN SPEED BY B   </t>
  </si>
  <si>
    <t>41 27 37.00 N</t>
  </si>
  <si>
    <t>70 35 22.000 W</t>
  </si>
  <si>
    <t>2020-07-02 Wagner,Stephen</t>
  </si>
  <si>
    <t>14834.00  </t>
  </si>
  <si>
    <t>200100721893  </t>
  </si>
  <si>
    <t>41 33 07.38 N</t>
  </si>
  <si>
    <t>70 31 41.820 W</t>
  </si>
  <si>
    <t>14870.00  </t>
  </si>
  <si>
    <t>200100217600  </t>
  </si>
  <si>
    <t>Waquoit Bay Buoy 11   </t>
  </si>
  <si>
    <t>41 34 24.00 N</t>
  </si>
  <si>
    <t>70 31 26.000 W</t>
  </si>
  <si>
    <t>14835.00  </t>
  </si>
  <si>
    <t>200100217607  </t>
  </si>
  <si>
    <t>Waquoit Bay Buoy 2   </t>
  </si>
  <si>
    <t>41 33 07.14 N</t>
  </si>
  <si>
    <t>70 31 39.360 W</t>
  </si>
  <si>
    <t>14840.00  </t>
  </si>
  <si>
    <t>200100217608  </t>
  </si>
  <si>
    <t>Waquoit Bay Buoy 3   </t>
  </si>
  <si>
    <t>41 33 24.48 N</t>
  </si>
  <si>
    <t>70 31 35.760 W</t>
  </si>
  <si>
    <t>14845.00  </t>
  </si>
  <si>
    <t>200100217609  </t>
  </si>
  <si>
    <t>Waquoit Bay Buoy 4   </t>
  </si>
  <si>
    <t>41 33 23.40 N</t>
  </si>
  <si>
    <t>70 31 33.540 W</t>
  </si>
  <si>
    <t>14850.00  </t>
  </si>
  <si>
    <t>200100217610  </t>
  </si>
  <si>
    <t>Waquoit Bay Buoy 5   </t>
  </si>
  <si>
    <t>41 33 35.94 N</t>
  </si>
  <si>
    <t>70 31 32.040 W</t>
  </si>
  <si>
    <t>14855.00  </t>
  </si>
  <si>
    <t>200100217611  </t>
  </si>
  <si>
    <t>Waquoit Bay Buoy 6   </t>
  </si>
  <si>
    <t>41 33 36.00 N</t>
  </si>
  <si>
    <t>70 31 28.000 W</t>
  </si>
  <si>
    <t>14860.00  </t>
  </si>
  <si>
    <t>200100217612  </t>
  </si>
  <si>
    <t>Waquoit Bay Buoy 7   </t>
  </si>
  <si>
    <t>41 33 48.00 N</t>
  </si>
  <si>
    <t>14865.00  </t>
  </si>
  <si>
    <t>200100217330  </t>
  </si>
  <si>
    <t>Waquoit Bay Buoy 9   </t>
  </si>
  <si>
    <t>41 34 03.36 N</t>
  </si>
  <si>
    <t>70 31 26.700 W</t>
  </si>
  <si>
    <t>14830.00  </t>
  </si>
  <si>
    <t>200100219393  </t>
  </si>
  <si>
    <t>Waquoit Bay East Jetty Light   </t>
  </si>
  <si>
    <t>41 32 42.00 N</t>
  </si>
  <si>
    <t>70 31 48.400 W</t>
  </si>
  <si>
    <t>100119154976  </t>
  </si>
  <si>
    <t>Waquoit Bay No Wake Zone Buoy A  </t>
  </si>
  <si>
    <t>100119154979  </t>
  </si>
  <si>
    <t>Waquoit Bay No Wake Zone Buoy B  </t>
  </si>
  <si>
    <t>200100217331  </t>
  </si>
  <si>
    <t>Waquoit Bay Regulatory Buoys (4)   </t>
  </si>
  <si>
    <t>41 33 28.00 N</t>
  </si>
  <si>
    <t>70 31 34.000 W</t>
  </si>
  <si>
    <t>Falmouth Harbormaster  </t>
  </si>
  <si>
    <t>14833.00  </t>
  </si>
  <si>
    <t>200100814998  </t>
  </si>
  <si>
    <t>Waquoit Bay West Jetty Light   </t>
  </si>
  <si>
    <t>41 32 44.30 N</t>
  </si>
  <si>
    <t>70 31 50.200 W</t>
  </si>
  <si>
    <t>100117790233  </t>
  </si>
  <si>
    <t>Ward Aquafarms Aquaculture Buoy A   </t>
  </si>
  <si>
    <t>41 39 16.20 N</t>
  </si>
  <si>
    <t>Daniel Ward </t>
  </si>
  <si>
    <t>100117790244  </t>
  </si>
  <si>
    <t>Ward Aquafarms Aquaculture Buoy B   </t>
  </si>
  <si>
    <t>41 39 14.61 N</t>
  </si>
  <si>
    <t>70 37 46.530 W</t>
  </si>
  <si>
    <t>100117790250  </t>
  </si>
  <si>
    <t>Ward Aquafarms Aquaculture Buoy C   </t>
  </si>
  <si>
    <t>41 39 10.98 N</t>
  </si>
  <si>
    <t>70 37 48.900 W</t>
  </si>
  <si>
    <t>100117790257  </t>
  </si>
  <si>
    <t>Ward Aquafarms Aquaculture Buoy D   </t>
  </si>
  <si>
    <t>41 39 11.76 N</t>
  </si>
  <si>
    <t>70 37 45.420 W</t>
  </si>
  <si>
    <t>100118241719  </t>
  </si>
  <si>
    <t>Ward Aquafarms Aquaculture Buoy E  </t>
  </si>
  <si>
    <t>41 39 12.41 N</t>
  </si>
  <si>
    <t>70 38 04.180 W</t>
  </si>
  <si>
    <t>06/30 - 12/31 </t>
  </si>
  <si>
    <t>100118241723  </t>
  </si>
  <si>
    <t>Ward Aquafarms Aquaculture Buoy F  </t>
  </si>
  <si>
    <t>41 39 19.00 N</t>
  </si>
  <si>
    <t>70 37 52.520 W</t>
  </si>
  <si>
    <t>100118241726  </t>
  </si>
  <si>
    <t>Ward Aquafarms Aquaculture Buoy G  </t>
  </si>
  <si>
    <t>41 39 12.88 N</t>
  </si>
  <si>
    <t>70 38 04.530 W</t>
  </si>
  <si>
    <t>100117167139  </t>
  </si>
  <si>
    <t>Wareham No Wake Buoy A   </t>
  </si>
  <si>
    <t>41 44 55.50 N</t>
  </si>
  <si>
    <t>70 42 17.340 W</t>
  </si>
  <si>
    <t>100117167174  </t>
  </si>
  <si>
    <t>Wareham No Wake Buoy D   </t>
  </si>
  <si>
    <t>41 44 23.28 N</t>
  </si>
  <si>
    <t>70 42 31.080 W</t>
  </si>
  <si>
    <t>100117227061  </t>
  </si>
  <si>
    <t>Wareham Regulatory Buoy A   </t>
  </si>
  <si>
    <t>41 43 18.70 N</t>
  </si>
  <si>
    <t>70 43 26.700 W</t>
  </si>
  <si>
    <t>14416.00  </t>
  </si>
  <si>
    <t>100117000743  </t>
  </si>
  <si>
    <t>Weir Creek Buoy 1   </t>
  </si>
  <si>
    <t>41 39 05.20 N</t>
  </si>
  <si>
    <t>70 11 43.100 W</t>
  </si>
  <si>
    <t>14417.00  </t>
  </si>
  <si>
    <t>100116992844  </t>
  </si>
  <si>
    <t>Weir Creek Buoy 2   </t>
  </si>
  <si>
    <t>41 39 04.40 N</t>
  </si>
  <si>
    <t>70 11 40.900 W</t>
  </si>
  <si>
    <t>14417.10  </t>
  </si>
  <si>
    <t>100116992852  </t>
  </si>
  <si>
    <t>Weir Creek Buoy 3   </t>
  </si>
  <si>
    <t>41 39 09.50 N</t>
  </si>
  <si>
    <t>70 11 30.000 W</t>
  </si>
  <si>
    <t>14417.20  </t>
  </si>
  <si>
    <t>100116992856  </t>
  </si>
  <si>
    <t>Weir Creek Buoy 3A   </t>
  </si>
  <si>
    <t>41 39 14.70 N</t>
  </si>
  <si>
    <t>70 11 19.600 W</t>
  </si>
  <si>
    <t>14417.30  </t>
  </si>
  <si>
    <t>100116992859  </t>
  </si>
  <si>
    <t>Weir Creek Buoy 4   </t>
  </si>
  <si>
    <t>70 11 16.000 W</t>
  </si>
  <si>
    <t>14417.40  </t>
  </si>
  <si>
    <t>100116992862  </t>
  </si>
  <si>
    <t>Weir Creek Buoy 5   </t>
  </si>
  <si>
    <t>41 39 11.20 N</t>
  </si>
  <si>
    <t>70 11 05.100 W</t>
  </si>
  <si>
    <t>14417.50  </t>
  </si>
  <si>
    <t>100116992866  </t>
  </si>
  <si>
    <t>Weir Creek Buoy 6   </t>
  </si>
  <si>
    <t>41 39 10.70 N</t>
  </si>
  <si>
    <t>70 11 09.700 W</t>
  </si>
  <si>
    <t>14417.55  </t>
  </si>
  <si>
    <t>100117000746  </t>
  </si>
  <si>
    <t>Weir Creek Buoy 7   </t>
  </si>
  <si>
    <t>41 39 14.00 N</t>
  </si>
  <si>
    <t>70 11 00.100 W</t>
  </si>
  <si>
    <t>14417.60  </t>
  </si>
  <si>
    <t>100116992870  </t>
  </si>
  <si>
    <t>Weir Creek Buoy 8   </t>
  </si>
  <si>
    <t>41 39 15.40 N</t>
  </si>
  <si>
    <t>70 10 58.700 W</t>
  </si>
  <si>
    <t>100116981074  </t>
  </si>
  <si>
    <t>Weir Creek No Wake Buoy   </t>
  </si>
  <si>
    <t>41 39 10.20 N</t>
  </si>
  <si>
    <t>70 11 29.200 W</t>
  </si>
  <si>
    <t>13226.00  </t>
  </si>
  <si>
    <t>100116984318  </t>
  </si>
  <si>
    <t>Wellfleet Channel Buoy 15A   </t>
  </si>
  <si>
    <t>41 55 41.28 N</t>
  </si>
  <si>
    <t>70 02 01.260 W</t>
  </si>
  <si>
    <t>Mike Flanagan </t>
  </si>
  <si>
    <t>13222.00  </t>
  </si>
  <si>
    <t>100117026701  </t>
  </si>
  <si>
    <t>Wellfleet Harbor Buoy 14B   </t>
  </si>
  <si>
    <t>41 55 38.80 N</t>
  </si>
  <si>
    <t>70 02 01.300 W</t>
  </si>
  <si>
    <t>13221.00  </t>
  </si>
  <si>
    <t>100117025887  </t>
  </si>
  <si>
    <t>WELLFLEET HBR BUOY 14A   </t>
  </si>
  <si>
    <t>41 55 35.00 N</t>
  </si>
  <si>
    <t>70 02 06.000 W</t>
  </si>
  <si>
    <t>14741.20  </t>
  </si>
  <si>
    <t>200100218218  </t>
  </si>
  <si>
    <t>West Bay Entrance Buoy 10   </t>
  </si>
  <si>
    <t>41 36 13.40 N</t>
  </si>
  <si>
    <t>70 24 03.300 W</t>
  </si>
  <si>
    <t>14741.00  </t>
  </si>
  <si>
    <t>200100218210  </t>
  </si>
  <si>
    <t>West Bay Entrance Buoy 5   </t>
  </si>
  <si>
    <t>14741.13  </t>
  </si>
  <si>
    <t>200100218212  </t>
  </si>
  <si>
    <t>West Bay Entrance Buoy 7   </t>
  </si>
  <si>
    <t>41 36 06.40 N</t>
  </si>
  <si>
    <t>70 24 06.100 W</t>
  </si>
  <si>
    <t>14741.16  </t>
  </si>
  <si>
    <t>200100218214  </t>
  </si>
  <si>
    <t>West Bay Entrance Buoy 8   </t>
  </si>
  <si>
    <t>41 36 06.72 N</t>
  </si>
  <si>
    <t>70 24 04.020 W</t>
  </si>
  <si>
    <t>14741.19  </t>
  </si>
  <si>
    <t>200100218216  </t>
  </si>
  <si>
    <t>West Bay Entrance Buoy 9   </t>
  </si>
  <si>
    <t>41 36 13.10 N</t>
  </si>
  <si>
    <t>70 24 05.800 W</t>
  </si>
  <si>
    <t>14741.21  </t>
  </si>
  <si>
    <t>200100219420  </t>
  </si>
  <si>
    <t>West Bay Entrance Light   </t>
  </si>
  <si>
    <t>41 36 20.14 N</t>
  </si>
  <si>
    <t>70 24 02.720 W</t>
  </si>
  <si>
    <t>14741.10  </t>
  </si>
  <si>
    <t>200100218539  </t>
  </si>
  <si>
    <t>West Bay Entrance Lighted Buoy 6   </t>
  </si>
  <si>
    <t>41 36 02.34 N</t>
  </si>
  <si>
    <t>70 24 03.900 W</t>
  </si>
  <si>
    <t>100118464797  </t>
  </si>
  <si>
    <t>West Bay Entrance No Wake Buoy A  </t>
  </si>
  <si>
    <t>41 36 19.80 N</t>
  </si>
  <si>
    <t>70 24 05.940 W</t>
  </si>
  <si>
    <t>14741.23  </t>
  </si>
  <si>
    <t>200100218220  </t>
  </si>
  <si>
    <t>West Bay Inside Buoy 1   </t>
  </si>
  <si>
    <t>41 36 38.90 N</t>
  </si>
  <si>
    <t>14741.46  </t>
  </si>
  <si>
    <t>200100218238  </t>
  </si>
  <si>
    <t>West Bay Inside Buoy 10   </t>
  </si>
  <si>
    <t>41 37 01.70 N</t>
  </si>
  <si>
    <t>70 24 02.147 W</t>
  </si>
  <si>
    <t>14741.49  </t>
  </si>
  <si>
    <t>200100218240  </t>
  </si>
  <si>
    <t>West Bay Inside Buoy 11   </t>
  </si>
  <si>
    <t>41 37 05.30 N</t>
  </si>
  <si>
    <t>70 24 02.400 W</t>
  </si>
  <si>
    <t>14741.50  </t>
  </si>
  <si>
    <t>200100218242  </t>
  </si>
  <si>
    <t>West Bay Inside Buoy 12  </t>
  </si>
  <si>
    <t>41 37 04.60 N</t>
  </si>
  <si>
    <t>70 24 01.600 W</t>
  </si>
  <si>
    <t>14741.53  </t>
  </si>
  <si>
    <t>200100218244  </t>
  </si>
  <si>
    <t>West Bay Inside Buoy 13  </t>
  </si>
  <si>
    <t>41 37 07.50 N</t>
  </si>
  <si>
    <t>70 24 00.100 W</t>
  </si>
  <si>
    <t>14741.56  </t>
  </si>
  <si>
    <t>200100218246  </t>
  </si>
  <si>
    <t>West Bay Inside Buoy 14  </t>
  </si>
  <si>
    <t>41 37 09.50 N</t>
  </si>
  <si>
    <t>14741.59  </t>
  </si>
  <si>
    <t>200100218248  </t>
  </si>
  <si>
    <t>West Bay Inside Buoy 15  </t>
  </si>
  <si>
    <t>41 37 09.70 N</t>
  </si>
  <si>
    <t>70 23 57.200 W</t>
  </si>
  <si>
    <t>14741.60  </t>
  </si>
  <si>
    <t>200100218250  </t>
  </si>
  <si>
    <t>West Bay Inside Buoy 16  </t>
  </si>
  <si>
    <t>41 37 08.50 N</t>
  </si>
  <si>
    <t>70 23 56.500 W</t>
  </si>
  <si>
    <t>14741.63  </t>
  </si>
  <si>
    <t>200100218252  </t>
  </si>
  <si>
    <t>West Bay Inside Buoy 17  </t>
  </si>
  <si>
    <t>70 23 51.900 W</t>
  </si>
  <si>
    <t>14741.66  </t>
  </si>
  <si>
    <t>200100218254  </t>
  </si>
  <si>
    <t>West Bay Inside Buoy 18  </t>
  </si>
  <si>
    <t>41 37 09.10 N</t>
  </si>
  <si>
    <t>70 23 51.700 W</t>
  </si>
  <si>
    <t>14741.69  </t>
  </si>
  <si>
    <t>200100218307  </t>
  </si>
  <si>
    <t>West Bay Inside Buoy 19  </t>
  </si>
  <si>
    <t>41 37 10.00 N</t>
  </si>
  <si>
    <t>70 23 44.400 W</t>
  </si>
  <si>
    <t>14741.28  </t>
  </si>
  <si>
    <t>200100218222  </t>
  </si>
  <si>
    <t>West Bay Inside Buoy 2   </t>
  </si>
  <si>
    <t>70 24 02.100 W</t>
  </si>
  <si>
    <t>14741.70  </t>
  </si>
  <si>
    <t>200100218256  </t>
  </si>
  <si>
    <t>West Bay Inside Buoy 20  </t>
  </si>
  <si>
    <t>70 23 43.000 W</t>
  </si>
  <si>
    <t>14741.73  </t>
  </si>
  <si>
    <t>200100218258  </t>
  </si>
  <si>
    <t>West Bay Inside Buoy 21  </t>
  </si>
  <si>
    <t>41 37 13.10 N</t>
  </si>
  <si>
    <t>70 23 45.100 W</t>
  </si>
  <si>
    <t>14741.29  </t>
  </si>
  <si>
    <t>200100218224  </t>
  </si>
  <si>
    <t>West Bay Inside Buoy 3   </t>
  </si>
  <si>
    <t>41 36 46.90 N</t>
  </si>
  <si>
    <t>70 24 01.900 W</t>
  </si>
  <si>
    <t>14741.30  </t>
  </si>
  <si>
    <t>200100218226  </t>
  </si>
  <si>
    <t>West Bay Inside Buoy 4   </t>
  </si>
  <si>
    <t>41 36 46.70 N</t>
  </si>
  <si>
    <t>70 24 00.700 W</t>
  </si>
  <si>
    <t>14741.33  </t>
  </si>
  <si>
    <t>200100218228  </t>
  </si>
  <si>
    <t>West Bay Inside Buoy 5  </t>
  </si>
  <si>
    <t>41 36 52.10 N</t>
  </si>
  <si>
    <t>70 24 02.000 W</t>
  </si>
  <si>
    <t>14741.36  </t>
  </si>
  <si>
    <t>200100218230  </t>
  </si>
  <si>
    <t>West Bay Inside Buoy 6  </t>
  </si>
  <si>
    <t>41 36 51.80 N</t>
  </si>
  <si>
    <t>70 24 01.200 W</t>
  </si>
  <si>
    <t>14741.39  </t>
  </si>
  <si>
    <t>200100218232  </t>
  </si>
  <si>
    <t>West Bay Inside Buoy 7   </t>
  </si>
  <si>
    <t>41 36 55.20 N</t>
  </si>
  <si>
    <t>70 24 02.300 W</t>
  </si>
  <si>
    <t>14741.40  </t>
  </si>
  <si>
    <t>200100218234  </t>
  </si>
  <si>
    <t>West Bay Inside Buoy 8   </t>
  </si>
  <si>
    <t>41 36 55.40 N</t>
  </si>
  <si>
    <t>70 24 01.500 W</t>
  </si>
  <si>
    <t>14741.43  </t>
  </si>
  <si>
    <t>200100218236  </t>
  </si>
  <si>
    <t>West Bay Inside Buoy 9  </t>
  </si>
  <si>
    <t>41 37 01.50 N</t>
  </si>
  <si>
    <t>70 24 03.700 W</t>
  </si>
  <si>
    <t>100117304927  </t>
  </si>
  <si>
    <t>West Bay Speed Buoy A   </t>
  </si>
  <si>
    <t>41 37 06.50 N</t>
  </si>
  <si>
    <t>100117304938  </t>
  </si>
  <si>
    <t>West Bay Speed Buoy B  </t>
  </si>
  <si>
    <t>41 36 20.30 N</t>
  </si>
  <si>
    <t>100117304941  </t>
  </si>
  <si>
    <t>West Bay Speed Sign A  </t>
  </si>
  <si>
    <t>100117304957  </t>
  </si>
  <si>
    <t>West Bay Speed Sign B  </t>
  </si>
  <si>
    <t>41 37 11.74 N</t>
  </si>
  <si>
    <t>70 23 47.748 W</t>
  </si>
  <si>
    <t>100117249581  </t>
  </si>
  <si>
    <t>West Dennis Beach Rock Pile Danger Buoy   </t>
  </si>
  <si>
    <t>41 38 35.58 N</t>
  </si>
  <si>
    <t>70 11 03.960 W</t>
  </si>
  <si>
    <t>100116994313  </t>
  </si>
  <si>
    <t>West Dennis Beach Swim Buoys (6)   </t>
  </si>
  <si>
    <t>14175.00  </t>
  </si>
  <si>
    <t>200100217081  </t>
  </si>
  <si>
    <t>West Dennis Light   </t>
  </si>
  <si>
    <t>41 39 07.00 N</t>
  </si>
  <si>
    <t>70 10 13.000 W</t>
  </si>
  <si>
    <t>Gregory Stone </t>
  </si>
  <si>
    <t>16420.00  </t>
  </si>
  <si>
    <t>200100217617  </t>
  </si>
  <si>
    <t>West Falmouth Harbor Buoy 13   </t>
  </si>
  <si>
    <t>41 36 15.48 N</t>
  </si>
  <si>
    <t>70 38 35.520 W</t>
  </si>
  <si>
    <t>16425.00  </t>
  </si>
  <si>
    <t>200100217618  </t>
  </si>
  <si>
    <t>West Falmouth Harbor Buoy 14   </t>
  </si>
  <si>
    <t>41 36 14.70 N</t>
  </si>
  <si>
    <t>70 38 36.120 W</t>
  </si>
  <si>
    <t>16400.00  </t>
  </si>
  <si>
    <t>200100217601  </t>
  </si>
  <si>
    <t>West Falmouth Harbor Buoy 7   </t>
  </si>
  <si>
    <t>41 36 21.30 N</t>
  </si>
  <si>
    <t>70 39 01.380 W</t>
  </si>
  <si>
    <t>16410.00  </t>
  </si>
  <si>
    <t>200100217615  </t>
  </si>
  <si>
    <t>West Falmouth Harbor Buoy 9   </t>
  </si>
  <si>
    <t>41 36 21.72 N</t>
  </si>
  <si>
    <t>70 38 53.100 W</t>
  </si>
  <si>
    <t>200100217620  </t>
  </si>
  <si>
    <t>West Falmouth Harbor Danger Buoy   </t>
  </si>
  <si>
    <t>41 36 16.00 N</t>
  </si>
  <si>
    <t>70 38 36.000 W</t>
  </si>
  <si>
    <t>100118173555  </t>
  </si>
  <si>
    <t>West Falmouth Harbor No Wake Sign  </t>
  </si>
  <si>
    <t>41 36 21.60 N</t>
  </si>
  <si>
    <t>70 39 04.200 W</t>
  </si>
  <si>
    <t>17046.00  </t>
  </si>
  <si>
    <t>200100217944  </t>
  </si>
  <si>
    <t>West Island Channel Buoy 1   </t>
  </si>
  <si>
    <t>05/01 - 11/30 </t>
  </si>
  <si>
    <t>17046.90  </t>
  </si>
  <si>
    <t>200100217953  </t>
  </si>
  <si>
    <t>West Island Channel Buoy 10   </t>
  </si>
  <si>
    <t>17047.00  </t>
  </si>
  <si>
    <t>200100217954  </t>
  </si>
  <si>
    <t>West Island Channel Buoy 11   </t>
  </si>
  <si>
    <t>17047.10  </t>
  </si>
  <si>
    <t>200100217955  </t>
  </si>
  <si>
    <t>West Island Channel Buoy 12   </t>
  </si>
  <si>
    <t>17047.20  </t>
  </si>
  <si>
    <t>200100217956  </t>
  </si>
  <si>
    <t>West Island Channel Buoy 13   </t>
  </si>
  <si>
    <t>17047.30  </t>
  </si>
  <si>
    <t>200100217957  </t>
  </si>
  <si>
    <t>West Island Channel Buoy 14   </t>
  </si>
  <si>
    <t>17047.40  </t>
  </si>
  <si>
    <t>200100217958  </t>
  </si>
  <si>
    <t>West Island Channel Buoy 15  </t>
  </si>
  <si>
    <t>70 50 38.500 W</t>
  </si>
  <si>
    <t>17047.50  </t>
  </si>
  <si>
    <t>200100217959  </t>
  </si>
  <si>
    <t>West Island Channel Buoy 16   </t>
  </si>
  <si>
    <t>17046.10  </t>
  </si>
  <si>
    <t>200100217945  </t>
  </si>
  <si>
    <t>West Island Channel Buoy 2   </t>
  </si>
  <si>
    <t>17046.20  </t>
  </si>
  <si>
    <t>200100217946  </t>
  </si>
  <si>
    <t>West Island Channel Buoy 3   </t>
  </si>
  <si>
    <t>41 36 17.60 N</t>
  </si>
  <si>
    <t>70 50 32.000 W</t>
  </si>
  <si>
    <t>17046.30  </t>
  </si>
  <si>
    <t>200100217947  </t>
  </si>
  <si>
    <t>West Island Channel Buoy 4   </t>
  </si>
  <si>
    <t>41 36 18.30 N</t>
  </si>
  <si>
    <t>70 50 32.100 W</t>
  </si>
  <si>
    <t>17046.40  </t>
  </si>
  <si>
    <t>200100217948  </t>
  </si>
  <si>
    <t>West Island Channel Buoy 5   </t>
  </si>
  <si>
    <t>41 36 16.50 N</t>
  </si>
  <si>
    <t>70 50 33.600 W</t>
  </si>
  <si>
    <t>17046.50  </t>
  </si>
  <si>
    <t>200100217949  </t>
  </si>
  <si>
    <t>West Island Channel Buoy 6   </t>
  </si>
  <si>
    <t>41 36 17.00 N</t>
  </si>
  <si>
    <t>70 50 34.300 W</t>
  </si>
  <si>
    <t>17046.60  </t>
  </si>
  <si>
    <t>200100217950  </t>
  </si>
  <si>
    <t>West Island Channel Buoy 7   </t>
  </si>
  <si>
    <t>41 36 15.60 N</t>
  </si>
  <si>
    <t>70 50 34.800 W</t>
  </si>
  <si>
    <t>17046.70  </t>
  </si>
  <si>
    <t>200100217951  </t>
  </si>
  <si>
    <t>West Island Channel Buoy 8   </t>
  </si>
  <si>
    <t>41 36 15.00 N</t>
  </si>
  <si>
    <t>70 50 36.600 W</t>
  </si>
  <si>
    <t>17046.80  </t>
  </si>
  <si>
    <t>200100217952  </t>
  </si>
  <si>
    <t>West Island Channel Buoy 9   </t>
  </si>
  <si>
    <t>100117227053  </t>
  </si>
  <si>
    <t>West Island Hazard Buoy   </t>
  </si>
  <si>
    <t>41 35 43.62 N</t>
  </si>
  <si>
    <t>70 50 29.220 W</t>
  </si>
  <si>
    <t>Timothy Cox </t>
  </si>
  <si>
    <t>17296.00  </t>
  </si>
  <si>
    <t>100118359737  </t>
  </si>
  <si>
    <t>Weweantic River Buoy 1   </t>
  </si>
  <si>
    <t>41 43 18.90 N</t>
  </si>
  <si>
    <t>70 43 26.280 W</t>
  </si>
  <si>
    <t>17297.20  </t>
  </si>
  <si>
    <t>100118359787  </t>
  </si>
  <si>
    <t>Weweantic River Buoy 11   </t>
  </si>
  <si>
    <t>41 43 50.10 N</t>
  </si>
  <si>
    <t>70 44 28.440 W</t>
  </si>
  <si>
    <t>17297.40  </t>
  </si>
  <si>
    <t>100118359794  </t>
  </si>
  <si>
    <t>Weweantic River Buoy 14   </t>
  </si>
  <si>
    <t>70 44 36.660 W</t>
  </si>
  <si>
    <t>17297.50  </t>
  </si>
  <si>
    <t>100118359792  </t>
  </si>
  <si>
    <t>Weweantic River Buoy 15   </t>
  </si>
  <si>
    <t>41 43 56.58 N</t>
  </si>
  <si>
    <t>70 44 43.140 W</t>
  </si>
  <si>
    <t>17297.80  </t>
  </si>
  <si>
    <t>100118359789  </t>
  </si>
  <si>
    <t>Weweantic River Buoy 16   </t>
  </si>
  <si>
    <t>41 43 49.20 N</t>
  </si>
  <si>
    <t>70 44 32.880 W</t>
  </si>
  <si>
    <t>17296.20  </t>
  </si>
  <si>
    <t>100118359747  </t>
  </si>
  <si>
    <t>Weweantic River Buoy 3  </t>
  </si>
  <si>
    <t>41 43 35.52 N</t>
  </si>
  <si>
    <t>70 43 43.620 W</t>
  </si>
  <si>
    <t>17296.30  </t>
  </si>
  <si>
    <t>100118359755  </t>
  </si>
  <si>
    <t>Weweantic River Buoy 4   </t>
  </si>
  <si>
    <t>41 43 37.20 N</t>
  </si>
  <si>
    <t>70 43 47.760 W</t>
  </si>
  <si>
    <t>17296.40  </t>
  </si>
  <si>
    <t>100118359763  </t>
  </si>
  <si>
    <t>Weweantic River Buoy 5   </t>
  </si>
  <si>
    <t>41 43 36.66 N</t>
  </si>
  <si>
    <t>70 43 50.220 W</t>
  </si>
  <si>
    <t>17296.50  </t>
  </si>
  <si>
    <t>100118359767  </t>
  </si>
  <si>
    <t>Weweantic River Buoy 6   </t>
  </si>
  <si>
    <t>41 43 37.08 N</t>
  </si>
  <si>
    <t>70 43 55.980 W</t>
  </si>
  <si>
    <t>17296.80  </t>
  </si>
  <si>
    <t>100118359775  </t>
  </si>
  <si>
    <t>Weweantic River Buoy 7   </t>
  </si>
  <si>
    <t>41 43 47.52 N</t>
  </si>
  <si>
    <t>70 44 11.640 W</t>
  </si>
  <si>
    <t>17297.00  </t>
  </si>
  <si>
    <t>100118359782  </t>
  </si>
  <si>
    <t>Weweantic River Buoy 9   </t>
  </si>
  <si>
    <t>41 43 52.68 N</t>
  </si>
  <si>
    <t>70 44 15.000 W</t>
  </si>
  <si>
    <t>100117167273  </t>
  </si>
  <si>
    <t>Weweantic River No Wake Buoy A   </t>
  </si>
  <si>
    <t>41 44 02.28 N</t>
  </si>
  <si>
    <t>70 44 41.940 W</t>
  </si>
  <si>
    <t>100117167291  </t>
  </si>
  <si>
    <t>Weweantic River No Wake Buoy B   </t>
  </si>
  <si>
    <t>41 44 17.94 N</t>
  </si>
  <si>
    <t>70 44 44.100 W</t>
  </si>
  <si>
    <t>100116999486  </t>
  </si>
  <si>
    <t>Whale Rock Danger Buoy   </t>
  </si>
  <si>
    <t>41 17 50.40 N</t>
  </si>
  <si>
    <t>70 07 01.800 W</t>
  </si>
  <si>
    <t>13037.00  </t>
  </si>
  <si>
    <t>100118103803  </t>
  </si>
  <si>
    <t>41 50 25.04 N</t>
  </si>
  <si>
    <t>70 19 43.068 W</t>
  </si>
  <si>
    <t>659.50  </t>
  </si>
  <si>
    <t>100119159501  </t>
  </si>
  <si>
    <t>WHOI Lighted Research Buoy Orsted  </t>
  </si>
  <si>
    <t>41 03 40.68 N</t>
  </si>
  <si>
    <t>70 49 56.280 W</t>
  </si>
  <si>
    <t>Jeff Pietro </t>
  </si>
  <si>
    <t>07/27 - 07/25 </t>
  </si>
  <si>
    <t>828.75  </t>
  </si>
  <si>
    <t>100118193302  </t>
  </si>
  <si>
    <t>WHOI Lighted Research Buoy Pioneer CNSM  </t>
  </si>
  <si>
    <t>CAPE-POC</t>
  </si>
  <si>
    <t>11/15 - 01/01 </t>
  </si>
  <si>
    <t>828.80  </t>
  </si>
  <si>
    <t>100118183578  </t>
  </si>
  <si>
    <t>WHOI Lighted Research Buoy Pioneer IS  </t>
  </si>
  <si>
    <t>014--</t>
  </si>
  <si>
    <t>10/04 - 10/03 </t>
  </si>
  <si>
    <t>828.70  </t>
  </si>
  <si>
    <t>100118193305  </t>
  </si>
  <si>
    <t>WHOI Lighted Research Buoy Pioneer OS  </t>
  </si>
  <si>
    <t>589.00  </t>
  </si>
  <si>
    <t>200100712006  </t>
  </si>
  <si>
    <t>WHOI Research Light Tower   </t>
  </si>
  <si>
    <t>41 19 30.00 N</t>
  </si>
  <si>
    <t>70 34 00.000 W</t>
  </si>
  <si>
    <t>Jay Sisson </t>
  </si>
  <si>
    <t>828.30  </t>
  </si>
  <si>
    <t>100118136008  </t>
  </si>
  <si>
    <t>WHOI Research Lighted Buoy Pioneer ISSM  </t>
  </si>
  <si>
    <t>04/12 - 10/01 </t>
  </si>
  <si>
    <t>828.00  </t>
  </si>
  <si>
    <t>100118102187  </t>
  </si>
  <si>
    <t>WHOI Research Lighted Buoy Pioneer PMUI  </t>
  </si>
  <si>
    <t>11/21 - 10/02 </t>
  </si>
  <si>
    <t>828.20  </t>
  </si>
  <si>
    <t>100118102214  </t>
  </si>
  <si>
    <t>WHOI Research Lighted Buoy Pioneer PMUO  </t>
  </si>
  <si>
    <t>2020-12-11 Wagner,Stephen</t>
  </si>
  <si>
    <t>498.00  </t>
  </si>
  <si>
    <t>100117026627  </t>
  </si>
  <si>
    <t>WHOI TSS Research LB AB-10   </t>
  </si>
  <si>
    <t>42 04 57.00 N</t>
  </si>
  <si>
    <t>69 51 48.000 W</t>
  </si>
  <si>
    <t>2020-10-17 Wagner,Stephen</t>
  </si>
  <si>
    <t>472.00  </t>
  </si>
  <si>
    <t>100117026539  </t>
  </si>
  <si>
    <t>WHOI TSS Research LB AB-6   </t>
  </si>
  <si>
    <t>42 18 40.56 N</t>
  </si>
  <si>
    <t>70 07 05.820 W</t>
  </si>
  <si>
    <t>473.00  </t>
  </si>
  <si>
    <t>100117026548  </t>
  </si>
  <si>
    <t>WHOI TSS Research LB AB-7   </t>
  </si>
  <si>
    <t>42 18 09.72 N</t>
  </si>
  <si>
    <t>70 01 55.740 W</t>
  </si>
  <si>
    <t>496.00  </t>
  </si>
  <si>
    <t>100117026557  </t>
  </si>
  <si>
    <t>WHOI TSS Research LB AB-8   </t>
  </si>
  <si>
    <t>42 13 49.62 N</t>
  </si>
  <si>
    <t>69 58 02.280 W</t>
  </si>
  <si>
    <t>497.00  </t>
  </si>
  <si>
    <t>100117026591  </t>
  </si>
  <si>
    <t>WHOI TSS Research LB AB-9   </t>
  </si>
  <si>
    <t>42 09 23.34 N</t>
  </si>
  <si>
    <t>69 54 58.140 W</t>
  </si>
  <si>
    <t>100118297300  </t>
  </si>
  <si>
    <t>Winsor Cove Danger Buoy  </t>
  </si>
  <si>
    <t>41 40 12.04 N</t>
  </si>
  <si>
    <t>70 37 46.873 W</t>
  </si>
  <si>
    <t>200100787493  </t>
  </si>
  <si>
    <t>Wood Neck Beach Swim Buoys (3)   </t>
  </si>
  <si>
    <t>41 34 29.10 N</t>
  </si>
  <si>
    <t>70 38 37.800 W</t>
  </si>
  <si>
    <t>100117448921  </t>
  </si>
  <si>
    <t>Wood Neck Oyster Farm Aquaculture Buoy A   </t>
  </si>
  <si>
    <t>41 34 47.00 N</t>
  </si>
  <si>
    <t>70 38 52.000 W</t>
  </si>
  <si>
    <t>Stephen Kirk </t>
  </si>
  <si>
    <t>100117449593  </t>
  </si>
  <si>
    <t>Wood Neck Oyster Farm Aquaculture Buoy B   </t>
  </si>
  <si>
    <t>70 38 45.000 W</t>
  </si>
  <si>
    <t>100117449599  </t>
  </si>
  <si>
    <t>Wood Neck Oyster Farm Aquaculture Buoy C   </t>
  </si>
  <si>
    <t>41 34 42.00 N</t>
  </si>
  <si>
    <t>100117449602  </t>
  </si>
  <si>
    <t>Wood Neck Oyster Farm Aquaculture Buoy D   </t>
  </si>
  <si>
    <t xml:space="preserve"> </t>
  </si>
  <si>
    <t>Floating non lateral PATON = 500 feet = 500/6076 = .0823 of a nautical mile</t>
  </si>
  <si>
    <t>Fixed aid = 25 feet = 25/6076 = .0041 of a nauticle mile</t>
  </si>
  <si>
    <t>Floating lateral PATON = 50 feet = 50/6076 = .0082 of a nautical mile</t>
  </si>
  <si>
    <t>If a paton does not have to be done this year it is labeled "no" this also triggers the row to shade light gray. Avoid doing "no" patons as doing them will unballence the one third a year rule.</t>
  </si>
  <si>
    <r>
      <t>D</t>
    </r>
    <r>
      <rPr>
        <b/>
        <sz val="12"/>
        <color rgb="FF000000"/>
        <rFont val="Calibri"/>
        <family val="2"/>
      </rPr>
      <t xml:space="preserve">epth is what the </t>
    </r>
    <r>
      <rPr>
        <sz val="12"/>
        <color rgb="FF000000"/>
        <rFont val="Calibri"/>
        <family val="2"/>
      </rPr>
      <t>depth sounder reading was at the paton. HOT can be recorded if the GPS is set up for it. It is  taken from the closest tide sub-station. Depth off set from the water line to the sounder is addressed in the accuracy statement.</t>
    </r>
  </si>
  <si>
    <t>41 33 39.42 N</t>
  </si>
  <si>
    <t>70 30 40.680 W</t>
  </si>
  <si>
    <t>70 31 34.140 W</t>
  </si>
  <si>
    <t>41 33 11.70 N</t>
  </si>
  <si>
    <t>70 31 29.826 W</t>
  </si>
  <si>
    <t>DO NOT MAKE ANY CHANGES BELOW THIS LINE - A TABLE IS IN USE FOR MAKING CALCULATIONS IS LOCATED HERE.</t>
  </si>
  <si>
    <t>AID TYPE</t>
  </si>
  <si>
    <r>
      <t xml:space="preserve">OFF STA </t>
    </r>
    <r>
      <rPr>
        <sz val="8"/>
        <rFont val="Calibri"/>
        <family val="2"/>
      </rPr>
      <t>CRITERION (ft)</t>
    </r>
  </si>
  <si>
    <r>
      <rPr>
        <sz val="8"/>
        <rFont val="Calibri"/>
        <family val="2"/>
      </rPr>
      <t>EPE (ft)</t>
    </r>
  </si>
  <si>
    <t>Distance OFF</t>
  </si>
  <si>
    <r>
      <rPr>
        <sz val="8"/>
        <rFont val="Calibri"/>
        <family val="2"/>
      </rPr>
      <t>HOT (ft)</t>
    </r>
  </si>
  <si>
    <t xml:space="preserve"> Corr Trans (ft)</t>
  </si>
  <si>
    <t>Depth (ft)</t>
  </si>
  <si>
    <t>Depth at Datum</t>
  </si>
  <si>
    <t>ENTER PERMITTED  POSITION</t>
  </si>
  <si>
    <t>ENTER OBSERVED  POSITION</t>
  </si>
  <si>
    <t>Degrees</t>
  </si>
  <si>
    <t>Minutes</t>
  </si>
  <si>
    <t>Seconds</t>
  </si>
  <si>
    <t>Squared</t>
  </si>
  <si>
    <t>SQRT</t>
  </si>
  <si>
    <t xml:space="preserve">Latitude  </t>
  </si>
  <si>
    <t xml:space="preserve">Latitude </t>
  </si>
  <si>
    <t>RAD</t>
  </si>
  <si>
    <t>Length of Watch Circle Radius.</t>
  </si>
  <si>
    <t xml:space="preserve">Longitude </t>
  </si>
  <si>
    <t>Revision H</t>
  </si>
  <si>
    <t>HL</t>
  </si>
  <si>
    <t>Length of Cable</t>
  </si>
  <si>
    <t xml:space="preserve">CAUTION    </t>
  </si>
  <si>
    <t>D</t>
  </si>
  <si>
    <t>Depth of water</t>
  </si>
  <si>
    <t xml:space="preserve">Messages    </t>
  </si>
  <si>
    <t xml:space="preserve">      Read the Range, Bearing  and Distance to the observed aid or object here. </t>
  </si>
  <si>
    <t>N13</t>
  </si>
  <si>
    <r>
      <rPr>
        <b/>
        <u val="double"/>
        <sz val="8"/>
        <rFont val="Calibri"/>
        <family val="2"/>
      </rPr>
      <t>Depth of wate</t>
    </r>
    <r>
      <rPr>
        <sz val="8"/>
        <rFont val="Calibri"/>
        <family val="2"/>
      </rPr>
      <t>r = (Depth at datum + HOT-Height of Tide) - (K3+H3)</t>
    </r>
  </si>
  <si>
    <t xml:space="preserve">                                                                        </t>
  </si>
  <si>
    <t>Range</t>
  </si>
  <si>
    <t>nm</t>
  </si>
  <si>
    <t xml:space="preserve">POSN IS OFF BY  </t>
  </si>
  <si>
    <t xml:space="preserve"> feet</t>
  </si>
  <si>
    <t xml:space="preserve">CHOOSE to </t>
  </si>
  <si>
    <t>N14</t>
  </si>
  <si>
    <r>
      <rPr>
        <b/>
        <u val="double"/>
        <sz val="8"/>
        <rFont val="Calibri"/>
        <family val="2"/>
      </rPr>
      <t>Length of cable</t>
    </r>
    <r>
      <rPr>
        <sz val="8"/>
        <rFont val="Calibri"/>
        <family val="2"/>
      </rPr>
      <t xml:space="preserve"> =  ((Depth at datum + Range of Tide) x Harness Length Safety Factor)  ((K3 + K7)*K11)</t>
    </r>
  </si>
  <si>
    <t xml:space="preserve">BEARIN1G </t>
  </si>
  <si>
    <t>be accurate</t>
  </si>
  <si>
    <t>N15</t>
  </si>
  <si>
    <t>CONVERTING NAUTICAL MILES TO FEET CALCULATOR</t>
  </si>
  <si>
    <t xml:space="preserve">                           </t>
  </si>
  <si>
    <t>DISTANCE in Nautical Miles</t>
  </si>
  <si>
    <t>DISTANCE in Feet</t>
  </si>
  <si>
    <t>Enter the DISTANCE in nautical miles in order to convert it to the DISTANCE in feet.</t>
  </si>
  <si>
    <t>CONVERTING METERS TO FEET CALCULATOR</t>
  </si>
  <si>
    <t>DISTANCE in Meters</t>
  </si>
  <si>
    <t>meters</t>
  </si>
  <si>
    <t>Enter the DISTANCE in meters in order to convert it to the DISTANCE in feet.</t>
  </si>
  <si>
    <t>CONVERTING FEET TO METERS CALCULATOR</t>
  </si>
  <si>
    <t>ENTER DISTANCE in Feet</t>
  </si>
  <si>
    <t>Enter the DISTANCE in feet in order to convert it to the DISTANCE in meters.</t>
  </si>
  <si>
    <t>CHECKING THE CHARTABILITY OF AN OBJECT</t>
  </si>
  <si>
    <r>
      <rPr>
        <sz val="10"/>
        <color rgb="FF000000"/>
        <rFont val="Arial"/>
        <family val="2"/>
      </rPr>
      <t xml:space="preserve">LENGTH of the OBJECT </t>
    </r>
    <r>
      <rPr>
        <sz val="10"/>
        <color rgb="FF000000"/>
        <rFont val="Calibri"/>
        <family val="2"/>
      </rPr>
      <t>(On the ground)</t>
    </r>
  </si>
  <si>
    <t xml:space="preserve"> RATIO USED</t>
  </si>
  <si>
    <t>CHART SCALE</t>
  </si>
  <si>
    <t>Chartability Message</t>
  </si>
  <si>
    <t xml:space="preserve">1 to </t>
  </si>
  <si>
    <t>inches</t>
  </si>
  <si>
    <t>1.  Enter the length of the object in feet.                                                                                                                                       2.  Enter the scale of the chart that you are referencing.                                                                                                                      3.  The Chartability Message will indicate whether or not the object is chartable</t>
  </si>
  <si>
    <t>PERMITED</t>
  </si>
  <si>
    <t>OBS</t>
  </si>
  <si>
    <t>in DEGREES</t>
  </si>
  <si>
    <t>DL</t>
  </si>
  <si>
    <t>DLG</t>
  </si>
  <si>
    <t>MID LAT PLANE TRIG</t>
  </si>
  <si>
    <t>ft.</t>
  </si>
  <si>
    <t>radian measures for haversines</t>
  </si>
  <si>
    <t>DO NOT TOUCH  ANYTHING IN THIS BOX</t>
  </si>
  <si>
    <t>DEG.</t>
  </si>
  <si>
    <t>FT.</t>
  </si>
  <si>
    <t>DETERMINING THE HEIGHT OF AN OBJECT FROM A KNOWN DISTANCE</t>
  </si>
  <si>
    <t>DISTANCE FROM THE OBJECT</t>
  </si>
  <si>
    <t>feet</t>
  </si>
  <si>
    <t xml:space="preserve">        VERTICAL ANGLE FROM THE BASE TO THE TOP OF THE OBJECT</t>
  </si>
  <si>
    <t>degrees</t>
  </si>
  <si>
    <t xml:space="preserve">          ESTIMATED  HEIGHT OF THE OBJECT</t>
  </si>
  <si>
    <r>
      <t>Using a</t>
    </r>
    <r>
      <rPr>
        <b/>
        <sz val="10"/>
        <rFont val="Calibri"/>
        <family val="2"/>
      </rPr>
      <t xml:space="preserve"> GPS</t>
    </r>
    <r>
      <rPr>
        <sz val="10"/>
        <rFont val="Calibri"/>
        <family val="2"/>
      </rPr>
      <t xml:space="preserve">, determine your position and the position for the base of the object.  Use the </t>
    </r>
    <r>
      <rPr>
        <b/>
        <sz val="10"/>
        <rFont val="Calibri"/>
        <family val="2"/>
      </rPr>
      <t>Navigation Systems Calculator</t>
    </r>
    <r>
      <rPr>
        <sz val="10"/>
        <rFont val="Calibri"/>
        <family val="2"/>
      </rPr>
      <t xml:space="preserve"> to determine the distance in feet between these two points.  Enter the result as the </t>
    </r>
    <r>
      <rPr>
        <b/>
        <sz val="10"/>
        <rFont val="Calibri"/>
        <family val="2"/>
      </rPr>
      <t>Distance from the Object.</t>
    </r>
    <r>
      <rPr>
        <sz val="10"/>
        <rFont val="Calibri"/>
        <family val="2"/>
      </rPr>
      <t xml:space="preserve"> Use a sectant or a compass card to determine the angle from the base to the top of the object. Enter the result as the </t>
    </r>
    <r>
      <rPr>
        <b/>
        <sz val="10"/>
        <rFont val="Calibri"/>
        <family val="2"/>
      </rPr>
      <t>Vertical Angle</t>
    </r>
    <r>
      <rPr>
        <sz val="10"/>
        <rFont val="Calibri"/>
        <family val="2"/>
      </rPr>
      <t xml:space="preserve"> in degrees above. The system will estimate the </t>
    </r>
    <r>
      <rPr>
        <b/>
        <u/>
        <sz val="10"/>
        <rFont val="Calibri"/>
        <family val="2"/>
      </rPr>
      <t xml:space="preserve">height of the object </t>
    </r>
    <r>
      <rPr>
        <sz val="10"/>
        <rFont val="Calibri"/>
        <family val="2"/>
      </rPr>
      <t>in feet.</t>
    </r>
  </si>
  <si>
    <t>Courtesy of the First Northern Navigation Team</t>
  </si>
  <si>
    <t>DO NOT MAKE ANY CHANGES BELOW THIS LINE - A TABLE USED TO MAKE CALCULATIONS IS LOCATED HERE.</t>
  </si>
  <si>
    <t>ANGLE OF TANGENT TABLE</t>
  </si>
  <si>
    <t>Angle  (Deg)</t>
  </si>
  <si>
    <t>Tangent</t>
  </si>
  <si>
    <t>NAVIGATION SYSTEMS CALCULATOR</t>
  </si>
  <si>
    <t>PATON NAME   </t>
  </si>
  <si>
    <t>PATROL AREA   </t>
  </si>
  <si>
    <t>08/01 - 08/01 </t>
  </si>
  <si>
    <t>04/01 - 10/31 </t>
  </si>
  <si>
    <t>41 35 16.62 N</t>
  </si>
  <si>
    <t>70 27 25.020 W</t>
  </si>
  <si>
    <t>2021-10-10 Ray III,Homer</t>
  </si>
  <si>
    <t>2022-01-10 Wagner,Stephen</t>
  </si>
  <si>
    <t>2021-07-12 Wagner,Steve</t>
  </si>
  <si>
    <t>2021-09-19 Wagner,Steve</t>
  </si>
  <si>
    <t>2021-09-07 Gasdia,Russell</t>
  </si>
  <si>
    <t>2021-07-25 Cave,Clinton</t>
  </si>
  <si>
    <t>2021-08-05 Cave,Clinton</t>
  </si>
  <si>
    <t>41 39 36.30 N</t>
  </si>
  <si>
    <t>70 11 16.900 W</t>
  </si>
  <si>
    <t>41 40 11.70 N</t>
  </si>
  <si>
    <t>70 10 30.500 W</t>
  </si>
  <si>
    <t>41 40 49.70 N</t>
  </si>
  <si>
    <t>70 09 44.300 W</t>
  </si>
  <si>
    <t>2021-08-07 Wagner,Stephen</t>
  </si>
  <si>
    <t>41 41 16.90 N</t>
  </si>
  <si>
    <t>70 09 44.700 W</t>
  </si>
  <si>
    <t>41 41 29.25 N</t>
  </si>
  <si>
    <t>70 10 01.700 W</t>
  </si>
  <si>
    <t>41 41 15.20 N</t>
  </si>
  <si>
    <t>70 09 52.500 W</t>
  </si>
  <si>
    <t>41 41 41.30 N</t>
  </si>
  <si>
    <t>70 10 11.100 W</t>
  </si>
  <si>
    <t>41 41 43.40 N</t>
  </si>
  <si>
    <t>70 10 11.500 W</t>
  </si>
  <si>
    <t>41 41 45.70 N</t>
  </si>
  <si>
    <t>70 10 11.600 W</t>
  </si>
  <si>
    <t>41 41 49.50 N</t>
  </si>
  <si>
    <t>70 10 10.800 W</t>
  </si>
  <si>
    <t>41 41 51.00 N</t>
  </si>
  <si>
    <t>70 10 14.600 W</t>
  </si>
  <si>
    <t>41 38 11.10 N</t>
  </si>
  <si>
    <t>70 11 41.800 W</t>
  </si>
  <si>
    <t>2021-09-14 Wagner,Steve</t>
  </si>
  <si>
    <t>2021-05-25 Wagner,Steve</t>
  </si>
  <si>
    <t>2021-09-09 Thomas,Jeffrey</t>
  </si>
  <si>
    <t>2021-07-25 Wagner,Steve</t>
  </si>
  <si>
    <t>644.00  </t>
  </si>
  <si>
    <t>100119232211  </t>
  </si>
  <si>
    <t>Beacon Wind LiDAR Lighted Buoy  </t>
  </si>
  <si>
    <t>40 49 41.87 N</t>
  </si>
  <si>
    <t>642.00  </t>
  </si>
  <si>
    <t>100119232204  </t>
  </si>
  <si>
    <t>Beacon Wind Lighted Research Buoy A  </t>
  </si>
  <si>
    <t>2021-09-28 Wagner,Steve</t>
  </si>
  <si>
    <t>17045.60  </t>
  </si>
  <si>
    <t>100119244987  </t>
  </si>
  <si>
    <t>Blue Stream Shellfish East Lighted Buoy  </t>
  </si>
  <si>
    <t>41 36 30.96 N</t>
  </si>
  <si>
    <t>70 48 16.920 W</t>
  </si>
  <si>
    <t>Dale Leavitt </t>
  </si>
  <si>
    <t>17045.50  </t>
  </si>
  <si>
    <t>100119244983  </t>
  </si>
  <si>
    <t>Blue Stream Shellfish North Lighted Buoy  </t>
  </si>
  <si>
    <t>41 36 44.64 N</t>
  </si>
  <si>
    <t>70 48 25.920 W</t>
  </si>
  <si>
    <t>17045.70  </t>
  </si>
  <si>
    <t>100119244990  </t>
  </si>
  <si>
    <t>Blue Stream Shellfish South Lighted Buoy  </t>
  </si>
  <si>
    <t>41 36 25.92 N</t>
  </si>
  <si>
    <t>70 48 34.920 W</t>
  </si>
  <si>
    <t>17045.80  </t>
  </si>
  <si>
    <t>100119244994  </t>
  </si>
  <si>
    <t>Blue Stream Shellfish West Lighted Buoy  </t>
  </si>
  <si>
    <t>41 36 39.24 N</t>
  </si>
  <si>
    <t>70 48 43.920 W</t>
  </si>
  <si>
    <t>2021-09-21 Debrowski,Kenneth</t>
  </si>
  <si>
    <t>2021-09-02 Gasdia,Russell</t>
  </si>
  <si>
    <t>2021-08-21 Wagner,Steve</t>
  </si>
  <si>
    <t>41 38 01.80 N</t>
  </si>
  <si>
    <t>70 21 30.230 W</t>
  </si>
  <si>
    <t>41 37 43.79 N</t>
  </si>
  <si>
    <t>70 21 57.450 W</t>
  </si>
  <si>
    <t>2021-08-22 Wagner,Steve</t>
  </si>
  <si>
    <t>2021-07-06 Thomas,Jeffrey</t>
  </si>
  <si>
    <t>2021-07-02 Wagner,Steve</t>
  </si>
  <si>
    <t>2021-08-31 Thomas,Jeffrey</t>
  </si>
  <si>
    <t>2021-09-13 Wagner,Steve</t>
  </si>
  <si>
    <t>41 25 29.06 N</t>
  </si>
  <si>
    <t>70 55 31.940 W</t>
  </si>
  <si>
    <t>41 25 33.25 N</t>
  </si>
  <si>
    <t>70 55 22.450 W</t>
  </si>
  <si>
    <t>41 35 22.62 N</t>
  </si>
  <si>
    <t>70 27 45.300 W</t>
  </si>
  <si>
    <t>2021-09-01 Wagner,Steve</t>
  </si>
  <si>
    <t>41 37 19.60 N</t>
  </si>
  <si>
    <t>70 21 38.960 W</t>
  </si>
  <si>
    <t>2021-09-01 Thomas,Jeffrey</t>
  </si>
  <si>
    <t>2021-07-20 Wagner,Steve</t>
  </si>
  <si>
    <t>2021-10-15 Ray III,Homer</t>
  </si>
  <si>
    <t>41 18 24.20 N</t>
  </si>
  <si>
    <t>70 11 42.600 W</t>
  </si>
  <si>
    <t>2021-10-16 Wagner,Stephen</t>
  </si>
  <si>
    <t>41 18 34.10 N</t>
  </si>
  <si>
    <t>70 12 03.600 W</t>
  </si>
  <si>
    <t>2021-11-10 Ray III,Homer</t>
  </si>
  <si>
    <t>41 18 24.30 N</t>
  </si>
  <si>
    <t>70 12 12.500 W</t>
  </si>
  <si>
    <t>41 18 06.70 N</t>
  </si>
  <si>
    <t>70 12 10.600 W</t>
  </si>
  <si>
    <t>41 17 57.50 N</t>
  </si>
  <si>
    <t>70 12 12.300 W</t>
  </si>
  <si>
    <t>41 18 18.30 N</t>
  </si>
  <si>
    <t>70 11 30.200 W</t>
  </si>
  <si>
    <t>41 18 30.50 N</t>
  </si>
  <si>
    <t>2021-05-29 Spang,Robert</t>
  </si>
  <si>
    <t>41 40 19.90 N</t>
  </si>
  <si>
    <t>70 10 03.600 W</t>
  </si>
  <si>
    <t>41 32 51.20 N</t>
  </si>
  <si>
    <t>70 34 55.600 W</t>
  </si>
  <si>
    <t>2021-07-13 Wagner,Steve</t>
  </si>
  <si>
    <t>70 34 58.700 W</t>
  </si>
  <si>
    <t>2021-07-25 Wagner,Stephen</t>
  </si>
  <si>
    <t>41 33 38.04 N</t>
  </si>
  <si>
    <t>70 30 44.820 W</t>
  </si>
  <si>
    <t>41 33 51.54 N</t>
  </si>
  <si>
    <t>70 30 24.360 W</t>
  </si>
  <si>
    <t>41 33 38.76 N</t>
  </si>
  <si>
    <t>70 30 44.040 W</t>
  </si>
  <si>
    <t>41 34 11.40 N</t>
  </si>
  <si>
    <t>70 30 26.900 W</t>
  </si>
  <si>
    <t>2021-07-30 Spang,Robert</t>
  </si>
  <si>
    <t>2021-06-07 Wagner,Steve</t>
  </si>
  <si>
    <t>16604.30  </t>
  </si>
  <si>
    <t>Hen Cove Channel Buoy 4   </t>
  </si>
  <si>
    <t>70 37 20.400 W</t>
  </si>
  <si>
    <t>41 41 09.10 N</t>
  </si>
  <si>
    <t>2021-08-22 Cave,Clinton</t>
  </si>
  <si>
    <t>41 38 20.80 N</t>
  </si>
  <si>
    <t>70 16 18.400 W</t>
  </si>
  <si>
    <t>2021-10-03 Wagner,Steve</t>
  </si>
  <si>
    <t>2021-09-22 Wagner,Steve</t>
  </si>
  <si>
    <t>Little Bay Channel Buoy 1   </t>
  </si>
  <si>
    <t>41 42 10.80 N</t>
  </si>
  <si>
    <t>70 37 16.080 W</t>
  </si>
  <si>
    <t>Little Bay Channel Buoy 2   </t>
  </si>
  <si>
    <t>41 42 08.58 N</t>
  </si>
  <si>
    <t>70 37 15.540 W</t>
  </si>
  <si>
    <t>2021-09-26 Wagner,Steve</t>
  </si>
  <si>
    <t>16672.00  </t>
  </si>
  <si>
    <t>100119231226  </t>
  </si>
  <si>
    <t>Little Bay Channel Buoy 3  </t>
  </si>
  <si>
    <t>41 42 11.04 N</t>
  </si>
  <si>
    <t>70 37 13.380 W</t>
  </si>
  <si>
    <t>16673.00  </t>
  </si>
  <si>
    <t>100119231228  </t>
  </si>
  <si>
    <t>Little Bay Channel Buoy 4  </t>
  </si>
  <si>
    <t>70 37 11.760 W</t>
  </si>
  <si>
    <t>2021-08-16 Sokasits,Michael</t>
  </si>
  <si>
    <t>70 30 48.540 W</t>
  </si>
  <si>
    <t>41 33 29.94 N</t>
  </si>
  <si>
    <t>70 31 08.700 W</t>
  </si>
  <si>
    <t>41 33 30.42 N</t>
  </si>
  <si>
    <t>70 31 05.100 W</t>
  </si>
  <si>
    <t>41 33 29.64 N</t>
  </si>
  <si>
    <t>70 31 05.400 W</t>
  </si>
  <si>
    <t>70 31 00.780 W</t>
  </si>
  <si>
    <t>70 31 08.760 W</t>
  </si>
  <si>
    <t>41 33 28.92 N</t>
  </si>
  <si>
    <t>70 31 09.900 W</t>
  </si>
  <si>
    <t>41 33 39.12 N</t>
  </si>
  <si>
    <t>70 30 52.720 W</t>
  </si>
  <si>
    <t>41 33 43.38 N</t>
  </si>
  <si>
    <t>70 30 48.960 W</t>
  </si>
  <si>
    <t>2021-10-10 Wagner,Stephen</t>
  </si>
  <si>
    <t>41 16 54.90 N</t>
  </si>
  <si>
    <t>41 16 37.40 N</t>
  </si>
  <si>
    <t>70 11 59.300 W</t>
  </si>
  <si>
    <t>100119231238  </t>
  </si>
  <si>
    <t>Martino's Seafood Aquaculture West Buoy A  </t>
  </si>
  <si>
    <t>41 27 42.02 N</t>
  </si>
  <si>
    <t>70 35 09.413 W</t>
  </si>
  <si>
    <t>013-11-09</t>
  </si>
  <si>
    <t>100119231240  </t>
  </si>
  <si>
    <t>Martino's Seafood Aquaculture West Buoy B  </t>
  </si>
  <si>
    <t>70 35 14.010 W</t>
  </si>
  <si>
    <t>100119231242  </t>
  </si>
  <si>
    <t>Martino's Seafood Aquaculture West Buoy C  </t>
  </si>
  <si>
    <t>41 27 40.15 N</t>
  </si>
  <si>
    <t>70 35 14.150 W</t>
  </si>
  <si>
    <t>100119231245  </t>
  </si>
  <si>
    <t>Martino's Seafood Aquaculture West Buoy D  </t>
  </si>
  <si>
    <t>41 27 39.25 N</t>
  </si>
  <si>
    <t>70 35 09.567 W</t>
  </si>
  <si>
    <t>41 35 41.16 N</t>
  </si>
  <si>
    <t>70 27 49.020 W</t>
  </si>
  <si>
    <t>41 32 59.00 N</t>
  </si>
  <si>
    <t>70 32 57.500 W</t>
  </si>
  <si>
    <t>2021-07-19 Wagner,Steve</t>
  </si>
  <si>
    <t>2021-07-18 Thomas,Jeffrey</t>
  </si>
  <si>
    <t>2021-08-29 Ray III,Homer</t>
  </si>
  <si>
    <t>2021-07-29 Sokasits,Michael</t>
  </si>
  <si>
    <t>2021-08-16 Davis,Gary</t>
  </si>
  <si>
    <t>2021-08-29 Davis,Gary</t>
  </si>
  <si>
    <t>2021-07-13 Thomas,Jeffrey</t>
  </si>
  <si>
    <t>41 35 11.64 N</t>
  </si>
  <si>
    <t>70 28 23.160 W</t>
  </si>
  <si>
    <t>100119230484  </t>
  </si>
  <si>
    <t>Ockway Bay No Wake Buoy A  </t>
  </si>
  <si>
    <t>41 35 22.98 N</t>
  </si>
  <si>
    <t>70 28 17.580 W</t>
  </si>
  <si>
    <t>41 39 49.80 N</t>
  </si>
  <si>
    <t>2021-07-20 Sokasits,Michael</t>
  </si>
  <si>
    <t>2021-09-29 Ray III,Homer</t>
  </si>
  <si>
    <t>41 35 11.46 N</t>
  </si>
  <si>
    <t>70 26 45.540 W</t>
  </si>
  <si>
    <t>41 35 16.26 N</t>
  </si>
  <si>
    <t>70 26 49.440 W</t>
  </si>
  <si>
    <t>41 35 16.86 N</t>
  </si>
  <si>
    <t>70 26 48.960 W</t>
  </si>
  <si>
    <t>41 35 18.12 N</t>
  </si>
  <si>
    <t>70 26 32.820 W</t>
  </si>
  <si>
    <t>41 35 13.32 N</t>
  </si>
  <si>
    <t>70 27 16.260 W</t>
  </si>
  <si>
    <t>41 35 14.22 N</t>
  </si>
  <si>
    <t>70 27 14.520 W</t>
  </si>
  <si>
    <t>70 26 46.500 W</t>
  </si>
  <si>
    <t>41 35 20.40 N</t>
  </si>
  <si>
    <t>70 26 51.000 W</t>
  </si>
  <si>
    <t>41 35 19.62 N</t>
  </si>
  <si>
    <t>70 26 57.420 W</t>
  </si>
  <si>
    <t>41 35 19.14 N</t>
  </si>
  <si>
    <t>70 27 59.400 W</t>
  </si>
  <si>
    <t>70 26 57.600 W</t>
  </si>
  <si>
    <t>70 27 19.200 W</t>
  </si>
  <si>
    <t>41 35 16.95 N</t>
  </si>
  <si>
    <t>70 27 24.480 W</t>
  </si>
  <si>
    <t>41 35 42.30 N</t>
  </si>
  <si>
    <t>70 27 47.520 W</t>
  </si>
  <si>
    <t>41 35 17.46 N</t>
  </si>
  <si>
    <t>70 27 26.160 W</t>
  </si>
  <si>
    <t>41 35 19.26 N</t>
  </si>
  <si>
    <t>70 27 34.380 W</t>
  </si>
  <si>
    <t>41 35 21.66 N</t>
  </si>
  <si>
    <t>70 27 39.960 W</t>
  </si>
  <si>
    <t>41 35 28.26 N</t>
  </si>
  <si>
    <t>70 27 43.980 W</t>
  </si>
  <si>
    <t>41 35 35.34 N</t>
  </si>
  <si>
    <t>70 27 46.800 W</t>
  </si>
  <si>
    <t>70 27 37.500 W</t>
  </si>
  <si>
    <t>41 35 09.30 N</t>
  </si>
  <si>
    <t>70 27 31.440 W</t>
  </si>
  <si>
    <t>70 27 27.180 W</t>
  </si>
  <si>
    <t>41 35 04.92 N</t>
  </si>
  <si>
    <t>70 27 17.100 W</t>
  </si>
  <si>
    <t>70 27 10.680 W</t>
  </si>
  <si>
    <t>41 35 06.36 N</t>
  </si>
  <si>
    <t>70 27 14.340 W</t>
  </si>
  <si>
    <t>41 35 01.68 N</t>
  </si>
  <si>
    <t>70 27 19.440 W</t>
  </si>
  <si>
    <t>41 34 59.04 N</t>
  </si>
  <si>
    <t>70 27 21.600 W</t>
  </si>
  <si>
    <t>41 35 02.04 N</t>
  </si>
  <si>
    <t>70 27 20.880 W</t>
  </si>
  <si>
    <t>41 34 57.84 N</t>
  </si>
  <si>
    <t>70 27 23.340 W</t>
  </si>
  <si>
    <t>41 35 12.18 N</t>
  </si>
  <si>
    <t>70 27 11.940 W</t>
  </si>
  <si>
    <t>41 35 06.24 N</t>
  </si>
  <si>
    <t>41 34 57.78 N</t>
  </si>
  <si>
    <t>70 27 24.120 W</t>
  </si>
  <si>
    <t>2021-07-03 Wagner,Steve</t>
  </si>
  <si>
    <t>2021-07-26 Sokasits,Michael</t>
  </si>
  <si>
    <t>41 35 42.60 N</t>
  </si>
  <si>
    <t>70 27 49.260 W</t>
  </si>
  <si>
    <t>41 35 51.54 N</t>
  </si>
  <si>
    <t>70 27 56.400 W</t>
  </si>
  <si>
    <t>41 35 54.36 N</t>
  </si>
  <si>
    <t>70 27 58.440 W</t>
  </si>
  <si>
    <t>41 36 12.12 N</t>
  </si>
  <si>
    <t>70 27 44.400 W</t>
  </si>
  <si>
    <t>41 33 39.72 N</t>
  </si>
  <si>
    <t>70 28 11.340 W</t>
  </si>
  <si>
    <t>2021-08-07 Sokasits,Michael</t>
  </si>
  <si>
    <t>2021-08-08 Wagner,Stephen</t>
  </si>
  <si>
    <t>2021-08-08 Sokasits,Michael</t>
  </si>
  <si>
    <t>41 47 54.00 N</t>
  </si>
  <si>
    <t>69 58 36.700 W</t>
  </si>
  <si>
    <t>41 48 44.10 N</t>
  </si>
  <si>
    <t>69 57 12.900 W</t>
  </si>
  <si>
    <t>100119248943  </t>
  </si>
  <si>
    <t>Town of Mashpee Aquaculture Area (4)  </t>
  </si>
  <si>
    <t>41 35 15.80 N</t>
  </si>
  <si>
    <t>Waquoit Bay Lighted Buoy 1   </t>
  </si>
  <si>
    <t>41 36 00.00 N</t>
  </si>
  <si>
    <t>70 24 06.400 W</t>
  </si>
  <si>
    <t>41 36 36.40 N</t>
  </si>
  <si>
    <t>70 24 05.100 W</t>
  </si>
  <si>
    <t>41 36 17.64 N</t>
  </si>
  <si>
    <t>70 50 31.750 W</t>
  </si>
  <si>
    <t>41 36 14.17 N</t>
  </si>
  <si>
    <t>72 50 37.960 W</t>
  </si>
  <si>
    <t>41 36 12.27 N</t>
  </si>
  <si>
    <t>70 50 38.940 W</t>
  </si>
  <si>
    <t>41 36 13.37 N</t>
  </si>
  <si>
    <t>70 50 39.110 W</t>
  </si>
  <si>
    <t>41 36 11.10 N</t>
  </si>
  <si>
    <t>70 50 39.270 W</t>
  </si>
  <si>
    <t>2021-09-23 Wagner,Steve</t>
  </si>
  <si>
    <t>41 36 11.48 N</t>
  </si>
  <si>
    <t>70 50 40.030 W</t>
  </si>
  <si>
    <t>41 36 09.86 N</t>
  </si>
  <si>
    <t>41 36 09.81 N</t>
  </si>
  <si>
    <t>70 50 39.600 W</t>
  </si>
  <si>
    <t>41 36 19.57 N</t>
  </si>
  <si>
    <t>70 50 30.120 W</t>
  </si>
  <si>
    <t>41 36 14.91 N</t>
  </si>
  <si>
    <t>70 50 35.430 W</t>
  </si>
  <si>
    <t>David Walsh </t>
  </si>
  <si>
    <t>Approved  </t>
  </si>
  <si>
    <t>Dee Emrich </t>
  </si>
  <si>
    <t>2021-11-20 Wagner,Steve</t>
  </si>
  <si>
    <t>40 21 43.20 N</t>
  </si>
  <si>
    <t>70 52 42.600 W</t>
  </si>
  <si>
    <t>828.40  </t>
  </si>
  <si>
    <t>100118136011  </t>
  </si>
  <si>
    <t>WHOI Research Lighted Buoy Pioneer PMCI  </t>
  </si>
  <si>
    <t>40 13 37.14 N</t>
  </si>
  <si>
    <t>70 52 41.460 W</t>
  </si>
  <si>
    <t>014-CG-NY</t>
  </si>
  <si>
    <t>40 21 54.66 N</t>
  </si>
  <si>
    <t>70 46 10.920 W</t>
  </si>
  <si>
    <t>Dee Emerich </t>
  </si>
  <si>
    <t>ANT team</t>
  </si>
  <si>
    <t>There are some special features to these sheets if you are going to use them for any kind of off line record keeping.</t>
  </si>
  <si>
    <t>A few reminders EPE (estimated position) is NOT HDOP (Horizontal dilution of percision). EPE is in feet, HDOP is usually a number 0.1-20. "D.Off " = Distance off of the GPS antennae to the Paton, it helps in determing if the aid is really off.</t>
  </si>
  <si>
    <t>7054s forms</t>
  </si>
  <si>
    <t>The 7054 should be submitted within 7 days of the observed date.</t>
  </si>
  <si>
    <t>The "Type" column is the type of aid Floating (Fl) or Fixed (Fx), Lighted (L) or Unlighted (U). So a Floating Unlighted aid would show as Fl,U.</t>
  </si>
  <si>
    <t>The "Class" column is the class of aid. Mostly 2 &amp; 3</t>
  </si>
  <si>
    <t xml:space="preserve">The Verify column can control coloration; "Yes", meaning it needs verification, will leave the entire row for that aid clear,    </t>
  </si>
  <si>
    <t>"No" will produce a light grey shading. These are to aid the verifiers in the field also.</t>
  </si>
  <si>
    <t xml:space="preserve"> "V", for verified will turn the row green,</t>
  </si>
  <si>
    <t>"M" for  missing / maintenance will turn the row yellow, in some cases "missing" aids have been discontinued by the owner.</t>
  </si>
  <si>
    <t>There is a "Calculator page to figure distance off if needed.</t>
  </si>
  <si>
    <t>The pages following are field sheets based on "patrol area" (the alpha numeric code).</t>
  </si>
  <si>
    <t>If the AID is watching properly you do not have to put in the Observed Position. Also you do not need to say how far it was from the Permitted position. These only occure if it is off station</t>
  </si>
  <si>
    <t>"D" for discrepant will turn the row red up to the notes column.</t>
  </si>
  <si>
    <t>All sheets are shown. The first is raw data from the HM program, the Mod data page is that rawdata modified to go to the Patrol Area pages.</t>
  </si>
  <si>
    <r>
      <t>All patons that need to be done have  a "yes" in the "</t>
    </r>
    <r>
      <rPr>
        <b/>
        <sz val="12"/>
        <color rgb="FF000000"/>
        <rFont val="Calibri"/>
        <family val="2"/>
      </rPr>
      <t>Verify</t>
    </r>
    <r>
      <rPr>
        <sz val="12"/>
        <color rgb="FF000000"/>
        <rFont val="Calibri"/>
        <family val="2"/>
      </rPr>
      <t>" column.</t>
    </r>
  </si>
  <si>
    <t xml:space="preserve"> Time is very usefull to calculate Height of Tide (HOT) after the patrol. Date is date observed on the 7054 form. The Reported Date needs to be filled in this date on the day they file the 7054. Both need to follow the MM/DD/YYYY format.</t>
  </si>
  <si>
    <t>If the PATON is Off Station the range and bearing should be recorded. If the aid is marking a better channel this needs to be noted in the remarks box in CAPITAL LETTERS, "MARKS BETTER WATER" OR "MARKS CURRENT CHANNEL".</t>
  </si>
  <si>
    <t>NM</t>
  </si>
  <si>
    <t>Feet</t>
  </si>
  <si>
    <t>100119265213  </t>
  </si>
  <si>
    <t>Beverly Yacht Club Race Mark C  </t>
  </si>
  <si>
    <t>70 44 31.260 W</t>
  </si>
  <si>
    <t>WATERFRONT DIRECTOR </t>
  </si>
  <si>
    <t>100119265208  </t>
  </si>
  <si>
    <t>Beverly Yacht Club Race Mark L  </t>
  </si>
  <si>
    <t>70 43 00.001 W</t>
  </si>
  <si>
    <t>100119265222  </t>
  </si>
  <si>
    <t>Bully Rock Hazard Buoy  </t>
  </si>
  <si>
    <t>70 43 20.000 W</t>
  </si>
  <si>
    <t>41 41 22.62 N</t>
  </si>
  <si>
    <t>41 38 00.00 N</t>
  </si>
  <si>
    <t>Date</t>
  </si>
  <si>
    <t>10/01 - 05/31 </t>
  </si>
  <si>
    <t>06/01 - 10/31 </t>
  </si>
  <si>
    <t>06/16 </t>
  </si>
  <si>
    <t>10/01 - 12/31 </t>
  </si>
  <si>
    <t>08/30 - 10/13 </t>
  </si>
  <si>
    <t>11/01 - 12/01 </t>
  </si>
  <si>
    <t>12/14 - 12/13 </t>
  </si>
  <si>
    <t>08/15 - 02/16 </t>
  </si>
  <si>
    <t>02/13 - 10/31 </t>
  </si>
  <si>
    <t>STATUS   </t>
  </si>
  <si>
    <t>INSPECTED   </t>
  </si>
  <si>
    <t>LLNR   </t>
  </si>
  <si>
    <t>AID #   </t>
  </si>
  <si>
    <t>LAT   </t>
  </si>
  <si>
    <t>LON   </t>
  </si>
  <si>
    <t>TYPE   </t>
  </si>
  <si>
    <t>CLASS   </t>
  </si>
  <si>
    <t>ANN VER   </t>
  </si>
  <si>
    <t>DIST DIV FLOT   </t>
  </si>
  <si>
    <t>OWNER   </t>
  </si>
  <si>
    <t>ACTION FREQ   </t>
  </si>
  <si>
    <t>SET/PULL   </t>
  </si>
  <si>
    <t>PATON REPORT   </t>
  </si>
  <si>
    <t>Robert Tomaino </t>
  </si>
  <si>
    <t>2022-09-12 Spang,Robert</t>
  </si>
  <si>
    <t>41 39 28.30 N</t>
  </si>
  <si>
    <t>70 05 12.600 W</t>
  </si>
  <si>
    <t>41 39 32.50 N</t>
  </si>
  <si>
    <t>70 05 14.100 W</t>
  </si>
  <si>
    <t>41 39 39.20 N</t>
  </si>
  <si>
    <t>70 05 19.500 W</t>
  </si>
  <si>
    <t>Allen Harbor Entrance Lighted Buoy 1   </t>
  </si>
  <si>
    <t>41 39 20.10 N</t>
  </si>
  <si>
    <t>70 05 04.100 W</t>
  </si>
  <si>
    <t>2022-08-12 Cave,Clinton</t>
  </si>
  <si>
    <t>2022-07-02 Ruhan,Kathlene</t>
  </si>
  <si>
    <t>2022-06-30 Cave,Clinton</t>
  </si>
  <si>
    <t>41 40 03.10 N</t>
  </si>
  <si>
    <t>70 10 50.100 W</t>
  </si>
  <si>
    <t>41 40 32.90 N</t>
  </si>
  <si>
    <t>70 10 08.600 W</t>
  </si>
  <si>
    <t>41 40 57.30 N</t>
  </si>
  <si>
    <t>70 09 45.300 W</t>
  </si>
  <si>
    <t>2022-07-24 Cave,Clinton</t>
  </si>
  <si>
    <t>41 41 17.20 N</t>
  </si>
  <si>
    <t>70 09 56.400 W</t>
  </si>
  <si>
    <t>41 41 21.70 N</t>
  </si>
  <si>
    <t>70 10 00.600 W</t>
  </si>
  <si>
    <t>41 41 24.80 N</t>
  </si>
  <si>
    <t>70 10 05.500 W</t>
  </si>
  <si>
    <t>41 41 39.30 N</t>
  </si>
  <si>
    <t>41 41 48.20 N</t>
  </si>
  <si>
    <t>70 10 13.100 W</t>
  </si>
  <si>
    <t>41 41 52.50 N</t>
  </si>
  <si>
    <t>70 10 21.600 W</t>
  </si>
  <si>
    <t>41 42 01.10 N</t>
  </si>
  <si>
    <t>70 10 28.500 W</t>
  </si>
  <si>
    <t>41 42 02.90 N</t>
  </si>
  <si>
    <t>2022-08-18 Cave,Clinton</t>
  </si>
  <si>
    <t>2022-07-21 Wagner,Steve</t>
  </si>
  <si>
    <t>70 31 58.126 W</t>
  </si>
  <si>
    <t>Christine Archer </t>
  </si>
  <si>
    <t>40 42 50.41 N</t>
  </si>
  <si>
    <t>70 40 40.385 W</t>
  </si>
  <si>
    <t>2022-08-27 Wagner,Steve</t>
  </si>
  <si>
    <t>17105.00  </t>
  </si>
  <si>
    <t>100117060194  </t>
  </si>
  <si>
    <t>2022-09-18 Wagner,Steve</t>
  </si>
  <si>
    <t>2022-08-20 Wagner,Steve</t>
  </si>
  <si>
    <t>2022-09-17 Wagner,Steve</t>
  </si>
  <si>
    <t>2022-09-03 Wagner,Steve</t>
  </si>
  <si>
    <t>Pending District/ANT  </t>
  </si>
  <si>
    <t>Buzzard's Bay Acoustic Lighted Research Buoy  </t>
  </si>
  <si>
    <t>41 30 12.65 N</t>
  </si>
  <si>
    <t>70 52 38.143 W</t>
  </si>
  <si>
    <t>Gregory Sabra </t>
  </si>
  <si>
    <t>Jeff Smith </t>
  </si>
  <si>
    <t>15990.00  </t>
  </si>
  <si>
    <t>100119274676  </t>
  </si>
  <si>
    <t>Buzzards Bay Wave Lighted Buoy  </t>
  </si>
  <si>
    <t>41 23 13.20 N</t>
  </si>
  <si>
    <t>71 01 55.200 W</t>
  </si>
  <si>
    <t>41 38 30.00 N</t>
  </si>
  <si>
    <t>41 37 58.10 N</t>
  </si>
  <si>
    <t>70 21 36.900 W</t>
  </si>
  <si>
    <t>41 37 33.40 N</t>
  </si>
  <si>
    <t>70 22 03.700 W</t>
  </si>
  <si>
    <t>41 37 39.50 N</t>
  </si>
  <si>
    <t>70 21 59.700 W</t>
  </si>
  <si>
    <t>41 37 47.70 N</t>
  </si>
  <si>
    <t>70 21 51.900 W</t>
  </si>
  <si>
    <t>2022-09-01 Wagner,Steve</t>
  </si>
  <si>
    <t>2022-08-17 Sokasits,Michael</t>
  </si>
  <si>
    <t>2022-06-27 Wagner,Steve</t>
  </si>
  <si>
    <t>41 36 08.36 N</t>
  </si>
  <si>
    <t>70 25 58.760 W</t>
  </si>
  <si>
    <t>2022-07-02 Wagner,Steve</t>
  </si>
  <si>
    <t>2022-06-28 Wagner,Steve</t>
  </si>
  <si>
    <t>41 36 33.14 N</t>
  </si>
  <si>
    <t>70 25 43.310 W</t>
  </si>
  <si>
    <t>2022-07-11 Wagner,Steve</t>
  </si>
  <si>
    <t>41 36 50.41 N</t>
  </si>
  <si>
    <t>70 25 41.950 W</t>
  </si>
  <si>
    <t>2022-09-22 Brock,Kevin</t>
  </si>
  <si>
    <t>41 37 16.80 N</t>
  </si>
  <si>
    <t>70 21 32.300 W</t>
  </si>
  <si>
    <t>70 21 38.300 W</t>
  </si>
  <si>
    <t>41 23 19.40 N</t>
  </si>
  <si>
    <t>70 29 49.100 W</t>
  </si>
  <si>
    <t>41 23 25.60 N</t>
  </si>
  <si>
    <t>70 29 56.000 W</t>
  </si>
  <si>
    <t>70 32 53.600 W</t>
  </si>
  <si>
    <t>41 33 07.40 N</t>
  </si>
  <si>
    <t>70 32 53.400 W</t>
  </si>
  <si>
    <t>16043.00  </t>
  </si>
  <si>
    <t>100119282563  </t>
  </si>
  <si>
    <t>EOM Lighted Research Buoy A  </t>
  </si>
  <si>
    <t>41 30 48.24 N</t>
  </si>
  <si>
    <t>70 55 22.155 W</t>
  </si>
  <si>
    <t>David Aubrey </t>
  </si>
  <si>
    <t>2022-08-11 Ruhan,Kathlene</t>
  </si>
  <si>
    <t>2022-07-17 Wagner,Steve</t>
  </si>
  <si>
    <t>Richard Santangelo </t>
  </si>
  <si>
    <t>2022-06-17 Wagner,Steve</t>
  </si>
  <si>
    <t>2022-06-19 Thomas,Jeffrey</t>
  </si>
  <si>
    <t>2022-06-18 Wagner,Steve</t>
  </si>
  <si>
    <t>2022-07-25 Wagner,Steve</t>
  </si>
  <si>
    <t>100119274665  </t>
  </si>
  <si>
    <t>Half Tide Rock Hazard Buoy  </t>
  </si>
  <si>
    <t>41 42 44.90 N</t>
  </si>
  <si>
    <t>70 18 12.100 W</t>
  </si>
  <si>
    <t>2022-07-25 Sokasits,Michael</t>
  </si>
  <si>
    <t>41 39 09.60 N</t>
  </si>
  <si>
    <t>70 06 54.800 W</t>
  </si>
  <si>
    <t>2022-08-30 Wagner,Steve</t>
  </si>
  <si>
    <t>2022-09-07 Wagner,Steve</t>
  </si>
  <si>
    <t>2022-09-06 Cave,Clinton</t>
  </si>
  <si>
    <t>2022-09-04 Wagner,Steve</t>
  </si>
  <si>
    <t>41 27 57.09 N</t>
  </si>
  <si>
    <t>70 37 50.522 W</t>
  </si>
  <si>
    <t>1548.40  </t>
  </si>
  <si>
    <t>100119281963  </t>
  </si>
  <si>
    <t>Lake Tashmoo Buoy 10  </t>
  </si>
  <si>
    <t>41 27 44.93 N</t>
  </si>
  <si>
    <t>70 37 37.490 W</t>
  </si>
  <si>
    <t>Colleen Wilson </t>
  </si>
  <si>
    <t>41 28 04.60 N</t>
  </si>
  <si>
    <t>70 37 58.712 W</t>
  </si>
  <si>
    <t>41 27 56.73 N</t>
  </si>
  <si>
    <t>70 37 52.207 W</t>
  </si>
  <si>
    <t>41 27 53.19 N</t>
  </si>
  <si>
    <t>70 37 46.179 W</t>
  </si>
  <si>
    <t>41 27 51.10 N</t>
  </si>
  <si>
    <t>70 37 42.300 W</t>
  </si>
  <si>
    <t>15548.10  </t>
  </si>
  <si>
    <t>100119281949  </t>
  </si>
  <si>
    <t>Lake Tashmoo Buoy 7  </t>
  </si>
  <si>
    <t>41 27 47.87 N</t>
  </si>
  <si>
    <t>70 37 38.830 W</t>
  </si>
  <si>
    <t>15548.20  </t>
  </si>
  <si>
    <t>100119281956  </t>
  </si>
  <si>
    <t>Lake Tashmoo Buoy 8  </t>
  </si>
  <si>
    <t>41 27 46.35 N</t>
  </si>
  <si>
    <t>70 37 38.480 W</t>
  </si>
  <si>
    <t>15548.30  </t>
  </si>
  <si>
    <t>100119281961  </t>
  </si>
  <si>
    <t>Lake Tashmoo Buoy 9  </t>
  </si>
  <si>
    <t>41 27 46.85 N</t>
  </si>
  <si>
    <t>70 37 37.420 W</t>
  </si>
  <si>
    <t>589.50  </t>
  </si>
  <si>
    <t>100119282557  </t>
  </si>
  <si>
    <t>LiDar Lighted Buoy WS196  </t>
  </si>
  <si>
    <t>41 19 21.15 N</t>
  </si>
  <si>
    <t>70 34 12.200 W</t>
  </si>
  <si>
    <t>2022-07-15 Sokasits,Michael</t>
  </si>
  <si>
    <t>2022-06-21 Gasdia,Russell</t>
  </si>
  <si>
    <t>41 42 39.30 N</t>
  </si>
  <si>
    <t>41 42 36.10 N</t>
  </si>
  <si>
    <t>41 42 34.70 N</t>
  </si>
  <si>
    <t>41 42 34.40 N</t>
  </si>
  <si>
    <t>70 18 04.800 W</t>
  </si>
  <si>
    <t>41 42 32.10 N</t>
  </si>
  <si>
    <t>70 18 05.000 W</t>
  </si>
  <si>
    <t>41 42 31.90 N</t>
  </si>
  <si>
    <t>70 18 03.600 W</t>
  </si>
  <si>
    <t>41 42 30.10 N</t>
  </si>
  <si>
    <t>70 18 03.900 W</t>
  </si>
  <si>
    <t>70 18 02.800 W</t>
  </si>
  <si>
    <t>41 42 43.30 N</t>
  </si>
  <si>
    <t>70 17 59.700 W</t>
  </si>
  <si>
    <t>41 42 29.20 N</t>
  </si>
  <si>
    <t>70 18 02.300 W</t>
  </si>
  <si>
    <t>41 42 40.60 N</t>
  </si>
  <si>
    <t>70 18 01.700 W</t>
  </si>
  <si>
    <t>2022-07-12 Wagner,Steve</t>
  </si>
  <si>
    <t>2022-07-18 Wagner,Steve</t>
  </si>
  <si>
    <t>41 38 20.30 N</t>
  </si>
  <si>
    <t>70 24 19.500 W</t>
  </si>
  <si>
    <t>41 38 22.40 N</t>
  </si>
  <si>
    <t>70 24 17.600 W</t>
  </si>
  <si>
    <t>100119292992  </t>
  </si>
  <si>
    <t>Martino's Seafood Aquaculture Buoy NE  </t>
  </si>
  <si>
    <t>41 26 23.90 N</t>
  </si>
  <si>
    <t>70 35 56.000 W</t>
  </si>
  <si>
    <t>Greg Martino </t>
  </si>
  <si>
    <t>100119292985  </t>
  </si>
  <si>
    <t>Martino's Seafood Aquaculture Buoy NW  </t>
  </si>
  <si>
    <t>70 35 58.700 W</t>
  </si>
  <si>
    <t>100119292994  </t>
  </si>
  <si>
    <t>Martino's Seafood Aquaculture Buoy SE  </t>
  </si>
  <si>
    <t>41 26 21.80 N</t>
  </si>
  <si>
    <t>100119292990  </t>
  </si>
  <si>
    <t>Martino's Seafood Aquaculture Buoy SW  </t>
  </si>
  <si>
    <t>41 27 42.52 N</t>
  </si>
  <si>
    <t>41 39 11.30 N</t>
  </si>
  <si>
    <t>70 48 27.500 W</t>
  </si>
  <si>
    <t>Menemsha Creek Daybeacon 7   </t>
  </si>
  <si>
    <t>Ryan Rossi </t>
  </si>
  <si>
    <t>Menemsha Creek Daybeacon 8   </t>
  </si>
  <si>
    <t>2022-08-14 Spang,Robert</t>
  </si>
  <si>
    <t>2022-09-20 Ray III,Homer</t>
  </si>
  <si>
    <t>100119288026  </t>
  </si>
  <si>
    <t>Ocean Tech Lighted Research Buoy TGS-MA  </t>
  </si>
  <si>
    <t>40 43 57.94 N</t>
  </si>
  <si>
    <t>70 44 28.968 W</t>
  </si>
  <si>
    <t>Stephen OMalley </t>
  </si>
  <si>
    <t>2022-07-07 Wagner,Steve</t>
  </si>
  <si>
    <t>Donald German </t>
  </si>
  <si>
    <t>2022-07-28 Sokasits,Michael</t>
  </si>
  <si>
    <t>41 42 45.50 N</t>
  </si>
  <si>
    <t>70 18 12.200 W</t>
  </si>
  <si>
    <t>70 18 17.900 W</t>
  </si>
  <si>
    <t>41 42 44.20 N</t>
  </si>
  <si>
    <t>70 18 28.700 W</t>
  </si>
  <si>
    <t>41 42 41.80 N</t>
  </si>
  <si>
    <t>70 18 43.300 W</t>
  </si>
  <si>
    <t>41 42 41.10 N</t>
  </si>
  <si>
    <t>70 19 01.400 W</t>
  </si>
  <si>
    <t>41 36 44.90 N</t>
  </si>
  <si>
    <t>70 24 39.100 W</t>
  </si>
  <si>
    <t>2022-06-29 Wagner,Steve</t>
  </si>
  <si>
    <t>41 36 28.80 N</t>
  </si>
  <si>
    <t>70 24 07.100 W</t>
  </si>
  <si>
    <t>Seapuit River Buoy 4   </t>
  </si>
  <si>
    <t>41 36 37.70 N</t>
  </si>
  <si>
    <t>70 25 16.300 W</t>
  </si>
  <si>
    <t>41 36 31.80 N</t>
  </si>
  <si>
    <t>70 25 04.800 W</t>
  </si>
  <si>
    <t>2022-09-06 Sokasits,Michael</t>
  </si>
  <si>
    <t>41 38 06.65 N</t>
  </si>
  <si>
    <t>70 44 33.180 W</t>
  </si>
  <si>
    <t>41 39 15.48 N</t>
  </si>
  <si>
    <t>70 45 00.600 W</t>
  </si>
  <si>
    <t>41 41 07.38 N</t>
  </si>
  <si>
    <t>70 44 43.980 W</t>
  </si>
  <si>
    <t>41 39 54.96 N</t>
  </si>
  <si>
    <t>70 43 01.560 W</t>
  </si>
  <si>
    <t>41 40 48.72 N</t>
  </si>
  <si>
    <t>70 43 53.640 W</t>
  </si>
  <si>
    <t>Yarmoth Harbormaster </t>
  </si>
  <si>
    <t>658.00  </t>
  </si>
  <si>
    <t>100119296646  </t>
  </si>
  <si>
    <t>SoFar Ocean Tech Lighted Research Buoy A  </t>
  </si>
  <si>
    <t>40 43 33.00 N</t>
  </si>
  <si>
    <t>70 44 29.200 W</t>
  </si>
  <si>
    <t>Colin Bowser </t>
  </si>
  <si>
    <t>16917.00  </t>
  </si>
  <si>
    <t>100119300876  </t>
  </si>
  <si>
    <t>South Terminal Hurricane Barrier Front Range  </t>
  </si>
  <si>
    <t>41 37 13.42 N</t>
  </si>
  <si>
    <t>70 54 46.650 W</t>
  </si>
  <si>
    <t>John Hitt </t>
  </si>
  <si>
    <t>16918.00  </t>
  </si>
  <si>
    <t>100119300880  </t>
  </si>
  <si>
    <t>South Terminal Hurricane Barrier Rear Range  </t>
  </si>
  <si>
    <t>41 37 07.21 N</t>
  </si>
  <si>
    <t>70 54 45.250 W</t>
  </si>
  <si>
    <t>2022-09-02 Spang,Robert</t>
  </si>
  <si>
    <t>2023-08-14 Spang,Robert</t>
  </si>
  <si>
    <t>645.00  </t>
  </si>
  <si>
    <t>100119275417  </t>
  </si>
  <si>
    <t>Vineyard Northeast Metocean Lighted Research Buoy  </t>
  </si>
  <si>
    <t>40 40 21.12 N</t>
  </si>
  <si>
    <t>70 13 07.767 W</t>
  </si>
  <si>
    <t>Vineyard Sound Acoustic Lighted Research Buoy  </t>
  </si>
  <si>
    <t>41 20 57.14 N</t>
  </si>
  <si>
    <t>70 56 48.829 W</t>
  </si>
  <si>
    <t>Vineyard Wind Acoustic Lighted Research Buoy  </t>
  </si>
  <si>
    <t>41 09 33.47 N</t>
  </si>
  <si>
    <t>70 38 19.090 W</t>
  </si>
  <si>
    <t>41 37 06.70 N</t>
  </si>
  <si>
    <t>70 23 58.300 W</t>
  </si>
  <si>
    <t>41 43 53.50 N</t>
  </si>
  <si>
    <t>70 44 16.000 W</t>
  </si>
  <si>
    <t>WHG Research Lighted Buoy W - W NERACOOS 44090   </t>
  </si>
  <si>
    <t>2022-05-13 Wagner,Steve</t>
  </si>
  <si>
    <t>2022-05-11 Wagner,Steve</t>
  </si>
  <si>
    <t>40 07 59.70 N</t>
  </si>
  <si>
    <t>70 46 41.940 W</t>
  </si>
  <si>
    <t>39 56 15.06 N</t>
  </si>
  <si>
    <t>70 53 12.659 W</t>
  </si>
  <si>
    <t>2022-09-02 Wagner,Steve</t>
  </si>
  <si>
    <t>40 22 01.80 N</t>
  </si>
  <si>
    <t>70 52 54.540 W</t>
  </si>
  <si>
    <t>39 56 29.60 N</t>
  </si>
  <si>
    <t>70 46 12.659 W</t>
  </si>
  <si>
    <t>100119304107  </t>
  </si>
  <si>
    <t>Woods Hole Group Lighted Research Buoy DCL2-A  </t>
  </si>
  <si>
    <t>41 19 30.01 N</t>
  </si>
  <si>
    <t>70 34 17.180 W</t>
  </si>
  <si>
    <t>Fl U</t>
  </si>
  <si>
    <t>Fx L</t>
  </si>
  <si>
    <t>Fl L</t>
  </si>
  <si>
    <t>Fx U</t>
  </si>
  <si>
    <t>#   </t>
  </si>
  <si>
    <t> Herring River Trap Light N</t>
  </si>
  <si>
    <t> Herring River Trap Light S</t>
  </si>
  <si>
    <t> Mill Pond Buoy 10</t>
  </si>
  <si>
    <t> Mill Pond Buoy 11</t>
  </si>
  <si>
    <t> Mill Pond Buoy 12</t>
  </si>
  <si>
    <t> Mill Pond Buoy 14</t>
  </si>
  <si>
    <t> Mill Pond Buoy 15</t>
  </si>
  <si>
    <t> Mill Pond Buoy 16</t>
  </si>
  <si>
    <t> Mill Pond Buoy 17</t>
  </si>
  <si>
    <t> Mill Pond Buoy 2</t>
  </si>
  <si>
    <t> Mill Pond Buoy 4</t>
  </si>
  <si>
    <t> Mill Pond Buoy 6</t>
  </si>
  <si>
    <t> Mill Pond Buoy 8</t>
  </si>
  <si>
    <t> Oyster Pond River Buoy 1</t>
  </si>
  <si>
    <t> Oyster Pond River Buoy 10</t>
  </si>
  <si>
    <t> Oyster Pond River Buoy 2</t>
  </si>
  <si>
    <t> Oyster Pond River Buoy 3</t>
  </si>
  <si>
    <t> Oyster Pond River Buoy 4</t>
  </si>
  <si>
    <t> Oyster Pond River Buoy 5</t>
  </si>
  <si>
    <t> Oyster Pond River Buoy 6</t>
  </si>
  <si>
    <t> Oyster Pond River Buoy 7</t>
  </si>
  <si>
    <t> Oyster Pond River Buoy 8</t>
  </si>
  <si>
    <t> Oyster Pond River Buoy 9</t>
  </si>
  <si>
    <t> Oyster Pond River Speed Buoy A</t>
  </si>
  <si>
    <t> Oyster Pond River Speed Buoy B</t>
  </si>
  <si>
    <t> Oyster Pond River Speed Buoy C</t>
  </si>
  <si>
    <t> Oyster Pond River Speed Buoy D</t>
  </si>
  <si>
    <t> Oyster Pond River Speed Buoy E</t>
  </si>
  <si>
    <t> Oyster Pond River Speed Buoy F</t>
  </si>
  <si>
    <t> Stage Harbor Buoy 14</t>
  </si>
  <si>
    <t> Stage Harbor Buoy 15</t>
  </si>
  <si>
    <t> Stage Harbor Buoy 16</t>
  </si>
  <si>
    <t> Stage Harbor Buoy 17</t>
  </si>
  <si>
    <t> Stage Harbor Buoy 18</t>
  </si>
  <si>
    <t> Stage Harbor Buoy 19</t>
  </si>
  <si>
    <t> Stage Harbor Buoy 20</t>
  </si>
  <si>
    <t> Stage Harbor No Wake Buoy</t>
  </si>
  <si>
    <t> Stage Harbor Pump Out / No Wake Buoy</t>
  </si>
  <si>
    <t> Monomoy Island Fish Trap Light E</t>
  </si>
  <si>
    <t> Monomoy Island Fish Trap Light W</t>
  </si>
  <si>
    <t> Monomoy Island Western Trap Light NE</t>
  </si>
  <si>
    <t> Monomoy Island Western Trap Light SW</t>
  </si>
  <si>
    <t> Outermost Harbor Channel Buoy 1</t>
  </si>
  <si>
    <t> Outermost Harbor Channel Buoy 2</t>
  </si>
  <si>
    <t> Outermost Harbor Channel Buoy 3</t>
  </si>
  <si>
    <t> Outermost Harbor Channel Buoy 4</t>
  </si>
  <si>
    <t> Outermost Harbor Channel Buoy 5</t>
  </si>
  <si>
    <t> Outermost Harbor Channel Buoy 7</t>
  </si>
  <si>
    <t> Outermost Harbor Mid Channel Buoy A</t>
  </si>
  <si>
    <t> Outermost Harbor Mid-Channel Buoy OMH</t>
  </si>
  <si>
    <t> Outermost Harbor No Wake Buoy</t>
  </si>
  <si>
    <t> Southway Channel No Wake Buoy A</t>
  </si>
  <si>
    <t> Southway Channel No Wake Buoy B</t>
  </si>
  <si>
    <t> Southway Mid-Channel Buoy F</t>
  </si>
  <si>
    <t> Southway Mid-Channel Buoy G</t>
  </si>
  <si>
    <t> Southway Mid-Channel Buoy H</t>
  </si>
  <si>
    <t> Southway Mid-Channel Buoy I</t>
  </si>
  <si>
    <t> Southway Mid-Channel Buoy J</t>
  </si>
  <si>
    <t> Southway Speed Buoy</t>
  </si>
  <si>
    <t> Duck Creek Buoy 1</t>
  </si>
  <si>
    <t> Duck Creek Buoy 2</t>
  </si>
  <si>
    <t> Duck Creek Buoy 3</t>
  </si>
  <si>
    <t> Duck Creek Buoy 4</t>
  </si>
  <si>
    <t> Duck Creek Buoy 5</t>
  </si>
  <si>
    <t> Duck Creek Buoy 6</t>
  </si>
  <si>
    <t> Aunt Lydias Cove Buoy 1</t>
  </si>
  <si>
    <t> Aunt Lydias Cove Buoy 2</t>
  </si>
  <si>
    <t> Aunt Lydias Cove Buoy 3</t>
  </si>
  <si>
    <t> Aunt Lydias Cove Buoy 4</t>
  </si>
  <si>
    <t> Aunt Lydias Cove Buoy 5</t>
  </si>
  <si>
    <t> Aunt Lydias Cove Buoy 6</t>
  </si>
  <si>
    <t> Chatham Harbor Buoy 1</t>
  </si>
  <si>
    <t> Chatham Harbor Buoy 2</t>
  </si>
  <si>
    <t> Chatham Harbor Buoy 4</t>
  </si>
  <si>
    <t> Chatham Harbor Buoy 5</t>
  </si>
  <si>
    <t> Chatham Harbor Buoy 6</t>
  </si>
  <si>
    <t> Pleasant Bay buoy 10</t>
  </si>
  <si>
    <t> Pleasant Bay Buoy 11</t>
  </si>
  <si>
    <t> Pleasant Bay Buoy 12</t>
  </si>
  <si>
    <t> Pleasant Bay Buoy 13</t>
  </si>
  <si>
    <t> Pleasant Bay Buoy 14</t>
  </si>
  <si>
    <t> Pleasant Bay Buoy 15</t>
  </si>
  <si>
    <t> Pleasant Bay Buoy 16</t>
  </si>
  <si>
    <t> Pleasant Bay Buoy 17</t>
  </si>
  <si>
    <t> Pleasant Bay Buoy 18</t>
  </si>
  <si>
    <t> Pleasant Bay Buoy 19</t>
  </si>
  <si>
    <t> Pleasant Bay Buoy 20</t>
  </si>
  <si>
    <t> Pleasant Bay Buoy 21</t>
  </si>
  <si>
    <t> Pleasant Bay Buoy 22</t>
  </si>
  <si>
    <t> Pleasant Bay Buoy 23</t>
  </si>
  <si>
    <t> Pleasant Bay Buoy 24</t>
  </si>
  <si>
    <t> Pleasant Bay Buoy 25</t>
  </si>
  <si>
    <t> Pleasant Bay Buoy 26</t>
  </si>
  <si>
    <t> Pleasant Bay Buoy 27</t>
  </si>
  <si>
    <t> Pleasant Bay Buoy 28</t>
  </si>
  <si>
    <t> Pleasant Bay Buoy 29</t>
  </si>
  <si>
    <t> Pleasant Bay Buoy 30</t>
  </si>
  <si>
    <t> Pleasant Bay Buoy 31</t>
  </si>
  <si>
    <t> Pleasant Bay Buoy 32</t>
  </si>
  <si>
    <t> Pleasant Bay Buoy 6</t>
  </si>
  <si>
    <t> Pleasant Bay Buoy 7</t>
  </si>
  <si>
    <t> Pleasant Bay Buoy 8</t>
  </si>
  <si>
    <t> Pleasant Bay Buoy 9</t>
  </si>
  <si>
    <t> Pleasant Bay Junction Buoy</t>
  </si>
  <si>
    <t> Little Pleasant Bay Buoy 37</t>
  </si>
  <si>
    <t> Little Pleasant Bay Buoy 38</t>
  </si>
  <si>
    <t> Little Pleasant Bay Buoy 43</t>
  </si>
  <si>
    <t> Little Pleasant Bay Buoy 52</t>
  </si>
  <si>
    <t> BASSING HARBOR BUOY 2</t>
  </si>
  <si>
    <t> BASSING HARBOR BUOY 3</t>
  </si>
  <si>
    <t> BASSING HARBOR BUOY 4</t>
  </si>
  <si>
    <t> BASSING HARBOR NO WAKE BUOY</t>
  </si>
  <si>
    <t> Ryder Cove Buoy 1</t>
  </si>
  <si>
    <t> Ryder Cove Buoy 10</t>
  </si>
  <si>
    <t> Ryder Cove Buoy 12</t>
  </si>
  <si>
    <t> Ryder Cove Buoy 2</t>
  </si>
  <si>
    <t> Ryder Cove Buoy 3</t>
  </si>
  <si>
    <t> Ryder Cove Buoy 4</t>
  </si>
  <si>
    <t> Ryder Cove Buoy 5</t>
  </si>
  <si>
    <t> Ryder Cove Buoy 6</t>
  </si>
  <si>
    <t> Ryder Cove Buoy 7</t>
  </si>
  <si>
    <t> Ryder Cove Buoy 8</t>
  </si>
  <si>
    <t> Ryder Cove Buoy 9</t>
  </si>
  <si>
    <t> Ryder Cove Buoy11</t>
  </si>
  <si>
    <t> Ryder Cove No Wake Buoy</t>
  </si>
  <si>
    <t> Englewood Beach Swim Buoy</t>
  </si>
  <si>
    <t> Englewood Channel Buoy 1</t>
  </si>
  <si>
    <t> Englewood Channel Buoy 2</t>
  </si>
  <si>
    <t> Englewood Channel Buoy 3</t>
  </si>
  <si>
    <t> Englewood Channel Buoy 4</t>
  </si>
  <si>
    <t> Englewood Channel Buoy 5</t>
  </si>
  <si>
    <t> Englewood Channel Buoy 6</t>
  </si>
  <si>
    <t> Englewood Channel Buoy 7</t>
  </si>
  <si>
    <t> Englewood Channel No Wake Buoy</t>
  </si>
  <si>
    <t> Mill Creek Entrance Buoy 1</t>
  </si>
  <si>
    <t> Mill Creek Entrance Buoy 2</t>
  </si>
  <si>
    <t> Mill Creek Entrance No Wake Buoy B</t>
  </si>
  <si>
    <t> Parkers River Buoy 2</t>
  </si>
  <si>
    <t> Parkers River Buoy 3</t>
  </si>
  <si>
    <t> Parkers River Buoy 4</t>
  </si>
  <si>
    <t> Parkers River Buoy 5</t>
  </si>
  <si>
    <t> Parkers River Buoy 6</t>
  </si>
  <si>
    <t> Bass River Entrance Buoy 10</t>
  </si>
  <si>
    <t> Bass River Entrance Buoy 4</t>
  </si>
  <si>
    <t> Bass River Entrance Buoy 5</t>
  </si>
  <si>
    <t> Bass River Entrance Buoy 7</t>
  </si>
  <si>
    <t> Bass River Entrance Buoy 8</t>
  </si>
  <si>
    <t> Weir Creek Buoy 1</t>
  </si>
  <si>
    <t> Weir Creek Buoy 2</t>
  </si>
  <si>
    <t> Weir Creek Buoy 3</t>
  </si>
  <si>
    <t> Weir Creek Buoy 3A</t>
  </si>
  <si>
    <t> Weir Creek Buoy 4</t>
  </si>
  <si>
    <t> Weir Creek Buoy 5</t>
  </si>
  <si>
    <t> Weir Creek Buoy 6</t>
  </si>
  <si>
    <t> Weir Creek Buoy 7</t>
  </si>
  <si>
    <t> Weir Creek No Wake Buoy</t>
  </si>
  <si>
    <t> Bass River Buoy 25A</t>
  </si>
  <si>
    <t> Bass River Buoy 35</t>
  </si>
  <si>
    <t> Bass River Buoy 37</t>
  </si>
  <si>
    <t> Bass River North No Wake Buoy</t>
  </si>
  <si>
    <t> Bass River Rock Hazard Buoy A</t>
  </si>
  <si>
    <t> Blue Rock Hazard Buoy</t>
  </si>
  <si>
    <t> Grand Cove No Wake Buoy A</t>
  </si>
  <si>
    <t> Viking Rock Hazard Buoy</t>
  </si>
  <si>
    <t> 1916 Channel No Wake Buoy</t>
  </si>
  <si>
    <t> Daniel's Island No Wake Buoy</t>
  </si>
  <si>
    <t> Mashpee Neck No Wake Buoy</t>
  </si>
  <si>
    <t> Ockway Bay No Wake Buoy</t>
  </si>
  <si>
    <t> Popponesett Bay Approach Buoy 1</t>
  </si>
  <si>
    <t> Popponesett Bay Approach Buoy 3</t>
  </si>
  <si>
    <t> Popponesett Bay Approach Buoy 4</t>
  </si>
  <si>
    <t> Popponesett Bay Approach Buoy 5</t>
  </si>
  <si>
    <t> Popponesett Bay Approach Buoy 9</t>
  </si>
  <si>
    <t> Popponesett Bay Approach Lighted Buoy 10</t>
  </si>
  <si>
    <t> Popponesett Bay Approach Lighted Buoy 2</t>
  </si>
  <si>
    <t> Popponesett Bay Approach Lighted Buoy 6</t>
  </si>
  <si>
    <t> Popponesett Bay Approach Lighted Buoy 7</t>
  </si>
  <si>
    <t> Popponesett Bay Approach Lighted Buoy 8</t>
  </si>
  <si>
    <t> Popponesett Bay Approach No Wake Buoy</t>
  </si>
  <si>
    <t> Popponesett Bay Channel Buoy 12</t>
  </si>
  <si>
    <t> Popponesett Bay Channel Buoy 14</t>
  </si>
  <si>
    <t> Popponesett Bay Channel Lighted Buoy 13</t>
  </si>
  <si>
    <t> Popponesett Bay Danger Buoy</t>
  </si>
  <si>
    <t> Popponesett Bay Mid-Channel Buoy A</t>
  </si>
  <si>
    <t> Popponesett Bay Mid-Channel Buoy B</t>
  </si>
  <si>
    <t> Popponesett Bay Mid-Channel Buoy C</t>
  </si>
  <si>
    <t> Popponesett Bay Mid-Channel Buoy D</t>
  </si>
  <si>
    <t> Popponesett Bay Mid-Channel Buoy E</t>
  </si>
  <si>
    <t> Popponesett Spit Channel Buoy S1</t>
  </si>
  <si>
    <t> Popponesett Spit Channel Buoy S3</t>
  </si>
  <si>
    <t> Popponesett Spit Channel Buoy S5</t>
  </si>
  <si>
    <t> Popponesett Spit Channel Buoy S5A</t>
  </si>
  <si>
    <t> Popponesett Spit Channel Buoy S6</t>
  </si>
  <si>
    <t> Popponesett Spit Channel Buoy S8</t>
  </si>
  <si>
    <t> Popponesett Spit Channel Lighted Buoy S2</t>
  </si>
  <si>
    <t> Popponesett Spit Channel Lighted Buoy S4</t>
  </si>
  <si>
    <t> Popponesett Spit Channel Lighted Buoy S7</t>
  </si>
  <si>
    <t> Popponesett Spit East End No Wake Buoy</t>
  </si>
  <si>
    <t> Popponesett Spit West End No Wake Buoy</t>
  </si>
  <si>
    <t> Santuit River Mid-Channel Buoy F</t>
  </si>
  <si>
    <t> Santuit River Mid-Channel Buoy G</t>
  </si>
  <si>
    <t> Santuit River Mid-Channel Buoy H</t>
  </si>
  <si>
    <t> Santuit River Mid-Channel Buoy I</t>
  </si>
  <si>
    <t> Santuit River Mid-Channel Buoy J</t>
  </si>
  <si>
    <t> Succonnesset Point Rock Buoy</t>
  </si>
  <si>
    <t> Ishem Pond Regulatory Buoy</t>
  </si>
  <si>
    <t> West Bay Entrance Light</t>
  </si>
  <si>
    <t> West Bay Entrance Lighted Buoy 6</t>
  </si>
  <si>
    <t> West Bay Inside Buoy 18</t>
  </si>
  <si>
    <t> Buzzards Bay Wave Lighted Buoy</t>
  </si>
  <si>
    <t> LiDar Lighted Buoy WS196</t>
  </si>
  <si>
    <t> Ocean Tech Lighted Research Buoy TGS-MA</t>
  </si>
  <si>
    <t> SoFar Ocean Tech Lighted Research Buoy A</t>
  </si>
  <si>
    <t> Vineyard Northeast Metocean Lighted Research Buoy</t>
  </si>
  <si>
    <t> Vineyard Sound Acoustic Lighted Research Buoy</t>
  </si>
  <si>
    <t> Vineyard Wind Acoustic Lighted Research Buoy</t>
  </si>
  <si>
    <t> WHOI Research Light Tower</t>
  </si>
  <si>
    <t> WHOI TSS Research LB AB-10</t>
  </si>
  <si>
    <t> WHOI TSS Research LB AB-6</t>
  </si>
  <si>
    <t> WHOI TSS Research LB AB-7</t>
  </si>
  <si>
    <t> WHOI TSS Research LB AB-8</t>
  </si>
  <si>
    <t> WHOI TSS Research LB AB-9</t>
  </si>
  <si>
    <t> Woods Hole Group Lighted Research Buoy DCL2-A</t>
  </si>
  <si>
    <t> Great Harbor Ferry Slip 1 Light 2</t>
  </si>
  <si>
    <t> Great Harbor Ferry Slip 2 Light 1</t>
  </si>
  <si>
    <t> Great Harbor Ferry Slip 2 Light 2</t>
  </si>
  <si>
    <t> Great Harbor Ferry Slip 3 Light 1</t>
  </si>
  <si>
    <t> Great Harbor Ferry Slip 3 Light 2</t>
  </si>
  <si>
    <t> Green Pond Buoy 2</t>
  </si>
  <si>
    <t> Green Pond Harbor Light 3</t>
  </si>
  <si>
    <t> Green Pond No Wake Sign</t>
  </si>
  <si>
    <t> Surf Drive Beach Swim Buoys (4)</t>
  </si>
  <si>
    <t> Timber Pier Light</t>
  </si>
  <si>
    <t> Eel Pond Buoy 15</t>
  </si>
  <si>
    <t> Eel Pond West Jetty Light 3</t>
  </si>
  <si>
    <t> Seapit River Buoy 2</t>
  </si>
  <si>
    <t> Seapit River Buoy 1</t>
  </si>
  <si>
    <t> Seapit River Buoy 3</t>
  </si>
  <si>
    <t> Seapit River Buoy 4</t>
  </si>
  <si>
    <t> Seapit River Buoy 6</t>
  </si>
  <si>
    <t> Seapit River Buoy 7</t>
  </si>
  <si>
    <t> Seapit River No Wake Buoy A</t>
  </si>
  <si>
    <t> Seapit River No Wake Buoy B</t>
  </si>
  <si>
    <t> South Cape Beach Swim Buoys (5)</t>
  </si>
  <si>
    <t> Waquoit Bay Buoy 11</t>
  </si>
  <si>
    <t> Waquoit Bay Buoy 2</t>
  </si>
  <si>
    <t> Waquoit Bay Buoy 3</t>
  </si>
  <si>
    <t> Waquoit Bay Buoy 4</t>
  </si>
  <si>
    <t> Waquoit Bay Buoy 5</t>
  </si>
  <si>
    <t> Waquoit Bay Buoy 6</t>
  </si>
  <si>
    <t> Waquoit Bay Buoy 7</t>
  </si>
  <si>
    <t> Waquoit Bay Buoy 9</t>
  </si>
  <si>
    <t> Waquoit Bay East Jetty Light</t>
  </si>
  <si>
    <t> Waquoit Bay Lighted Buoy 1</t>
  </si>
  <si>
    <t> Waquoit Bay West Jetty Light</t>
  </si>
  <si>
    <t> Great River Buoy G2</t>
  </si>
  <si>
    <t> Great River Buoy G4</t>
  </si>
  <si>
    <t> Hamblin Pond Entrance No Wake Buoy</t>
  </si>
  <si>
    <t> Jehu Pond No Wake Buoy</t>
  </si>
  <si>
    <t> Little River Danger Buoy</t>
  </si>
  <si>
    <t> Little River Entrance Lighted Buoy 2</t>
  </si>
  <si>
    <t> Little River Entrance No Wake Buoy</t>
  </si>
  <si>
    <t> Chapoquoit Beach Swim Buoys (2)</t>
  </si>
  <si>
    <t> Coonamessett Farm Aquaculture Buoy NW</t>
  </si>
  <si>
    <t> Coonamessett Farm Aquaculture Buoy SE</t>
  </si>
  <si>
    <t> Coonamessett Farm Aquaculture Buoy SW</t>
  </si>
  <si>
    <t> Megansett Beach Swim Buoys (2)</t>
  </si>
  <si>
    <t> Megansett Harbor Buoy 11</t>
  </si>
  <si>
    <t> Megansett Harbor Channel Buoy 8A</t>
  </si>
  <si>
    <t> Perini Oyster Farm Aquaculture Buoy NE</t>
  </si>
  <si>
    <t> Perini Oyster Farm Aquaculture Buoy NW</t>
  </si>
  <si>
    <t> Perini Oyster Farm Aquaculture Buoy SE</t>
  </si>
  <si>
    <t> Perini Oyster Farm Aquaculture Buoy SW</t>
  </si>
  <si>
    <t> Quisset Harbor Buoy 8</t>
  </si>
  <si>
    <t> Quisset Harbor Buoy 9</t>
  </si>
  <si>
    <t> Quissett Oyster CompanyBuoy D</t>
  </si>
  <si>
    <t> Sippewisett Oyster Company Aquaculture Buoy A</t>
  </si>
  <si>
    <t> Sippewisett Oyster Company Aquaculture Buoy B</t>
  </si>
  <si>
    <t> Sippewisett Oyster Company Aquaculture Buoy C</t>
  </si>
  <si>
    <t> Sippewisett Oyster Company Aquaculture Buoy D</t>
  </si>
  <si>
    <t> Wood Neck Oyster Farm Aquaculture Buoy A</t>
  </si>
  <si>
    <t> Wood Neck Oyster Farm Aquaculture Buoy B</t>
  </si>
  <si>
    <t> Wood Neck Oyster Farm Aquaculture Buoy C</t>
  </si>
  <si>
    <t> Wood Neck Oyster Farm Aquaculture Buoy D</t>
  </si>
  <si>
    <t> Agawam No Wake Buoy</t>
  </si>
  <si>
    <t> Broad Cove No Wake Buoy A</t>
  </si>
  <si>
    <t> Broad Cove No Wake Buoy B</t>
  </si>
  <si>
    <t> East River Channel Buoy 2</t>
  </si>
  <si>
    <t> East River Channel Buoy 3</t>
  </si>
  <si>
    <t> East River Channel Buoy 4</t>
  </si>
  <si>
    <t> East River Channel Buoy 5</t>
  </si>
  <si>
    <t> East River Channel Buoy 6</t>
  </si>
  <si>
    <t> East River Channel Buoy 7</t>
  </si>
  <si>
    <t> Onset Bay Marina Buoy 1</t>
  </si>
  <si>
    <t> Onset Beach Swim Buoys (5)</t>
  </si>
  <si>
    <t> Shell Point Channel Buoy 14</t>
  </si>
  <si>
    <t> Shell Point Channel Buoy 4</t>
  </si>
  <si>
    <t> Shell Point Channel Buoy 6</t>
  </si>
  <si>
    <t> Shell Point Channel Buoy 8</t>
  </si>
  <si>
    <t> Shell Point No Wake Buoy A</t>
  </si>
  <si>
    <t> Swifts Neck Swim Buoy</t>
  </si>
  <si>
    <t> Wareham Regulatory Buoy A</t>
  </si>
  <si>
    <t> Weweantic River Buoy 1</t>
  </si>
  <si>
    <t> Weweantic River Buoy 11</t>
  </si>
  <si>
    <t> Weweantic River Buoy 14</t>
  </si>
  <si>
    <t> Weweantic River Buoy 15</t>
  </si>
  <si>
    <t> Weweantic River Buoy 16</t>
  </si>
  <si>
    <t> Weweantic River Buoy 3</t>
  </si>
  <si>
    <t> Weweantic River Buoy 5</t>
  </si>
  <si>
    <t> Weweantic River Buoy 6</t>
  </si>
  <si>
    <t> Weweantic River Buoy 7</t>
  </si>
  <si>
    <t> Weweantic River Buoy 9</t>
  </si>
  <si>
    <t> Island Wharf Rock Danger Buoy</t>
  </si>
  <si>
    <t> Sippican Harbor Upper Channel Lighted Buoy 13</t>
  </si>
  <si>
    <t> Sippican Harbor Upper Channel Lighted Buoy 15</t>
  </si>
  <si>
    <t> Sippican Harbor Upper Channel Lighted Buoy 17</t>
  </si>
  <si>
    <t> Sippican Harbor Upper Channel Lighted Buoy 19</t>
  </si>
  <si>
    <t> Buzzard's Bay Acoustic Lighted Research Buoy</t>
  </si>
  <si>
    <t> Mattapoisett Harbor Buoy 10</t>
  </si>
  <si>
    <t> Mattapoisett Harbor Buoy 11</t>
  </si>
  <si>
    <t> Mattapoisett Harbor Buoy 12</t>
  </si>
  <si>
    <t> Mattapoisett Harbor Buoy 13</t>
  </si>
  <si>
    <t> Mattapoisett Harbor Buoy 8</t>
  </si>
  <si>
    <t> Mattapoisett Harbor Buoy 9</t>
  </si>
  <si>
    <t> Mattapoisett Town Landing Buoy 1</t>
  </si>
  <si>
    <t> Mattapoisett Town Landing Buoy 2</t>
  </si>
  <si>
    <t> Mattapoisett Town Landing Buoy 3</t>
  </si>
  <si>
    <t> Mattapoisett Town Landing Buoy 4</t>
  </si>
  <si>
    <t> Apponagansett Bay Buoy 13</t>
  </si>
  <si>
    <t> Apponagansett Bay No Wake Buoy B</t>
  </si>
  <si>
    <t> Apponagansett Bay Race Buoy A</t>
  </si>
  <si>
    <t> Apponagansett Bay Race Buoy C</t>
  </si>
  <si>
    <t> Apponagansett Bay Race Buoy Delta</t>
  </si>
  <si>
    <t> Apponagansett Bay Race Buoy E</t>
  </si>
  <si>
    <t> EOM Lighted Research Buoy A</t>
  </si>
  <si>
    <t> South Terminal Hurricane Barrier Front Range</t>
  </si>
  <si>
    <t> South Terminal Hurricane Barrier Rear Range</t>
  </si>
  <si>
    <t> Martino's Seafood Aquaculture Buoy NW</t>
  </si>
  <si>
    <t> Martino's Seafood Aquaculture Buoy SE</t>
  </si>
  <si>
    <t> Menemsha Creek Daybeacon 7</t>
  </si>
  <si>
    <t> Menemsha Creek Daybeacon 8</t>
  </si>
  <si>
    <t> Nantucket Ferry Slip 1 Light 1</t>
  </si>
  <si>
    <t> Nantucket Ferry Slip 2 Light 2</t>
  </si>
  <si>
    <t> Nantucket Head of Harbor Buoy 10</t>
  </si>
  <si>
    <t> Nantucket Head of Harbor Buoy 10A</t>
  </si>
  <si>
    <t> Nantucket Head of Harbor Buoy 2</t>
  </si>
  <si>
    <t> Nantucket Head of Harbor Buoy 2A</t>
  </si>
  <si>
    <t> Nantucket Head of Harbor Buoy 3</t>
  </si>
  <si>
    <t> Nantucket Head of Harbor Buoy 8</t>
  </si>
  <si>
    <t> Nantucket Head of Harbor Buoy 8A</t>
  </si>
  <si>
    <t> Nantucket Head of Harbor Buoy 8B</t>
  </si>
  <si>
    <t> Polpis Harbor Buoy 4</t>
  </si>
  <si>
    <t> Polpis Harbor Buoy 5</t>
  </si>
  <si>
    <t> Polpis Harbor Buoy 6</t>
  </si>
  <si>
    <t> Polpis Harbor Buoy 7</t>
  </si>
  <si>
    <t> Polpis Harbor Lighted Buoy 2</t>
  </si>
  <si>
    <t> Town Pier Rock Buoy</t>
  </si>
  <si>
    <t> Whale Rock Danger Buoy</t>
  </si>
  <si>
    <t>Todo</t>
  </si>
  <si>
    <t>ANT-WH</t>
  </si>
  <si>
    <t>The ANT info page is advice on management of aids on the Patrol Area Pages.</t>
  </si>
  <si>
    <t>The Patons to Verify page is a copy of the harbormasterlist</t>
  </si>
  <si>
    <t>08/01 - 05/31 </t>
  </si>
  <si>
    <t>643.00  </t>
  </si>
  <si>
    <t>100119306711  </t>
  </si>
  <si>
    <t>Beacon Wind Lighted Met Research Buoy B  </t>
  </si>
  <si>
    <t>40 57 05.64 N</t>
  </si>
  <si>
    <t>70 22 33.339 W</t>
  </si>
  <si>
    <t>16053.00  </t>
  </si>
  <si>
    <t>70 40 15.860 W</t>
  </si>
  <si>
    <t>41 31 22.17 N</t>
  </si>
  <si>
    <t>70 40 17.308 W</t>
  </si>
  <si>
    <t>15740.30  </t>
  </si>
  <si>
    <t>100119306536  </t>
  </si>
  <si>
    <t>Great Harbor Ferry Slip 2 Light 1  </t>
  </si>
  <si>
    <t>41 31 21.54 N</t>
  </si>
  <si>
    <t>70 40 17.229 W</t>
  </si>
  <si>
    <t>15740.40  </t>
  </si>
  <si>
    <t>100119306541  </t>
  </si>
  <si>
    <t>Great Harbor Ferry Slip 2 Light 2  </t>
  </si>
  <si>
    <t>41 31 20.58 N</t>
  </si>
  <si>
    <t>70 40 17.139 W</t>
  </si>
  <si>
    <t>Great Harbor Ferry Slip 3 Light 1   </t>
  </si>
  <si>
    <t>41 31 20.03 N</t>
  </si>
  <si>
    <t>70 40 16.724 W</t>
  </si>
  <si>
    <t>Great Harbor Ferry Slip 3 Light 2   </t>
  </si>
  <si>
    <t>41 31 19.22 N</t>
  </si>
  <si>
    <t>70 40 15.484 W</t>
  </si>
  <si>
    <t>14465.00  </t>
  </si>
  <si>
    <t>100119312130  </t>
  </si>
  <si>
    <t>Parkers River Buoy 7  </t>
  </si>
  <si>
    <t>41 38 14.90 N</t>
  </si>
  <si>
    <t>70 13 18.650 W</t>
  </si>
  <si>
    <t>David Condon </t>
  </si>
  <si>
    <t>013-06-05</t>
  </si>
  <si>
    <t>15615.00  </t>
  </si>
  <si>
    <t>\</t>
  </si>
  <si>
    <t>Class 1 PATONs have to be done annually by the USCG ANT</t>
  </si>
  <si>
    <t>Pending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</si>
</sst>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numFmt numFmtId="166" formatCode="00.000"/>
    <numFmt numFmtId="167" formatCode="000"/>
    <numFmt numFmtId="168" formatCode="0.0000000"/>
    <numFmt numFmtId="169" formatCode="0.000000"/>
    <numFmt numFmtId="170" formatCode="#,##0.0"/>
    <numFmt numFmtId="171" formatCode="0.000"/>
    <numFmt numFmtId="172" formatCode="00,000"/>
    <numFmt numFmtId="173" formatCode="00.0000000"/>
  </numFmts>
  <fonts count="103" x14ac:knownFonts="1">
    <font>
      <sz val="11"/>
      <color theme="1"/>
      <name val="Calibri"/>
      <family val="2"/>
      <scheme val="minor"/>
    </font>
    <font>
      <sz val="11"/>
      <color theme="1"/>
      <name val="Times New Roman"/>
      <family val="1"/>
    </font>
    <font>
      <sz val="7.5"/>
      <color theme="1"/>
      <name val="Times New Roman"/>
      <family val="1"/>
    </font>
    <font>
      <sz val="12"/>
      <color theme="1"/>
      <name val="Calibri"/>
      <family val="2"/>
      <scheme val="minor"/>
    </font>
    <font>
      <sz val="10"/>
      <color theme="1"/>
      <name val="Calibri"/>
      <family val="2"/>
      <scheme val="minor"/>
    </font>
    <font>
      <u/>
      <sz val="11"/>
      <color theme="10"/>
      <name val="Calibri"/>
      <family val="2"/>
      <scheme val="minor"/>
    </font>
    <font>
      <sz val="12"/>
      <color rgb="FF000000"/>
      <name val="Calibri"/>
      <family val="2"/>
    </font>
    <font>
      <b/>
      <sz val="12"/>
      <color rgb="FF000000"/>
      <name val="Calibri"/>
      <family val="2"/>
    </font>
    <font>
      <sz val="11"/>
      <color theme="1"/>
      <name val="Calibri"/>
      <family val="2"/>
    </font>
    <font>
      <sz val="28"/>
      <color rgb="FF000000"/>
      <name val="Calibri"/>
      <family val="2"/>
    </font>
    <font>
      <sz val="10"/>
      <name val="Helv"/>
    </font>
    <font>
      <b/>
      <sz val="12"/>
      <name val="Cambria"/>
      <family val="1"/>
    </font>
    <font>
      <b/>
      <sz val="11"/>
      <name val="Calibri"/>
      <family val="2"/>
    </font>
    <font>
      <sz val="11"/>
      <name val="Calibri"/>
      <family val="2"/>
    </font>
    <font>
      <sz val="11"/>
      <color rgb="FF808080"/>
      <name val="Calibri"/>
      <family val="2"/>
    </font>
    <font>
      <sz val="8"/>
      <name val="Calibri"/>
      <family val="2"/>
    </font>
    <font>
      <sz val="8"/>
      <color rgb="FF000000"/>
      <name val="Calibri"/>
      <family val="2"/>
    </font>
    <font>
      <sz val="12"/>
      <name val="Calibri"/>
      <family val="2"/>
    </font>
    <font>
      <b/>
      <sz val="16"/>
      <color rgb="FF0000CC"/>
      <name val="Calibri"/>
      <family val="2"/>
    </font>
    <font>
      <sz val="11"/>
      <name val="Symbol"/>
      <family val="1"/>
      <charset val="2"/>
    </font>
    <font>
      <sz val="11"/>
      <color rgb="FFFF0000"/>
      <name val="Calibri"/>
      <family val="2"/>
    </font>
    <font>
      <sz val="8"/>
      <color rgb="FF000000"/>
      <name val="Arial"/>
      <family val="2"/>
    </font>
    <font>
      <b/>
      <sz val="8"/>
      <color rgb="FF000000"/>
      <name val="Calibri"/>
      <family val="2"/>
    </font>
    <font>
      <sz val="9"/>
      <color rgb="FF000000"/>
      <name val="Arial"/>
      <family val="2"/>
    </font>
    <font>
      <b/>
      <sz val="8"/>
      <color rgb="FF000000"/>
      <name val="Arial Narrow"/>
      <family val="2"/>
    </font>
    <font>
      <sz val="9"/>
      <color rgb="FF000000"/>
      <name val="Calibri"/>
      <family val="2"/>
    </font>
    <font>
      <sz val="9"/>
      <color rgb="FF000000"/>
      <name val="Arial Narrow"/>
      <family val="2"/>
    </font>
    <font>
      <b/>
      <sz val="18"/>
      <color rgb="FF0000CC"/>
      <name val="Calibri"/>
      <family val="2"/>
    </font>
    <font>
      <sz val="10"/>
      <color rgb="FF000000"/>
      <name val="Calibri"/>
      <family val="2"/>
    </font>
    <font>
      <sz val="18"/>
      <color rgb="FF000000"/>
      <name val="Calibri"/>
      <family val="2"/>
    </font>
    <font>
      <b/>
      <sz val="14"/>
      <color rgb="FF000000"/>
      <name val="Calibri"/>
      <family val="2"/>
    </font>
    <font>
      <sz val="9"/>
      <color rgb="FF808080"/>
      <name val="Calibri"/>
      <family val="2"/>
    </font>
    <font>
      <sz val="14"/>
      <name val="Calibri"/>
      <family val="2"/>
    </font>
    <font>
      <sz val="14"/>
      <color rgb="FF000000"/>
      <name val="Calibri"/>
      <family val="2"/>
    </font>
    <font>
      <b/>
      <sz val="16"/>
      <color rgb="FF4F6228"/>
      <name val="Calibri"/>
      <family val="2"/>
    </font>
    <font>
      <sz val="16"/>
      <color rgb="FF4F6228"/>
      <name val="Calibri"/>
      <family val="2"/>
    </font>
    <font>
      <b/>
      <sz val="16"/>
      <color rgb="FFFF0000"/>
      <name val="Calibri"/>
      <family val="2"/>
    </font>
    <font>
      <sz val="16"/>
      <color rgb="FFFF0000"/>
      <name val="Calibri"/>
      <family val="2"/>
    </font>
    <font>
      <b/>
      <sz val="12"/>
      <color rgb="FF0000CC"/>
      <name val="Calibri"/>
      <family val="2"/>
    </font>
    <font>
      <b/>
      <sz val="16"/>
      <color rgb="FF000000"/>
      <name val="Calibri"/>
      <family val="2"/>
    </font>
    <font>
      <sz val="16"/>
      <color rgb="FF000000"/>
      <name val="Calibri"/>
      <family val="2"/>
    </font>
    <font>
      <sz val="6"/>
      <color rgb="FF000000"/>
      <name val="Calibri"/>
      <family val="2"/>
    </font>
    <font>
      <i/>
      <sz val="18"/>
      <color rgb="FF808080"/>
      <name val="Stencil"/>
      <family val="5"/>
    </font>
    <font>
      <b/>
      <u val="double"/>
      <sz val="8"/>
      <name val="Calibri"/>
      <family val="2"/>
    </font>
    <font>
      <b/>
      <sz val="12"/>
      <color rgb="FF000099"/>
      <name val="Calibri"/>
      <family val="2"/>
    </font>
    <font>
      <i/>
      <sz val="10"/>
      <color rgb="FF000000"/>
      <name val="Calibri"/>
      <family val="2"/>
    </font>
    <font>
      <b/>
      <sz val="16"/>
      <color rgb="FF000099"/>
      <name val="Calibri"/>
      <family val="2"/>
    </font>
    <font>
      <i/>
      <sz val="18"/>
      <color rgb="FFA6A6A6"/>
      <name val="Stencil"/>
      <family val="5"/>
    </font>
    <font>
      <i/>
      <sz val="11"/>
      <color rgb="FF000000"/>
      <name val="Stencil"/>
      <family val="5"/>
    </font>
    <font>
      <sz val="16"/>
      <name val="Calibri"/>
      <family val="2"/>
    </font>
    <font>
      <b/>
      <sz val="10"/>
      <color rgb="FF000080"/>
      <name val="Calibri"/>
      <family val="2"/>
    </font>
    <font>
      <b/>
      <sz val="10"/>
      <name val="Calibri"/>
      <family val="2"/>
    </font>
    <font>
      <b/>
      <sz val="10"/>
      <color rgb="FF0000FF"/>
      <name val="Calibri"/>
      <family val="2"/>
    </font>
    <font>
      <sz val="12"/>
      <color rgb="FFCCFFCC"/>
      <name val="Calibri"/>
      <family val="2"/>
    </font>
    <font>
      <sz val="10"/>
      <name val="Calibri"/>
      <family val="2"/>
    </font>
    <font>
      <b/>
      <sz val="12"/>
      <color rgb="FF0000FF"/>
      <name val="Calibri"/>
      <family val="2"/>
    </font>
    <font>
      <b/>
      <sz val="11"/>
      <color rgb="FF0000FF"/>
      <name val="Calibri"/>
      <family val="2"/>
    </font>
    <font>
      <b/>
      <sz val="10"/>
      <color rgb="FF000080"/>
      <name val="Arial"/>
      <family val="2"/>
    </font>
    <font>
      <b/>
      <sz val="10"/>
      <name val="Arial"/>
      <family val="2"/>
    </font>
    <font>
      <b/>
      <sz val="10"/>
      <color rgb="FF0000FF"/>
      <name val="Arial"/>
      <family val="2"/>
    </font>
    <font>
      <sz val="12"/>
      <color rgb="FFCCFFCC"/>
      <name val="Arial"/>
      <family val="2"/>
    </font>
    <font>
      <sz val="12"/>
      <name val="Arial"/>
      <family val="2"/>
    </font>
    <font>
      <sz val="10"/>
      <name val="Arial"/>
      <family val="2"/>
    </font>
    <font>
      <sz val="11"/>
      <name val="Arial"/>
      <family val="2"/>
    </font>
    <font>
      <b/>
      <sz val="11"/>
      <color rgb="FF0000FF"/>
      <name val="Arial"/>
      <family val="2"/>
    </font>
    <font>
      <sz val="10"/>
      <color rgb="FF000000"/>
      <name val="Arial"/>
      <family val="2"/>
    </font>
    <font>
      <b/>
      <sz val="12"/>
      <color rgb="FF0000FF"/>
      <name val="Arial Black"/>
      <family val="2"/>
    </font>
    <font>
      <b/>
      <sz val="14"/>
      <color rgb="FF808080"/>
      <name val="Calibri"/>
      <family val="2"/>
    </font>
    <font>
      <sz val="10"/>
      <color rgb="FF333333"/>
      <name val="Arial"/>
      <family val="2"/>
    </font>
    <font>
      <b/>
      <sz val="12"/>
      <name val="Arial"/>
      <family val="2"/>
    </font>
    <font>
      <b/>
      <sz val="14"/>
      <color rgb="FF000000"/>
      <name val="Arial"/>
      <family val="2"/>
    </font>
    <font>
      <b/>
      <sz val="10"/>
      <color rgb="FFFF0000"/>
      <name val="Arial"/>
      <family val="2"/>
    </font>
    <font>
      <sz val="14"/>
      <color rgb="FF000000"/>
      <name val="Arial"/>
      <family val="2"/>
    </font>
    <font>
      <b/>
      <sz val="14"/>
      <color rgb="FF0000CC"/>
      <name val="Calibri"/>
      <family val="2"/>
    </font>
    <font>
      <sz val="12"/>
      <color rgb="FF333333"/>
      <name val="Arial"/>
      <family val="2"/>
    </font>
    <font>
      <sz val="12"/>
      <color rgb="FF000080"/>
      <name val="Arial"/>
      <family val="2"/>
    </font>
    <font>
      <sz val="12"/>
      <color rgb="FF000000"/>
      <name val="Arial"/>
      <family val="2"/>
    </font>
    <font>
      <b/>
      <sz val="11"/>
      <color rgb="FF000000"/>
      <name val="Calibri"/>
      <family val="2"/>
    </font>
    <font>
      <i/>
      <sz val="11"/>
      <name val="Calibri"/>
      <family val="2"/>
    </font>
    <font>
      <b/>
      <sz val="14"/>
      <name val="Calibri"/>
      <family val="2"/>
    </font>
    <font>
      <b/>
      <sz val="12"/>
      <name val="Arial Black"/>
      <family val="2"/>
    </font>
    <font>
      <b/>
      <sz val="11"/>
      <name val="Arial"/>
      <family val="2"/>
    </font>
    <font>
      <b/>
      <sz val="12"/>
      <color rgb="FF000080"/>
      <name val="Arial Black"/>
      <family val="2"/>
    </font>
    <font>
      <i/>
      <sz val="12"/>
      <color rgb="FF000000"/>
      <name val="Calibri"/>
      <family val="2"/>
    </font>
    <font>
      <b/>
      <u/>
      <sz val="10"/>
      <name val="Calibri"/>
      <family val="2"/>
    </font>
    <font>
      <sz val="12"/>
      <color rgb="FFFF0000"/>
      <name val="Cambria"/>
      <family val="1"/>
    </font>
    <font>
      <sz val="12"/>
      <name val="Cambria"/>
      <family val="1"/>
    </font>
    <font>
      <b/>
      <sz val="10"/>
      <name val="Cambria"/>
      <family val="1"/>
    </font>
    <font>
      <b/>
      <sz val="11"/>
      <name val="Cambria"/>
      <family val="1"/>
    </font>
    <font>
      <sz val="11"/>
      <name val="Cambria"/>
      <family val="1"/>
    </font>
    <font>
      <sz val="10"/>
      <name val="Cambria"/>
      <family val="1"/>
    </font>
    <font>
      <b/>
      <sz val="12"/>
      <color rgb="FF0000CC"/>
      <name val="Cambria"/>
      <family val="1"/>
    </font>
    <font>
      <b/>
      <sz val="11"/>
      <color rgb="FF0000CC"/>
      <name val="Calibri"/>
      <family val="2"/>
    </font>
    <font>
      <sz val="12"/>
      <color indexed="81"/>
      <name val="Calibri"/>
      <family val="2"/>
    </font>
    <font>
      <sz val="10"/>
      <color indexed="81"/>
      <name val="Tahoma"/>
      <family val="2"/>
    </font>
    <font>
      <sz val="9"/>
      <color indexed="81"/>
      <name val="Tahoma"/>
      <family val="2"/>
    </font>
    <font>
      <sz val="10"/>
      <color indexed="81"/>
      <name val="Calibri"/>
      <family val="2"/>
    </font>
    <font>
      <sz val="9"/>
      <color indexed="81"/>
      <name val="Calibri"/>
      <family val="2"/>
    </font>
    <font>
      <b/>
      <u/>
      <sz val="10"/>
      <color indexed="81"/>
      <name val="Calibri"/>
      <family val="2"/>
    </font>
    <font>
      <sz val="11"/>
      <color indexed="81"/>
      <name val="Calibri"/>
      <family val="2"/>
    </font>
    <font>
      <b/>
      <u/>
      <sz val="11"/>
      <color indexed="81"/>
      <name val="Calibri"/>
      <family val="2"/>
    </font>
    <font>
      <b/>
      <sz val="9"/>
      <color indexed="81"/>
      <name val="Tahoma"/>
      <family val="2"/>
    </font>
    <font>
      <sz val="16"/>
      <color theme="1"/>
      <name val="Calibri"/>
      <family val="2"/>
      <scheme val="minor"/>
    </font>
  </fonts>
  <fills count="23">
    <fill>
      <patternFill patternType="none"/>
    </fill>
    <fill>
      <patternFill patternType="gray125"/>
    </fill>
    <fill>
      <patternFill patternType="solid">
        <fgColor rgb="FF008000"/>
        <bgColor indexed="64"/>
      </patternFill>
    </fill>
    <fill>
      <patternFill patternType="solid">
        <fgColor rgb="FFCCCCCC"/>
        <bgColor indexed="64"/>
      </patternFill>
    </fill>
    <fill>
      <patternFill patternType="solid">
        <fgColor rgb="FFFFFFFF"/>
        <bgColor indexed="64"/>
      </patternFill>
    </fill>
    <fill>
      <patternFill patternType="solid">
        <fgColor rgb="FFF2F2F2"/>
        <bgColor rgb="FF000000"/>
      </patternFill>
    </fill>
    <fill>
      <patternFill patternType="solid">
        <fgColor rgb="FFFFCCFF"/>
        <bgColor rgb="FF000000"/>
      </patternFill>
    </fill>
    <fill>
      <patternFill patternType="solid">
        <fgColor rgb="FFFFFFFF"/>
        <bgColor rgb="FF000000"/>
      </patternFill>
    </fill>
    <fill>
      <patternFill patternType="solid">
        <fgColor rgb="FFDCE6F1"/>
        <bgColor rgb="FF000000"/>
      </patternFill>
    </fill>
    <fill>
      <patternFill patternType="solid">
        <fgColor rgb="FFFFFFCC"/>
        <bgColor rgb="FF000000"/>
      </patternFill>
    </fill>
    <fill>
      <patternFill patternType="solid">
        <fgColor rgb="FFCCFF33"/>
        <bgColor rgb="FF000000"/>
      </patternFill>
    </fill>
    <fill>
      <patternFill patternType="solid">
        <fgColor rgb="FF000000"/>
        <bgColor rgb="FF000000"/>
      </patternFill>
    </fill>
    <fill>
      <patternFill patternType="solid">
        <fgColor rgb="FFF2F2F2"/>
        <bgColor rgb="FFFF00FF"/>
      </patternFill>
    </fill>
    <fill>
      <patternFill patternType="solid">
        <fgColor rgb="FFDAEEF3"/>
        <bgColor rgb="FF000000"/>
      </patternFill>
    </fill>
    <fill>
      <patternFill patternType="solid">
        <fgColor rgb="FFFFFFFF"/>
        <bgColor rgb="FFFF00FF"/>
      </patternFill>
    </fill>
    <fill>
      <patternFill patternType="solid">
        <fgColor rgb="FFFFFFCC"/>
        <bgColor rgb="FFFF00FF"/>
      </patternFill>
    </fill>
    <fill>
      <patternFill patternType="solid">
        <fgColor rgb="FFDCE6F1"/>
        <bgColor rgb="FFFF00FF"/>
      </patternFill>
    </fill>
    <fill>
      <patternFill patternType="solid">
        <fgColor rgb="FF15F710"/>
        <bgColor indexed="64"/>
      </patternFill>
    </fill>
    <fill>
      <patternFill patternType="solid">
        <fgColor theme="0" tint="-0.24994659260841701"/>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rgb="FF000000"/>
        <bgColor indexed="64"/>
      </patternFill>
    </fill>
  </fills>
  <borders count="79">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top/>
      <bottom/>
      <diagonal/>
    </border>
    <border>
      <left/>
      <right style="medium">
        <color indexed="64"/>
      </right>
      <top/>
      <bottom/>
      <diagonal/>
    </border>
    <border>
      <left style="mediumDashed">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ck">
        <color indexed="64"/>
      </bottom>
      <diagonal/>
    </border>
    <border diagonalUp="1" diagonalDown="1">
      <left/>
      <right style="medium">
        <color indexed="64"/>
      </right>
      <top style="thick">
        <color indexed="64"/>
      </top>
      <bottom style="thick">
        <color indexed="64"/>
      </bottom>
      <diagonal style="thick">
        <color indexed="64"/>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style="mediumDashed">
        <color indexed="64"/>
      </bottom>
      <diagonal/>
    </border>
    <border>
      <left/>
      <right/>
      <top style="thick">
        <color indexed="64"/>
      </top>
      <bottom style="mediumDashed">
        <color indexed="64"/>
      </bottom>
      <diagonal/>
    </border>
    <border>
      <left/>
      <right style="mediumDashed">
        <color indexed="64"/>
      </right>
      <top style="thick">
        <color indexed="64"/>
      </top>
      <bottom style="mediumDashed">
        <color indexed="64"/>
      </bottom>
      <diagonal/>
    </border>
    <border>
      <left style="mediumDashed">
        <color indexed="64"/>
      </left>
      <right/>
      <top style="thick">
        <color indexed="64"/>
      </top>
      <bottom style="mediumDashed">
        <color indexed="64"/>
      </bottom>
      <diagonal/>
    </border>
    <border diagonalUp="1" diagonalDown="1">
      <left/>
      <right style="medium">
        <color indexed="64"/>
      </right>
      <top style="thick">
        <color rgb="FFFF0000"/>
      </top>
      <bottom style="thick">
        <color rgb="FFFF0000"/>
      </bottom>
      <diagonal style="thick">
        <color rgb="FFFF0000"/>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ck">
        <color indexed="64"/>
      </left>
      <right/>
      <top style="mediumDashed">
        <color indexed="64"/>
      </top>
      <bottom style="thick">
        <color indexed="64"/>
      </bottom>
      <diagonal/>
    </border>
    <border>
      <left/>
      <right/>
      <top style="mediumDashed">
        <color indexed="64"/>
      </top>
      <bottom style="thick">
        <color indexed="64"/>
      </bottom>
      <diagonal/>
    </border>
    <border>
      <left/>
      <right style="mediumDashed">
        <color indexed="64"/>
      </right>
      <top style="mediumDashed">
        <color indexed="64"/>
      </top>
      <bottom style="thick">
        <color indexed="64"/>
      </bottom>
      <diagonal/>
    </border>
    <border>
      <left style="mediumDashed">
        <color indexed="64"/>
      </left>
      <right/>
      <top style="mediumDashed">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medium">
        <color indexed="64"/>
      </right>
      <top style="thick">
        <color indexed="64"/>
      </top>
      <bottom/>
      <diagonal/>
    </border>
    <border>
      <left style="medium">
        <color indexed="64"/>
      </left>
      <right/>
      <top/>
      <bottom style="thick">
        <color indexed="64"/>
      </bottom>
      <diagonal/>
    </border>
    <border>
      <left style="medium">
        <color indexed="64"/>
      </left>
      <right/>
      <top style="thick">
        <color indexed="64"/>
      </top>
      <bottom/>
      <diagonal/>
    </border>
    <border>
      <left/>
      <right/>
      <top style="thick">
        <color indexed="64"/>
      </top>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right/>
      <top/>
      <bottom style="thick">
        <color indexed="64"/>
      </bottom>
      <diagonal/>
    </border>
    <border>
      <left/>
      <right/>
      <top style="thick">
        <color indexed="64"/>
      </top>
      <bottom style="thick">
        <color indexed="64"/>
      </bottom>
      <diagonal/>
    </border>
    <border>
      <left style="thick">
        <color rgb="FF4F6228"/>
      </left>
      <right style="thick">
        <color rgb="FF4F6228"/>
      </right>
      <top style="thick">
        <color rgb="FF4F6228"/>
      </top>
      <bottom style="thick">
        <color rgb="FF4F6228"/>
      </bottom>
      <diagonal/>
    </border>
    <border>
      <left style="thick">
        <color rgb="FFFF0000"/>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ck">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rgb="FFFDE9D9"/>
      </right>
      <top style="medium">
        <color indexed="64"/>
      </top>
      <bottom/>
      <diagonal/>
    </border>
    <border>
      <left style="thin">
        <color rgb="FFFDE9D9"/>
      </left>
      <right style="thin">
        <color rgb="FFFDE9D9"/>
      </right>
      <top/>
      <bottom style="thin">
        <color rgb="FFFDE9D9"/>
      </bottom>
      <diagonal/>
    </border>
    <border>
      <left style="thin">
        <color rgb="FFFDE9D9"/>
      </left>
      <right style="thin">
        <color rgb="FFFDE9D9"/>
      </right>
      <top style="thin">
        <color rgb="FFFDE9D9"/>
      </top>
      <bottom style="thin">
        <color rgb="FFFDE9D9"/>
      </bottom>
      <diagonal/>
    </border>
    <border>
      <left/>
      <right style="thin">
        <color rgb="FFFDE9D9"/>
      </right>
      <top/>
      <bottom/>
      <diagonal/>
    </border>
    <border>
      <left style="thin">
        <color rgb="FFFDE9D9"/>
      </left>
      <right style="thin">
        <color rgb="FFFDE9D9"/>
      </right>
      <top style="thin">
        <color rgb="FFFDE9D9"/>
      </top>
      <bottom/>
      <diagonal/>
    </border>
    <border>
      <left/>
      <right style="thin">
        <color rgb="FFFDE9D9"/>
      </right>
      <top style="thick">
        <color indexed="64"/>
      </top>
      <bottom style="thin">
        <color rgb="FFFDE9D9"/>
      </bottom>
      <diagonal/>
    </border>
    <border>
      <left/>
      <right/>
      <top/>
      <bottom style="mediumDashed">
        <color indexed="64"/>
      </bottom>
      <diagonal/>
    </border>
    <border>
      <left/>
      <right style="mediumDashed">
        <color indexed="64"/>
      </right>
      <top/>
      <bottom style="mediumDashed">
        <color indexed="64"/>
      </bottom>
      <diagonal/>
    </border>
    <border diagonalUp="1" diagonalDown="1">
      <left/>
      <right style="medium">
        <color indexed="64"/>
      </right>
      <top style="thick">
        <color rgb="FFFF0000"/>
      </top>
      <bottom style="thick">
        <color indexed="64"/>
      </bottom>
      <diagonal style="thick">
        <color rgb="FFFF0000"/>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right style="medium">
        <color indexed="64"/>
      </right>
      <top style="thick">
        <color indexed="64"/>
      </top>
      <bottom style="mediumDashed">
        <color indexed="64"/>
      </bottom>
      <diagonal/>
    </border>
    <border>
      <left/>
      <right style="medium">
        <color indexed="64"/>
      </right>
      <top style="mediumDashed">
        <color indexed="64"/>
      </top>
      <bottom style="thick">
        <color indexed="64"/>
      </bottom>
      <diagonal/>
    </border>
    <border>
      <left style="thin">
        <color auto="1"/>
      </left>
      <right style="thin">
        <color auto="1"/>
      </right>
      <top/>
      <bottom/>
      <diagonal/>
    </border>
    <border>
      <left/>
      <right style="thin">
        <color rgb="FF000000"/>
      </right>
      <top style="thin">
        <color rgb="FF000000"/>
      </top>
      <bottom/>
      <diagonal/>
    </border>
  </borders>
  <cellStyleXfs count="3">
    <xf numFmtId="0" fontId="0" fillId="0" borderId="0"/>
    <xf numFmtId="0" fontId="5" fillId="0" borderId="0" applyNumberFormat="0" applyFill="0" applyBorder="0" applyAlignment="0" applyProtection="0"/>
    <xf numFmtId="0" fontId="10" fillId="0" borderId="0"/>
  </cellStyleXfs>
  <cellXfs count="377">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wrapText="1"/>
    </xf>
    <xf numFmtId="0" fontId="0" fillId="0" borderId="1" xfId="0" applyBorder="1" applyAlignment="1">
      <alignment wrapText="1"/>
    </xf>
    <xf numFmtId="0" fontId="3" fillId="0" borderId="0" xfId="0" applyFont="1" applyAlignment="1">
      <alignment vertical="top"/>
    </xf>
    <xf numFmtId="0" fontId="0" fillId="0" borderId="4" xfId="0" applyBorder="1"/>
    <xf numFmtId="0" fontId="0" fillId="0" borderId="4" xfId="0" applyBorder="1" applyAlignment="1">
      <alignment wrapText="1"/>
    </xf>
    <xf numFmtId="0" fontId="3" fillId="0" borderId="1" xfId="0" applyFont="1" applyBorder="1" applyAlignment="1">
      <alignment vertical="top" wrapText="1"/>
    </xf>
    <xf numFmtId="0" fontId="0" fillId="0" borderId="1" xfId="0" applyBorder="1"/>
    <xf numFmtId="0" fontId="0" fillId="0" borderId="1" xfId="0" applyBorder="1" applyAlignment="1">
      <alignment vertical="top" wrapText="1"/>
    </xf>
    <xf numFmtId="0" fontId="2" fillId="0" borderId="3" xfId="0" applyFont="1" applyBorder="1" applyAlignment="1">
      <alignment vertical="center" wrapText="1"/>
    </xf>
    <xf numFmtId="0" fontId="3" fillId="0" borderId="1" xfId="0" applyFont="1" applyBorder="1" applyAlignment="1">
      <alignment horizontal="center" vertical="top"/>
    </xf>
    <xf numFmtId="0" fontId="4" fillId="0" borderId="1" xfId="0" applyFont="1" applyBorder="1" applyAlignment="1">
      <alignment wrapText="1"/>
    </xf>
    <xf numFmtId="0" fontId="5" fillId="3" borderId="1" xfId="1" applyFill="1" applyBorder="1" applyAlignment="1">
      <alignment vertical="center" wrapText="1"/>
    </xf>
    <xf numFmtId="0" fontId="5" fillId="4" borderId="1" xfId="1" applyFill="1" applyBorder="1" applyAlignment="1">
      <alignment vertical="center" wrapText="1"/>
    </xf>
    <xf numFmtId="0" fontId="0" fillId="0" borderId="2" xfId="0" applyBorder="1"/>
    <xf numFmtId="0" fontId="0" fillId="0" borderId="3" xfId="0" applyBorder="1"/>
    <xf numFmtId="0" fontId="2" fillId="0" borderId="4" xfId="0" applyFont="1" applyBorder="1"/>
    <xf numFmtId="0" fontId="0" fillId="0" borderId="5" xfId="0" applyBorder="1"/>
    <xf numFmtId="0" fontId="2" fillId="0" borderId="4" xfId="0" applyFont="1" applyBorder="1" applyAlignment="1">
      <alignment wrapText="1"/>
    </xf>
    <xf numFmtId="0" fontId="0" fillId="0" borderId="4" xfId="0" applyBorder="1" applyAlignment="1">
      <alignment vertical="top" wrapText="1"/>
    </xf>
    <xf numFmtId="0" fontId="0" fillId="0" borderId="4" xfId="0" applyBorder="1" applyAlignment="1">
      <alignment vertical="top"/>
    </xf>
    <xf numFmtId="0" fontId="2" fillId="0" borderId="4" xfId="0" applyFont="1" applyBorder="1" applyAlignment="1">
      <alignment vertical="top"/>
    </xf>
    <xf numFmtId="0" fontId="2" fillId="0" borderId="4" xfId="0" applyFont="1" applyBorder="1" applyAlignment="1">
      <alignment vertical="center"/>
    </xf>
    <xf numFmtId="0" fontId="0" fillId="0" borderId="4" xfId="0" applyBorder="1" applyAlignment="1">
      <alignment vertical="center"/>
    </xf>
    <xf numFmtId="0" fontId="0" fillId="0" borderId="4" xfId="0" applyBorder="1" applyAlignment="1">
      <alignment vertical="center" wrapText="1"/>
    </xf>
    <xf numFmtId="0" fontId="2" fillId="0" borderId="4" xfId="0" applyFont="1" applyBorder="1" applyAlignment="1">
      <alignment vertical="center" wrapText="1"/>
    </xf>
    <xf numFmtId="0" fontId="0" fillId="0" borderId="5" xfId="0" applyBorder="1" applyAlignment="1">
      <alignment wrapText="1"/>
    </xf>
    <xf numFmtId="0" fontId="2" fillId="0" borderId="5" xfId="0" applyFont="1" applyBorder="1" applyAlignment="1">
      <alignment wrapText="1"/>
    </xf>
    <xf numFmtId="0" fontId="6" fillId="0" borderId="0" xfId="0" applyFont="1" applyAlignment="1">
      <alignment vertical="top" wrapText="1"/>
    </xf>
    <xf numFmtId="0" fontId="8" fillId="0" borderId="0" xfId="0" applyFont="1"/>
    <xf numFmtId="0" fontId="9" fillId="5" borderId="8" xfId="0" applyFont="1" applyFill="1" applyBorder="1" applyAlignment="1">
      <alignment horizontal="left" vertical="center"/>
    </xf>
    <xf numFmtId="0" fontId="13" fillId="0" borderId="0" xfId="0" applyFont="1"/>
    <xf numFmtId="0" fontId="14" fillId="7" borderId="11" xfId="0" applyFont="1" applyFill="1" applyBorder="1"/>
    <xf numFmtId="0" fontId="14" fillId="7" borderId="0" xfId="0" applyFont="1" applyFill="1"/>
    <xf numFmtId="0" fontId="15" fillId="5" borderId="11" xfId="2" applyFont="1" applyFill="1" applyBorder="1" applyAlignment="1">
      <alignment horizontal="center" vertical="center"/>
    </xf>
    <xf numFmtId="0" fontId="15" fillId="5" borderId="12" xfId="0" applyFont="1" applyFill="1" applyBorder="1" applyAlignment="1">
      <alignment horizontal="center" vertical="center"/>
    </xf>
    <xf numFmtId="0" fontId="13" fillId="8" borderId="0" xfId="0" applyFont="1" applyFill="1"/>
    <xf numFmtId="0" fontId="13" fillId="0" borderId="13" xfId="0" applyFont="1" applyBorder="1"/>
    <xf numFmtId="0" fontId="8" fillId="7" borderId="0" xfId="0" applyFont="1" applyFill="1"/>
    <xf numFmtId="1" fontId="17" fillId="7" borderId="14" xfId="2" applyNumberFormat="1" applyFont="1" applyFill="1" applyBorder="1" applyAlignment="1" applyProtection="1">
      <alignment horizontal="center" vertical="center"/>
      <protection locked="0"/>
    </xf>
    <xf numFmtId="1" fontId="18" fillId="9" borderId="15" xfId="2" applyNumberFormat="1" applyFont="1" applyFill="1" applyBorder="1" applyAlignment="1">
      <alignment horizontal="center" vertical="center"/>
    </xf>
    <xf numFmtId="164" fontId="17" fillId="7" borderId="15" xfId="2" applyNumberFormat="1" applyFont="1" applyFill="1" applyBorder="1" applyAlignment="1" applyProtection="1">
      <alignment horizontal="center" vertical="center"/>
      <protection locked="0"/>
    </xf>
    <xf numFmtId="0" fontId="19" fillId="8" borderId="0" xfId="0" applyFont="1" applyFill="1"/>
    <xf numFmtId="0" fontId="20" fillId="5" borderId="11" xfId="0" applyFont="1" applyFill="1" applyBorder="1"/>
    <xf numFmtId="0" fontId="20" fillId="8" borderId="12" xfId="0" applyFont="1" applyFill="1" applyBorder="1"/>
    <xf numFmtId="0" fontId="8" fillId="5" borderId="11" xfId="0" applyFont="1" applyFill="1" applyBorder="1"/>
    <xf numFmtId="0" fontId="13" fillId="8" borderId="0" xfId="0" applyFont="1" applyFill="1" applyAlignment="1">
      <alignment horizontal="center"/>
    </xf>
    <xf numFmtId="0" fontId="8" fillId="5" borderId="11" xfId="0" applyFont="1" applyFill="1" applyBorder="1" applyAlignment="1">
      <alignment horizontal="right"/>
    </xf>
    <xf numFmtId="165" fontId="17" fillId="7" borderId="15" xfId="0" applyNumberFormat="1" applyFont="1" applyFill="1" applyBorder="1" applyAlignment="1" applyProtection="1">
      <alignment horizontal="center"/>
      <protection locked="0"/>
    </xf>
    <xf numFmtId="165" fontId="6" fillId="7" borderId="15" xfId="0" applyNumberFormat="1" applyFont="1" applyFill="1" applyBorder="1" applyAlignment="1" applyProtection="1">
      <alignment horizontal="center"/>
      <protection locked="0"/>
    </xf>
    <xf numFmtId="166" fontId="6" fillId="7" borderId="15" xfId="0" applyNumberFormat="1" applyFont="1" applyFill="1" applyBorder="1" applyAlignment="1" applyProtection="1">
      <alignment horizontal="center"/>
      <protection locked="0"/>
    </xf>
    <xf numFmtId="166" fontId="6" fillId="7" borderId="14" xfId="0" applyNumberFormat="1" applyFont="1" applyFill="1" applyBorder="1" applyAlignment="1" applyProtection="1">
      <alignment horizontal="center"/>
      <protection locked="0"/>
    </xf>
    <xf numFmtId="164" fontId="30" fillId="7" borderId="17" xfId="0" applyNumberFormat="1" applyFont="1" applyFill="1" applyBorder="1" applyAlignment="1" applyProtection="1">
      <alignment horizontal="center"/>
      <protection locked="0"/>
    </xf>
    <xf numFmtId="0" fontId="13" fillId="8" borderId="18" xfId="0" applyFont="1" applyFill="1" applyBorder="1" applyAlignment="1">
      <alignment horizontal="center"/>
    </xf>
    <xf numFmtId="164" fontId="13" fillId="8" borderId="19" xfId="0" applyNumberFormat="1" applyFont="1" applyFill="1" applyBorder="1" applyAlignment="1">
      <alignment horizontal="center" vertical="center"/>
    </xf>
    <xf numFmtId="164" fontId="13" fillId="8" borderId="20" xfId="0" applyNumberFormat="1" applyFont="1" applyFill="1" applyBorder="1" applyAlignment="1">
      <alignment horizontal="center" vertical="center"/>
    </xf>
    <xf numFmtId="0" fontId="8" fillId="5" borderId="11" xfId="0" applyFont="1" applyFill="1" applyBorder="1" applyAlignment="1">
      <alignment horizontal="center"/>
    </xf>
    <xf numFmtId="167" fontId="17" fillId="7" borderId="15" xfId="0" applyNumberFormat="1" applyFont="1" applyFill="1" applyBorder="1" applyAlignment="1" applyProtection="1">
      <alignment horizontal="center"/>
      <protection locked="0"/>
    </xf>
    <xf numFmtId="167" fontId="6" fillId="7" borderId="15" xfId="0" applyNumberFormat="1" applyFont="1" applyFill="1" applyBorder="1" applyAlignment="1" applyProtection="1">
      <alignment horizontal="center"/>
      <protection locked="0"/>
    </xf>
    <xf numFmtId="14" fontId="12" fillId="5" borderId="21" xfId="0" applyNumberFormat="1" applyFont="1" applyFill="1" applyBorder="1" applyAlignment="1">
      <alignment horizontal="center" vertical="center"/>
    </xf>
    <xf numFmtId="167" fontId="13" fillId="8" borderId="0" xfId="0" applyNumberFormat="1" applyFont="1" applyFill="1"/>
    <xf numFmtId="0" fontId="13" fillId="8" borderId="22" xfId="0" applyFont="1" applyFill="1" applyBorder="1" applyAlignment="1">
      <alignment horizontal="center"/>
    </xf>
    <xf numFmtId="164" fontId="13" fillId="8" borderId="23" xfId="0" applyNumberFormat="1" applyFont="1" applyFill="1" applyBorder="1" applyAlignment="1">
      <alignment horizontal="center"/>
    </xf>
    <xf numFmtId="0" fontId="13" fillId="5" borderId="12" xfId="0" applyFont="1" applyFill="1" applyBorder="1"/>
    <xf numFmtId="0" fontId="13" fillId="8" borderId="23" xfId="0" applyFont="1" applyFill="1" applyBorder="1"/>
    <xf numFmtId="0" fontId="25" fillId="5" borderId="11" xfId="0" applyFont="1" applyFill="1" applyBorder="1" applyAlignment="1">
      <alignment horizontal="right"/>
    </xf>
    <xf numFmtId="1" fontId="38" fillId="9" borderId="28" xfId="0" applyNumberFormat="1" applyFont="1" applyFill="1" applyBorder="1" applyAlignment="1">
      <alignment horizontal="center" vertical="center"/>
    </xf>
    <xf numFmtId="0" fontId="13" fillId="8" borderId="29" xfId="0" applyFont="1" applyFill="1" applyBorder="1" applyAlignment="1">
      <alignment horizontal="center" vertical="center"/>
    </xf>
    <xf numFmtId="164" fontId="13" fillId="8" borderId="30" xfId="0" applyNumberFormat="1" applyFont="1" applyFill="1" applyBorder="1" applyAlignment="1">
      <alignment horizontal="center" vertical="center"/>
    </xf>
    <xf numFmtId="0" fontId="25" fillId="5" borderId="11" xfId="0" applyFont="1" applyFill="1" applyBorder="1" applyAlignment="1">
      <alignment horizontal="right" vertical="top"/>
    </xf>
    <xf numFmtId="0" fontId="13" fillId="8" borderId="7" xfId="0" applyFont="1" applyFill="1" applyBorder="1"/>
    <xf numFmtId="164" fontId="13" fillId="8" borderId="0" xfId="0" applyNumberFormat="1" applyFont="1" applyFill="1"/>
    <xf numFmtId="0" fontId="13" fillId="8" borderId="35" xfId="0" applyFont="1" applyFill="1" applyBorder="1" applyAlignment="1">
      <alignment horizontal="center" vertical="center"/>
    </xf>
    <xf numFmtId="164" fontId="13" fillId="8" borderId="36" xfId="0" applyNumberFormat="1" applyFont="1" applyFill="1" applyBorder="1" applyAlignment="1">
      <alignment horizontal="center" vertical="center"/>
    </xf>
    <xf numFmtId="0" fontId="25" fillId="5" borderId="11" xfId="0" applyFont="1" applyFill="1" applyBorder="1" applyAlignment="1">
      <alignment horizontal="center" vertical="center"/>
    </xf>
    <xf numFmtId="168" fontId="44" fillId="9" borderId="20" xfId="0" applyNumberFormat="1" applyFont="1" applyFill="1" applyBorder="1" applyAlignment="1">
      <alignment horizontal="center" vertical="center"/>
    </xf>
    <xf numFmtId="164" fontId="46" fillId="9" borderId="20" xfId="0" applyNumberFormat="1" applyFont="1" applyFill="1" applyBorder="1" applyAlignment="1">
      <alignment horizontal="center" vertical="center"/>
    </xf>
    <xf numFmtId="164" fontId="38" fillId="9" borderId="28" xfId="0" applyNumberFormat="1" applyFont="1" applyFill="1" applyBorder="1" applyAlignment="1">
      <alignment horizontal="center" vertical="center"/>
    </xf>
    <xf numFmtId="0" fontId="13" fillId="8" borderId="40" xfId="0" applyFont="1" applyFill="1" applyBorder="1" applyAlignment="1">
      <alignment horizontal="center" vertical="center"/>
    </xf>
    <xf numFmtId="164" fontId="13" fillId="8" borderId="41" xfId="0" applyNumberFormat="1" applyFont="1" applyFill="1" applyBorder="1" applyAlignment="1">
      <alignment horizontal="center" vertical="center"/>
    </xf>
    <xf numFmtId="0" fontId="28" fillId="5" borderId="11" xfId="0" applyFont="1" applyFill="1" applyBorder="1" applyAlignment="1">
      <alignment horizontal="center" vertical="center"/>
    </xf>
    <xf numFmtId="167" fontId="46" fillId="9" borderId="20" xfId="0" applyNumberFormat="1" applyFont="1" applyFill="1" applyBorder="1" applyAlignment="1">
      <alignment horizontal="center" vertical="center"/>
    </xf>
    <xf numFmtId="0" fontId="13" fillId="8" borderId="44" xfId="0" applyFont="1" applyFill="1" applyBorder="1" applyAlignment="1">
      <alignment horizontal="center" vertical="center"/>
    </xf>
    <xf numFmtId="0" fontId="13" fillId="8" borderId="45" xfId="0" applyFont="1" applyFill="1" applyBorder="1" applyAlignment="1">
      <alignment horizontal="center" vertical="center"/>
    </xf>
    <xf numFmtId="0" fontId="8" fillId="8" borderId="47" xfId="0" applyFont="1" applyFill="1" applyBorder="1"/>
    <xf numFmtId="0" fontId="8" fillId="11" borderId="48" xfId="0" applyFont="1" applyFill="1" applyBorder="1"/>
    <xf numFmtId="0" fontId="8" fillId="11" borderId="12" xfId="0" applyFont="1" applyFill="1" applyBorder="1"/>
    <xf numFmtId="0" fontId="30" fillId="5" borderId="49" xfId="0" applyFont="1" applyFill="1" applyBorder="1"/>
    <xf numFmtId="0" fontId="49" fillId="12" borderId="7" xfId="2" applyFont="1" applyFill="1" applyBorder="1" applyAlignment="1">
      <alignment horizontal="left" vertical="center"/>
    </xf>
    <xf numFmtId="167" fontId="50" fillId="12" borderId="7" xfId="2" applyNumberFormat="1" applyFont="1" applyFill="1" applyBorder="1" applyAlignment="1">
      <alignment horizontal="center" vertical="center"/>
    </xf>
    <xf numFmtId="0" fontId="50" fillId="12" borderId="7" xfId="2" applyFont="1" applyFill="1" applyBorder="1" applyAlignment="1">
      <alignment horizontal="left" vertical="center"/>
    </xf>
    <xf numFmtId="1" fontId="51" fillId="12" borderId="7" xfId="2" applyNumberFormat="1" applyFont="1" applyFill="1" applyBorder="1" applyAlignment="1">
      <alignment horizontal="left" vertical="center"/>
    </xf>
    <xf numFmtId="2" fontId="52" fillId="12" borderId="7" xfId="2" applyNumberFormat="1" applyFont="1" applyFill="1" applyBorder="1" applyAlignment="1">
      <alignment horizontal="left" vertical="center"/>
    </xf>
    <xf numFmtId="1" fontId="53" fillId="12" borderId="7" xfId="2" applyNumberFormat="1" applyFont="1" applyFill="1" applyBorder="1" applyAlignment="1">
      <alignment horizontal="center" vertical="center"/>
    </xf>
    <xf numFmtId="169" fontId="17" fillId="12" borderId="7" xfId="2" applyNumberFormat="1" applyFont="1" applyFill="1" applyBorder="1" applyAlignment="1">
      <alignment horizontal="right" vertical="center"/>
    </xf>
    <xf numFmtId="1" fontId="17" fillId="5" borderId="8" xfId="2" applyNumberFormat="1" applyFont="1" applyFill="1" applyBorder="1" applyAlignment="1">
      <alignment vertical="center"/>
    </xf>
    <xf numFmtId="0" fontId="8" fillId="13" borderId="12" xfId="0" applyFont="1" applyFill="1" applyBorder="1"/>
    <xf numFmtId="0" fontId="13" fillId="5" borderId="11" xfId="0" applyFont="1" applyFill="1" applyBorder="1"/>
    <xf numFmtId="1" fontId="17" fillId="5" borderId="12" xfId="2" applyNumberFormat="1" applyFont="1" applyFill="1" applyBorder="1" applyAlignment="1">
      <alignment vertical="center"/>
    </xf>
    <xf numFmtId="169" fontId="17" fillId="7" borderId="15" xfId="2" applyNumberFormat="1" applyFont="1" applyFill="1" applyBorder="1" applyAlignment="1" applyProtection="1">
      <alignment horizontal="center" vertical="center"/>
      <protection locked="0"/>
    </xf>
    <xf numFmtId="170" fontId="38" fillId="9" borderId="20" xfId="2" applyNumberFormat="1" applyFont="1" applyFill="1" applyBorder="1" applyAlignment="1">
      <alignment horizontal="center" vertical="center"/>
    </xf>
    <xf numFmtId="0" fontId="8" fillId="5" borderId="48" xfId="0" applyFont="1" applyFill="1" applyBorder="1"/>
    <xf numFmtId="0" fontId="8" fillId="5" borderId="49" xfId="0" applyFont="1" applyFill="1" applyBorder="1"/>
    <xf numFmtId="0" fontId="49" fillId="12" borderId="50" xfId="2" applyFont="1" applyFill="1" applyBorder="1" applyAlignment="1">
      <alignment horizontal="left" vertical="center"/>
    </xf>
    <xf numFmtId="167" fontId="50" fillId="12" borderId="50" xfId="2" applyNumberFormat="1" applyFont="1" applyFill="1" applyBorder="1" applyAlignment="1">
      <alignment horizontal="center" vertical="center"/>
    </xf>
    <xf numFmtId="0" fontId="50" fillId="12" borderId="50" xfId="2" applyFont="1" applyFill="1" applyBorder="1" applyAlignment="1">
      <alignment horizontal="left" vertical="center"/>
    </xf>
    <xf numFmtId="1" fontId="51" fillId="12" borderId="50" xfId="2" applyNumberFormat="1" applyFont="1" applyFill="1" applyBorder="1" applyAlignment="1">
      <alignment horizontal="left" vertical="center"/>
    </xf>
    <xf numFmtId="2" fontId="52" fillId="12" borderId="50" xfId="2" applyNumberFormat="1" applyFont="1" applyFill="1" applyBorder="1" applyAlignment="1">
      <alignment horizontal="left" vertical="center"/>
    </xf>
    <xf numFmtId="1" fontId="53" fillId="12" borderId="50" xfId="2" applyNumberFormat="1" applyFont="1" applyFill="1" applyBorder="1" applyAlignment="1">
      <alignment horizontal="center" vertical="center"/>
    </xf>
    <xf numFmtId="169" fontId="17" fillId="12" borderId="50" xfId="2" applyNumberFormat="1" applyFont="1" applyFill="1" applyBorder="1" applyAlignment="1">
      <alignment horizontal="right" vertical="center"/>
    </xf>
    <xf numFmtId="1" fontId="17" fillId="5" borderId="47" xfId="2" applyNumberFormat="1" applyFont="1" applyFill="1" applyBorder="1" applyAlignment="1">
      <alignment vertical="center"/>
    </xf>
    <xf numFmtId="164" fontId="38" fillId="9" borderId="20" xfId="2" applyNumberFormat="1" applyFont="1" applyFill="1" applyBorder="1" applyAlignment="1">
      <alignment horizontal="center" vertical="center"/>
    </xf>
    <xf numFmtId="167" fontId="57" fillId="12" borderId="50" xfId="2" applyNumberFormat="1" applyFont="1" applyFill="1" applyBorder="1" applyAlignment="1">
      <alignment horizontal="center" vertical="center"/>
    </xf>
    <xf numFmtId="0" fontId="57" fillId="12" borderId="50" xfId="2" applyFont="1" applyFill="1" applyBorder="1" applyAlignment="1">
      <alignment horizontal="left" vertical="center"/>
    </xf>
    <xf numFmtId="1" fontId="58" fillId="12" borderId="50" xfId="2" applyNumberFormat="1" applyFont="1" applyFill="1" applyBorder="1" applyAlignment="1">
      <alignment horizontal="left" vertical="center"/>
    </xf>
    <xf numFmtId="2" fontId="59" fillId="12" borderId="50" xfId="2" applyNumberFormat="1" applyFont="1" applyFill="1" applyBorder="1" applyAlignment="1">
      <alignment horizontal="left" vertical="center"/>
    </xf>
    <xf numFmtId="1" fontId="60" fillId="12" borderId="50" xfId="2" applyNumberFormat="1" applyFont="1" applyFill="1" applyBorder="1" applyAlignment="1">
      <alignment horizontal="center" vertical="center"/>
    </xf>
    <xf numFmtId="169" fontId="61" fillId="12" borderId="50" xfId="2" applyNumberFormat="1" applyFont="1" applyFill="1" applyBorder="1" applyAlignment="1">
      <alignment horizontal="right" vertical="center"/>
    </xf>
    <xf numFmtId="1" fontId="61" fillId="5" borderId="47" xfId="2" applyNumberFormat="1" applyFont="1" applyFill="1" applyBorder="1" applyAlignment="1">
      <alignment vertical="center"/>
    </xf>
    <xf numFmtId="1" fontId="61" fillId="5" borderId="12" xfId="2" applyNumberFormat="1" applyFont="1" applyFill="1" applyBorder="1" applyAlignment="1">
      <alignment vertical="center"/>
    </xf>
    <xf numFmtId="167" fontId="58" fillId="12" borderId="50" xfId="2" applyNumberFormat="1" applyFont="1" applyFill="1" applyBorder="1" applyAlignment="1">
      <alignment horizontal="center" vertical="center"/>
    </xf>
    <xf numFmtId="0" fontId="58" fillId="12" borderId="50" xfId="2" applyFont="1" applyFill="1" applyBorder="1" applyAlignment="1">
      <alignment horizontal="left" vertical="center"/>
    </xf>
    <xf numFmtId="2" fontId="58" fillId="12" borderId="50" xfId="2" applyNumberFormat="1" applyFont="1" applyFill="1" applyBorder="1" applyAlignment="1">
      <alignment horizontal="left" vertical="center"/>
    </xf>
    <xf numFmtId="1" fontId="61" fillId="12" borderId="50" xfId="2" applyNumberFormat="1" applyFont="1" applyFill="1" applyBorder="1" applyAlignment="1">
      <alignment horizontal="center" vertical="center"/>
    </xf>
    <xf numFmtId="0" fontId="8" fillId="5" borderId="47" xfId="0" applyFont="1" applyFill="1" applyBorder="1"/>
    <xf numFmtId="0" fontId="8" fillId="8" borderId="12" xfId="0" applyFont="1" applyFill="1" applyBorder="1"/>
    <xf numFmtId="0" fontId="8" fillId="5" borderId="12" xfId="0" applyFont="1" applyFill="1" applyBorder="1"/>
    <xf numFmtId="164" fontId="17" fillId="14" borderId="15" xfId="2" applyNumberFormat="1" applyFont="1" applyFill="1" applyBorder="1" applyAlignment="1" applyProtection="1">
      <alignment horizontal="center" vertical="center"/>
      <protection locked="0"/>
    </xf>
    <xf numFmtId="172" fontId="17" fillId="14" borderId="15" xfId="2" applyNumberFormat="1" applyFont="1" applyFill="1" applyBorder="1" applyAlignment="1" applyProtection="1">
      <alignment horizontal="center" vertical="center"/>
      <protection locked="0"/>
    </xf>
    <xf numFmtId="0" fontId="13" fillId="7" borderId="0" xfId="0" applyFont="1" applyFill="1"/>
    <xf numFmtId="0" fontId="13" fillId="5" borderId="55" xfId="0" applyFont="1" applyFill="1" applyBorder="1"/>
    <xf numFmtId="0" fontId="13" fillId="5" borderId="54" xfId="0" applyFont="1" applyFill="1" applyBorder="1"/>
    <xf numFmtId="0" fontId="13" fillId="5" borderId="48" xfId="0" applyFont="1" applyFill="1" applyBorder="1"/>
    <xf numFmtId="0" fontId="13" fillId="5" borderId="50" xfId="0" applyFont="1" applyFill="1" applyBorder="1" applyAlignment="1">
      <alignment horizontal="center"/>
    </xf>
    <xf numFmtId="0" fontId="13" fillId="5" borderId="50" xfId="0" applyFont="1" applyFill="1" applyBorder="1"/>
    <xf numFmtId="0" fontId="13" fillId="5" borderId="49" xfId="0" applyFont="1" applyFill="1" applyBorder="1"/>
    <xf numFmtId="2" fontId="69" fillId="8" borderId="0" xfId="2" applyNumberFormat="1" applyFont="1" applyFill="1" applyAlignment="1">
      <alignment horizontal="left" vertical="center"/>
    </xf>
    <xf numFmtId="0" fontId="80" fillId="12" borderId="11" xfId="2" applyFont="1" applyFill="1" applyBorder="1" applyAlignment="1">
      <alignment horizontal="left" vertical="center"/>
    </xf>
    <xf numFmtId="0" fontId="61" fillId="8" borderId="0" xfId="2" applyFont="1" applyFill="1" applyAlignment="1">
      <alignment horizontal="center" vertical="center"/>
    </xf>
    <xf numFmtId="167" fontId="81" fillId="8" borderId="0" xfId="2" applyNumberFormat="1" applyFont="1" applyFill="1" applyAlignment="1">
      <alignment horizontal="center" vertical="center"/>
    </xf>
    <xf numFmtId="1" fontId="69" fillId="8" borderId="0" xfId="2" applyNumberFormat="1" applyFont="1" applyFill="1" applyAlignment="1">
      <alignment horizontal="left" vertical="center"/>
    </xf>
    <xf numFmtId="0" fontId="82" fillId="12" borderId="11" xfId="2" applyFont="1" applyFill="1" applyBorder="1" applyAlignment="1">
      <alignment horizontal="left" vertical="center"/>
    </xf>
    <xf numFmtId="167" fontId="17" fillId="14" borderId="15" xfId="2" applyNumberFormat="1" applyFont="1" applyFill="1" applyBorder="1" applyAlignment="1" applyProtection="1">
      <alignment horizontal="center" vertical="center"/>
      <protection locked="0"/>
    </xf>
    <xf numFmtId="0" fontId="17" fillId="8" borderId="0" xfId="2" applyFont="1" applyFill="1" applyAlignment="1">
      <alignment horizontal="left" vertical="center"/>
    </xf>
    <xf numFmtId="1" fontId="62" fillId="8" borderId="0" xfId="2" applyNumberFormat="1" applyFont="1" applyFill="1" applyAlignment="1">
      <alignment horizontal="left" vertical="center"/>
    </xf>
    <xf numFmtId="2" fontId="61" fillId="8" borderId="0" xfId="2" applyNumberFormat="1" applyFont="1" applyFill="1" applyAlignment="1">
      <alignment horizontal="left" vertical="center"/>
    </xf>
    <xf numFmtId="0" fontId="61" fillId="8" borderId="0" xfId="2" applyFont="1" applyFill="1" applyAlignment="1">
      <alignment horizontal="left" vertical="center"/>
    </xf>
    <xf numFmtId="167" fontId="17" fillId="7" borderId="56" xfId="2" applyNumberFormat="1" applyFont="1" applyFill="1" applyBorder="1" applyAlignment="1" applyProtection="1">
      <alignment horizontal="center" vertical="center"/>
      <protection locked="0"/>
    </xf>
    <xf numFmtId="0" fontId="83" fillId="5" borderId="57" xfId="0" applyFont="1" applyFill="1" applyBorder="1" applyAlignment="1">
      <alignment vertical="center"/>
    </xf>
    <xf numFmtId="164" fontId="18" fillId="9" borderId="20" xfId="2" applyNumberFormat="1" applyFont="1" applyFill="1" applyBorder="1" applyAlignment="1" applyProtection="1">
      <alignment horizontal="center" vertical="center"/>
      <protection hidden="1"/>
    </xf>
    <xf numFmtId="0" fontId="8" fillId="8" borderId="60" xfId="0" applyFont="1" applyFill="1" applyBorder="1"/>
    <xf numFmtId="0" fontId="77" fillId="8" borderId="12" xfId="0" applyFont="1" applyFill="1" applyBorder="1"/>
    <xf numFmtId="0" fontId="82" fillId="16" borderId="14" xfId="2" applyFont="1" applyFill="1" applyBorder="1" applyAlignment="1">
      <alignment horizontal="left" vertical="center"/>
    </xf>
    <xf numFmtId="0" fontId="13" fillId="8" borderId="61" xfId="0" applyFont="1" applyFill="1" applyBorder="1"/>
    <xf numFmtId="0" fontId="13" fillId="8" borderId="61" xfId="0" applyFont="1" applyFill="1" applyBorder="1" applyAlignment="1">
      <alignment horizontal="center"/>
    </xf>
    <xf numFmtId="0" fontId="13" fillId="8" borderId="62" xfId="0" applyFont="1" applyFill="1" applyBorder="1"/>
    <xf numFmtId="0" fontId="82" fillId="16" borderId="63" xfId="2" applyFont="1" applyFill="1" applyBorder="1" applyAlignment="1">
      <alignment horizontal="left" vertical="center"/>
    </xf>
    <xf numFmtId="0" fontId="13" fillId="8" borderId="58" xfId="0" applyFont="1" applyFill="1" applyBorder="1"/>
    <xf numFmtId="0" fontId="77" fillId="8" borderId="59" xfId="0" applyFont="1" applyFill="1" applyBorder="1"/>
    <xf numFmtId="169" fontId="85" fillId="7" borderId="65" xfId="2" applyNumberFormat="1" applyFont="1" applyFill="1" applyBorder="1" applyAlignment="1">
      <alignment horizontal="right" vertical="center"/>
    </xf>
    <xf numFmtId="169" fontId="86" fillId="7" borderId="66" xfId="2" applyNumberFormat="1" applyFont="1" applyFill="1" applyBorder="1" applyAlignment="1">
      <alignment horizontal="right" vertical="center"/>
    </xf>
    <xf numFmtId="0" fontId="13" fillId="7" borderId="13" xfId="0" applyFont="1" applyFill="1" applyBorder="1"/>
    <xf numFmtId="0" fontId="86" fillId="7" borderId="66" xfId="0" applyFont="1" applyFill="1" applyBorder="1" applyAlignment="1">
      <alignment horizontal="center" vertical="center"/>
    </xf>
    <xf numFmtId="0" fontId="87" fillId="7" borderId="66" xfId="2" applyFont="1" applyFill="1" applyBorder="1" applyAlignment="1">
      <alignment horizontal="left" vertical="center"/>
    </xf>
    <xf numFmtId="0" fontId="86" fillId="7" borderId="66" xfId="2" applyFont="1" applyFill="1" applyBorder="1" applyAlignment="1">
      <alignment horizontal="center" vertical="center"/>
    </xf>
    <xf numFmtId="1" fontId="86" fillId="7" borderId="66" xfId="2" applyNumberFormat="1" applyFont="1" applyFill="1" applyBorder="1" applyAlignment="1">
      <alignment horizontal="center" vertical="center"/>
    </xf>
    <xf numFmtId="171" fontId="86" fillId="7" borderId="66" xfId="2" applyNumberFormat="1" applyFont="1" applyFill="1" applyBorder="1" applyAlignment="1">
      <alignment horizontal="center" vertical="center"/>
    </xf>
    <xf numFmtId="1" fontId="86" fillId="7" borderId="66" xfId="2" applyNumberFormat="1" applyFont="1" applyFill="1" applyBorder="1" applyAlignment="1">
      <alignment horizontal="right" vertical="center"/>
    </xf>
    <xf numFmtId="1" fontId="88" fillId="7" borderId="66" xfId="2" applyNumberFormat="1" applyFont="1" applyFill="1" applyBorder="1" applyAlignment="1">
      <alignment horizontal="left" vertical="center"/>
    </xf>
    <xf numFmtId="169" fontId="89" fillId="7" borderId="66" xfId="2" applyNumberFormat="1" applyFont="1" applyFill="1" applyBorder="1" applyAlignment="1">
      <alignment horizontal="right" vertical="center"/>
    </xf>
    <xf numFmtId="1" fontId="87" fillId="7" borderId="66" xfId="2" applyNumberFormat="1" applyFont="1" applyFill="1" applyBorder="1" applyAlignment="1">
      <alignment horizontal="left" vertical="center"/>
    </xf>
    <xf numFmtId="0" fontId="90" fillId="7" borderId="66" xfId="2" applyFont="1" applyFill="1" applyBorder="1" applyAlignment="1">
      <alignment horizontal="left" vertical="center"/>
    </xf>
    <xf numFmtId="0" fontId="90" fillId="7" borderId="66" xfId="2" applyFont="1" applyFill="1" applyBorder="1" applyAlignment="1">
      <alignment horizontal="center" vertical="center"/>
    </xf>
    <xf numFmtId="2" fontId="86" fillId="7" borderId="66" xfId="2" applyNumberFormat="1" applyFont="1" applyFill="1" applyBorder="1" applyAlignment="1">
      <alignment horizontal="center" vertical="center"/>
    </xf>
    <xf numFmtId="1" fontId="89" fillId="7" borderId="66" xfId="2" applyNumberFormat="1" applyFont="1" applyFill="1" applyBorder="1" applyAlignment="1">
      <alignment horizontal="center" vertical="center"/>
    </xf>
    <xf numFmtId="0" fontId="86" fillId="7" borderId="68" xfId="2" applyFont="1" applyFill="1" applyBorder="1" applyAlignment="1">
      <alignment horizontal="center" vertical="center"/>
    </xf>
    <xf numFmtId="1" fontId="86" fillId="7" borderId="68" xfId="2" applyNumberFormat="1" applyFont="1" applyFill="1" applyBorder="1" applyAlignment="1">
      <alignment horizontal="center" vertical="center"/>
    </xf>
    <xf numFmtId="171" fontId="86" fillId="7" borderId="68" xfId="2" applyNumberFormat="1" applyFont="1" applyFill="1" applyBorder="1" applyAlignment="1">
      <alignment horizontal="center" vertical="center"/>
    </xf>
    <xf numFmtId="2" fontId="86" fillId="7" borderId="68" xfId="2" applyNumberFormat="1" applyFont="1" applyFill="1" applyBorder="1" applyAlignment="1">
      <alignment horizontal="center" vertical="center"/>
    </xf>
    <xf numFmtId="1" fontId="86" fillId="7" borderId="68" xfId="2" applyNumberFormat="1" applyFont="1" applyFill="1" applyBorder="1" applyAlignment="1">
      <alignment horizontal="right" vertical="center"/>
    </xf>
    <xf numFmtId="169" fontId="86" fillId="7" borderId="68" xfId="2" applyNumberFormat="1" applyFont="1" applyFill="1" applyBorder="1" applyAlignment="1">
      <alignment horizontal="right" vertical="center"/>
    </xf>
    <xf numFmtId="169" fontId="86" fillId="7" borderId="69" xfId="2" applyNumberFormat="1" applyFont="1" applyFill="1" applyBorder="1" applyAlignment="1">
      <alignment horizontal="right" vertical="center"/>
    </xf>
    <xf numFmtId="0" fontId="13" fillId="7" borderId="70" xfId="0" applyFont="1" applyFill="1" applyBorder="1"/>
    <xf numFmtId="0" fontId="13" fillId="7" borderId="71" xfId="0" applyFont="1" applyFill="1" applyBorder="1"/>
    <xf numFmtId="164" fontId="18" fillId="9" borderId="62" xfId="0" applyNumberFormat="1" applyFont="1" applyFill="1" applyBorder="1" applyAlignment="1">
      <alignment horizontal="center" vertical="center"/>
    </xf>
    <xf numFmtId="0" fontId="12" fillId="7" borderId="28" xfId="0" applyFont="1" applyFill="1" applyBorder="1" applyAlignment="1" applyProtection="1">
      <alignment horizontal="center" vertical="center"/>
      <protection locked="0"/>
    </xf>
    <xf numFmtId="0" fontId="7" fillId="7" borderId="72" xfId="0" applyFont="1" applyFill="1" applyBorder="1" applyAlignment="1" applyProtection="1">
      <alignment horizontal="center" vertical="center"/>
      <protection locked="0"/>
    </xf>
    <xf numFmtId="0" fontId="15" fillId="5" borderId="0" xfId="2" applyFont="1" applyFill="1" applyAlignment="1">
      <alignment horizontal="center" vertical="center"/>
    </xf>
    <xf numFmtId="0" fontId="20" fillId="5" borderId="0" xfId="0" applyFont="1" applyFill="1"/>
    <xf numFmtId="0" fontId="20" fillId="5" borderId="12" xfId="0" applyFont="1" applyFill="1" applyBorder="1"/>
    <xf numFmtId="0" fontId="21" fillId="5" borderId="0" xfId="0" applyFont="1" applyFill="1"/>
    <xf numFmtId="0" fontId="22" fillId="5" borderId="0" xfId="0" applyFont="1" applyFill="1" applyAlignment="1">
      <alignment horizontal="center" vertical="center"/>
    </xf>
    <xf numFmtId="16" fontId="21" fillId="5" borderId="0" xfId="0" applyNumberFormat="1" applyFont="1" applyFill="1"/>
    <xf numFmtId="0" fontId="23" fillId="5" borderId="0" xfId="0" applyFont="1" applyFill="1"/>
    <xf numFmtId="0" fontId="25" fillId="5" borderId="0" xfId="0" applyFont="1" applyFill="1" applyAlignment="1">
      <alignment horizontal="center"/>
    </xf>
    <xf numFmtId="0" fontId="26" fillId="5" borderId="0" xfId="0" applyFont="1" applyFill="1"/>
    <xf numFmtId="0" fontId="28" fillId="5" borderId="0" xfId="0" applyFont="1" applyFill="1" applyAlignment="1">
      <alignment horizontal="right"/>
    </xf>
    <xf numFmtId="0" fontId="31" fillId="5" borderId="12" xfId="0" applyFont="1" applyFill="1" applyBorder="1" applyAlignment="1">
      <alignment horizontal="center" vertical="center"/>
    </xf>
    <xf numFmtId="0" fontId="32" fillId="5" borderId="0" xfId="0" applyFont="1" applyFill="1" applyAlignment="1">
      <alignment horizontal="center"/>
    </xf>
    <xf numFmtId="0" fontId="33" fillId="5" borderId="0" xfId="0" applyFont="1" applyFill="1" applyAlignment="1">
      <alignment horizontal="center"/>
    </xf>
    <xf numFmtId="0" fontId="13" fillId="5" borderId="0" xfId="0" applyFont="1" applyFill="1" applyAlignment="1">
      <alignment horizontal="right"/>
    </xf>
    <xf numFmtId="0" fontId="13" fillId="5" borderId="0" xfId="0" applyFont="1" applyFill="1"/>
    <xf numFmtId="0" fontId="8" fillId="5" borderId="0" xfId="0" applyFont="1" applyFill="1"/>
    <xf numFmtId="0" fontId="42" fillId="5" borderId="0" xfId="0" applyFont="1" applyFill="1"/>
    <xf numFmtId="0" fontId="45" fillId="5" borderId="0" xfId="0" applyFont="1" applyFill="1" applyAlignment="1">
      <alignment vertical="center"/>
    </xf>
    <xf numFmtId="0" fontId="25" fillId="5" borderId="0" xfId="0" applyFont="1" applyFill="1" applyAlignment="1">
      <alignment horizontal="center" vertical="center" wrapText="1"/>
    </xf>
    <xf numFmtId="0" fontId="28" fillId="5" borderId="0" xfId="0" applyFont="1" applyFill="1" applyAlignment="1">
      <alignment horizontal="center" vertical="center"/>
    </xf>
    <xf numFmtId="0" fontId="45" fillId="5" borderId="0" xfId="0" applyFont="1" applyFill="1" applyAlignment="1">
      <alignment horizontal="left" vertical="center"/>
    </xf>
    <xf numFmtId="0" fontId="8" fillId="0" borderId="0" xfId="0" applyFont="1" applyAlignment="1">
      <alignment horizontal="center" vertical="top" wrapText="1"/>
    </xf>
    <xf numFmtId="0" fontId="8" fillId="0" borderId="12" xfId="0" applyFont="1" applyBorder="1" applyAlignment="1">
      <alignment horizontal="center" vertical="top" wrapText="1"/>
    </xf>
    <xf numFmtId="0" fontId="8" fillId="11" borderId="0" xfId="0" applyFont="1" applyFill="1"/>
    <xf numFmtId="1" fontId="54" fillId="5" borderId="0" xfId="2" applyNumberFormat="1" applyFont="1" applyFill="1"/>
    <xf numFmtId="0" fontId="17" fillId="5" borderId="0" xfId="2" applyFont="1" applyFill="1" applyAlignment="1">
      <alignment horizontal="center" vertical="center"/>
    </xf>
    <xf numFmtId="167" fontId="28" fillId="5" borderId="0" xfId="2" applyNumberFormat="1" applyFont="1" applyFill="1" applyAlignment="1">
      <alignment horizontal="center" vertical="center"/>
    </xf>
    <xf numFmtId="0" fontId="13" fillId="5" borderId="0" xfId="2" applyFont="1" applyFill="1" applyAlignment="1">
      <alignment horizontal="center" vertical="center"/>
    </xf>
    <xf numFmtId="167" fontId="54" fillId="5" borderId="0" xfId="2" applyNumberFormat="1" applyFont="1" applyFill="1" applyAlignment="1">
      <alignment horizontal="center" vertical="center"/>
    </xf>
    <xf numFmtId="2" fontId="55" fillId="5" borderId="0" xfId="2" applyNumberFormat="1" applyFont="1" applyFill="1" applyAlignment="1">
      <alignment horizontal="left" vertical="center"/>
    </xf>
    <xf numFmtId="169" fontId="17" fillId="12" borderId="0" xfId="2" applyNumberFormat="1" applyFont="1" applyFill="1" applyAlignment="1">
      <alignment horizontal="right" vertical="center"/>
    </xf>
    <xf numFmtId="2" fontId="56" fillId="5" borderId="0" xfId="2" applyNumberFormat="1" applyFont="1" applyFill="1" applyAlignment="1">
      <alignment horizontal="left" vertical="center"/>
    </xf>
    <xf numFmtId="1" fontId="62" fillId="5" borderId="0" xfId="2" applyNumberFormat="1" applyFont="1" applyFill="1"/>
    <xf numFmtId="0" fontId="63" fillId="5" borderId="0" xfId="2" applyFont="1" applyFill="1" applyAlignment="1">
      <alignment horizontal="center" vertical="center"/>
    </xf>
    <xf numFmtId="0" fontId="54" fillId="5" borderId="0" xfId="2" applyFont="1" applyFill="1" applyAlignment="1">
      <alignment horizontal="center" vertical="center"/>
    </xf>
    <xf numFmtId="2" fontId="64" fillId="5" borderId="0" xfId="2" applyNumberFormat="1" applyFont="1" applyFill="1" applyAlignment="1">
      <alignment horizontal="left" vertical="center"/>
    </xf>
    <xf numFmtId="169" fontId="61" fillId="12" borderId="0" xfId="2" applyNumberFormat="1" applyFont="1" applyFill="1" applyAlignment="1">
      <alignment horizontal="right" vertical="center"/>
    </xf>
    <xf numFmtId="0" fontId="61" fillId="5" borderId="0" xfId="2" applyFont="1" applyFill="1" applyAlignment="1">
      <alignment horizontal="center" vertical="center"/>
    </xf>
    <xf numFmtId="1" fontId="54" fillId="12" borderId="0" xfId="2" applyNumberFormat="1" applyFont="1" applyFill="1" applyAlignment="1">
      <alignment horizontal="center" vertical="center"/>
    </xf>
    <xf numFmtId="1" fontId="60" fillId="12" borderId="0" xfId="2" applyNumberFormat="1" applyFont="1" applyFill="1" applyAlignment="1">
      <alignment horizontal="center" vertical="center"/>
    </xf>
    <xf numFmtId="0" fontId="61" fillId="12" borderId="0" xfId="2" applyFont="1" applyFill="1" applyAlignment="1">
      <alignment horizontal="center" vertical="center"/>
    </xf>
    <xf numFmtId="171" fontId="66" fillId="12" borderId="0" xfId="2" applyNumberFormat="1" applyFont="1" applyFill="1" applyAlignment="1" applyProtection="1">
      <alignment horizontal="center" vertical="center"/>
      <protection hidden="1"/>
    </xf>
    <xf numFmtId="171" fontId="67" fillId="12" borderId="0" xfId="2" applyNumberFormat="1" applyFont="1" applyFill="1" applyAlignment="1">
      <alignment horizontal="center" vertical="center"/>
    </xf>
    <xf numFmtId="167" fontId="28" fillId="12" borderId="0" xfId="2" applyNumberFormat="1" applyFont="1" applyFill="1" applyAlignment="1">
      <alignment horizontal="center" vertical="center"/>
    </xf>
    <xf numFmtId="0" fontId="62" fillId="12" borderId="0" xfId="2" applyFont="1" applyFill="1" applyAlignment="1">
      <alignment horizontal="center" vertical="center"/>
    </xf>
    <xf numFmtId="1" fontId="54" fillId="12" borderId="0" xfId="2" applyNumberFormat="1" applyFont="1" applyFill="1" applyAlignment="1">
      <alignment horizontal="left" vertical="center"/>
    </xf>
    <xf numFmtId="2" fontId="68" fillId="12" borderId="0" xfId="2" applyNumberFormat="1" applyFont="1" applyFill="1" applyAlignment="1">
      <alignment horizontal="left" vertical="center"/>
    </xf>
    <xf numFmtId="0" fontId="69" fillId="12" borderId="0" xfId="2" applyFont="1" applyFill="1" applyAlignment="1">
      <alignment horizontal="right" vertical="center"/>
    </xf>
    <xf numFmtId="1" fontId="70" fillId="12" borderId="0" xfId="2" applyNumberFormat="1" applyFont="1" applyFill="1" applyAlignment="1">
      <alignment horizontal="center" vertical="center"/>
    </xf>
    <xf numFmtId="0" fontId="71" fillId="12" borderId="0" xfId="2" applyFont="1" applyFill="1" applyAlignment="1">
      <alignment horizontal="left" vertical="center"/>
    </xf>
    <xf numFmtId="1" fontId="72" fillId="12" borderId="0" xfId="2" applyNumberFormat="1" applyFont="1" applyFill="1" applyAlignment="1">
      <alignment horizontal="center" vertical="center"/>
    </xf>
    <xf numFmtId="2" fontId="61" fillId="12" borderId="0" xfId="2" applyNumberFormat="1" applyFont="1" applyFill="1" applyAlignment="1">
      <alignment horizontal="center" vertical="center"/>
    </xf>
    <xf numFmtId="167" fontId="32" fillId="5" borderId="0" xfId="2" applyNumberFormat="1" applyFont="1" applyFill="1" applyAlignment="1">
      <alignment horizontal="left" vertical="center"/>
    </xf>
    <xf numFmtId="167" fontId="70" fillId="5" borderId="0" xfId="2" applyNumberFormat="1" applyFont="1" applyFill="1" applyAlignment="1">
      <alignment horizontal="center" vertical="center"/>
    </xf>
    <xf numFmtId="0" fontId="74" fillId="5" borderId="0" xfId="2" applyFont="1" applyFill="1" applyAlignment="1">
      <alignment horizontal="left" vertical="center"/>
    </xf>
    <xf numFmtId="169" fontId="75" fillId="5" borderId="0" xfId="2" applyNumberFormat="1" applyFont="1" applyFill="1" applyAlignment="1">
      <alignment horizontal="right" vertical="center"/>
    </xf>
    <xf numFmtId="169" fontId="76" fillId="5" borderId="0" xfId="2" applyNumberFormat="1" applyFont="1" applyFill="1" applyAlignment="1">
      <alignment horizontal="right" vertical="center"/>
    </xf>
    <xf numFmtId="1" fontId="60" fillId="5" borderId="0" xfId="2" applyNumberFormat="1" applyFont="1" applyFill="1" applyAlignment="1">
      <alignment horizontal="center" vertical="center"/>
    </xf>
    <xf numFmtId="169" fontId="61" fillId="5" borderId="0" xfId="2" applyNumberFormat="1" applyFont="1" applyFill="1" applyAlignment="1">
      <alignment horizontal="right" vertical="center"/>
    </xf>
    <xf numFmtId="0" fontId="13" fillId="5" borderId="16" xfId="0" applyFont="1" applyFill="1" applyBorder="1"/>
    <xf numFmtId="0" fontId="13" fillId="5" borderId="47" xfId="0" applyFont="1" applyFill="1" applyBorder="1"/>
    <xf numFmtId="173" fontId="13" fillId="5" borderId="0" xfId="0" applyNumberFormat="1" applyFont="1" applyFill="1" applyAlignment="1">
      <alignment horizontal="center"/>
    </xf>
    <xf numFmtId="0" fontId="13" fillId="5" borderId="0" xfId="0" applyFont="1" applyFill="1" applyAlignment="1">
      <alignment horizontal="center"/>
    </xf>
    <xf numFmtId="1" fontId="13" fillId="5" borderId="0" xfId="0" applyNumberFormat="1" applyFont="1" applyFill="1" applyAlignment="1">
      <alignment horizontal="center"/>
    </xf>
    <xf numFmtId="0" fontId="78" fillId="5" borderId="0" xfId="0" applyFont="1" applyFill="1" applyAlignment="1">
      <alignment horizontal="center"/>
    </xf>
    <xf numFmtId="0" fontId="12" fillId="5" borderId="0" xfId="0" applyFont="1" applyFill="1"/>
    <xf numFmtId="0" fontId="79" fillId="5" borderId="0" xfId="0" applyFont="1" applyFill="1"/>
    <xf numFmtId="0" fontId="83" fillId="5" borderId="0" xfId="0" applyFont="1" applyFill="1" applyAlignment="1">
      <alignment vertical="center"/>
    </xf>
    <xf numFmtId="0" fontId="13" fillId="8" borderId="8" xfId="0" applyFont="1" applyFill="1" applyBorder="1"/>
    <xf numFmtId="0" fontId="2"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1" fillId="0" borderId="4" xfId="0" applyFont="1" applyBorder="1" applyAlignment="1">
      <alignment vertical="center" wrapText="1"/>
    </xf>
    <xf numFmtId="0" fontId="29" fillId="0" borderId="0" xfId="0" applyFont="1" applyAlignment="1">
      <alignment horizontal="left" vertical="center" wrapText="1"/>
    </xf>
    <xf numFmtId="0" fontId="29" fillId="0" borderId="0" xfId="0" applyFont="1" applyAlignment="1">
      <alignment vertical="top" wrapText="1"/>
    </xf>
    <xf numFmtId="0" fontId="0" fillId="18" borderId="0" xfId="0" applyFill="1" applyAlignment="1">
      <alignment wrapText="1"/>
    </xf>
    <xf numFmtId="0" fontId="0" fillId="19" borderId="0" xfId="0" applyFill="1" applyAlignment="1">
      <alignment wrapText="1"/>
    </xf>
    <xf numFmtId="0" fontId="0" fillId="20" borderId="0" xfId="0" applyFill="1" applyAlignment="1">
      <alignment wrapText="1"/>
    </xf>
    <xf numFmtId="0" fontId="0" fillId="21" borderId="0" xfId="0" applyFill="1" applyAlignment="1">
      <alignment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77" xfId="0" applyBorder="1"/>
    <xf numFmtId="0" fontId="0" fillId="0" borderId="0" xfId="0" applyAlignment="1">
      <alignment vertical="top" wrapText="1"/>
    </xf>
    <xf numFmtId="0" fontId="0" fillId="0" borderId="0" xfId="0" applyAlignment="1">
      <alignment horizontal="center" vertical="center"/>
    </xf>
    <xf numFmtId="0" fontId="1" fillId="4" borderId="1" xfId="0" applyFont="1" applyFill="1" applyBorder="1" applyAlignment="1">
      <alignment vertical="center" wrapText="1"/>
    </xf>
    <xf numFmtId="0" fontId="1" fillId="3" borderId="1" xfId="0" applyFont="1" applyFill="1" applyBorder="1" applyAlignment="1">
      <alignment vertical="center" wrapText="1"/>
    </xf>
    <xf numFmtId="0" fontId="2" fillId="2" borderId="1" xfId="0" applyFont="1" applyFill="1" applyBorder="1" applyAlignment="1">
      <alignment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vertical="center" wrapText="1"/>
    </xf>
    <xf numFmtId="0" fontId="2" fillId="4" borderId="1" xfId="0" applyFont="1" applyFill="1" applyBorder="1" applyAlignment="1">
      <alignment horizontal="center" vertical="center" wrapText="1"/>
    </xf>
    <xf numFmtId="16" fontId="0" fillId="0" borderId="0" xfId="0" applyNumberFormat="1"/>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5" fillId="22" borderId="1" xfId="1" applyFill="1" applyBorder="1" applyAlignment="1">
      <alignment horizontal="center" vertical="center" wrapText="1"/>
    </xf>
    <xf numFmtId="14" fontId="2" fillId="3" borderId="1" xfId="0" applyNumberFormat="1" applyFont="1" applyFill="1" applyBorder="1" applyAlignment="1">
      <alignment vertical="center" wrapText="1"/>
    </xf>
    <xf numFmtId="14" fontId="2" fillId="4" borderId="1" xfId="0" applyNumberFormat="1" applyFont="1" applyFill="1" applyBorder="1" applyAlignment="1">
      <alignment vertical="center" wrapText="1"/>
    </xf>
    <xf numFmtId="0" fontId="2" fillId="21" borderId="1" xfId="0" applyFont="1" applyFill="1" applyBorder="1" applyAlignment="1">
      <alignment vertical="center" wrapText="1"/>
    </xf>
    <xf numFmtId="0" fontId="2" fillId="17" borderId="1" xfId="0" applyFont="1" applyFill="1" applyBorder="1" applyAlignment="1">
      <alignment vertical="center" wrapText="1"/>
    </xf>
    <xf numFmtId="0" fontId="0" fillId="0" borderId="0" xfId="0" applyAlignment="1">
      <alignment horizontal="center" vertical="top" wrapText="1"/>
    </xf>
    <xf numFmtId="0" fontId="0" fillId="0" borderId="78" xfId="0" applyBorder="1"/>
    <xf numFmtId="0" fontId="1" fillId="0" borderId="4" xfId="0" applyFont="1" applyBorder="1" applyAlignment="1">
      <alignment vertical="center"/>
    </xf>
    <xf numFmtId="1" fontId="0" fillId="0" borderId="0" xfId="0" applyNumberFormat="1"/>
    <xf numFmtId="0" fontId="34" fillId="10" borderId="24" xfId="0" applyFont="1" applyFill="1" applyBorder="1" applyAlignment="1">
      <alignment horizontal="center" vertical="center" wrapText="1"/>
    </xf>
    <xf numFmtId="0" fontId="35" fillId="10" borderId="25" xfId="0" applyFont="1" applyFill="1" applyBorder="1" applyAlignment="1">
      <alignment horizontal="center" vertical="center" wrapText="1"/>
    </xf>
    <xf numFmtId="0" fontId="35" fillId="10" borderId="26" xfId="0" applyFont="1" applyFill="1" applyBorder="1" applyAlignment="1">
      <alignment horizontal="center" vertical="center" wrapText="1"/>
    </xf>
    <xf numFmtId="0" fontId="36" fillId="6" borderId="27" xfId="0" applyFont="1" applyFill="1" applyBorder="1" applyAlignment="1">
      <alignment horizontal="center" vertical="center" wrapText="1"/>
    </xf>
    <xf numFmtId="0" fontId="36" fillId="6" borderId="25" xfId="0" applyFont="1" applyFill="1" applyBorder="1" applyAlignment="1">
      <alignment horizontal="center" vertical="center" wrapText="1"/>
    </xf>
    <xf numFmtId="0" fontId="37" fillId="6" borderId="75" xfId="0" applyFont="1" applyFill="1" applyBorder="1" applyAlignment="1">
      <alignment horizontal="center" vertical="center" wrapText="1"/>
    </xf>
    <xf numFmtId="0" fontId="36" fillId="6" borderId="3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9" fillId="10" borderId="34" xfId="0" applyFont="1" applyFill="1" applyBorder="1" applyAlignment="1">
      <alignment horizontal="center" vertical="center" wrapText="1"/>
    </xf>
    <xf numFmtId="0" fontId="39" fillId="10" borderId="32" xfId="0" applyFont="1" applyFill="1" applyBorder="1" applyAlignment="1">
      <alignment horizontal="center" vertical="center" wrapText="1"/>
    </xf>
    <xf numFmtId="0" fontId="40" fillId="10" borderId="76" xfId="0" applyFont="1" applyFill="1" applyBorder="1" applyAlignment="1">
      <alignment horizontal="center" vertical="center" wrapText="1"/>
    </xf>
    <xf numFmtId="0" fontId="41" fillId="5" borderId="12" xfId="0" applyFont="1" applyFill="1" applyBorder="1" applyAlignment="1">
      <alignment horizontal="center" vertical="center" wrapText="1"/>
    </xf>
    <xf numFmtId="0" fontId="8" fillId="5" borderId="11" xfId="0" applyFont="1" applyFill="1" applyBorder="1" applyAlignment="1">
      <alignment vertical="center" wrapText="1"/>
    </xf>
    <xf numFmtId="0" fontId="8" fillId="0" borderId="0" xfId="0" applyFont="1" applyAlignment="1">
      <alignment wrapText="1"/>
    </xf>
    <xf numFmtId="0" fontId="9" fillId="5" borderId="6" xfId="0" applyFont="1" applyFill="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6" borderId="9" xfId="2" applyFont="1" applyFill="1" applyBorder="1" applyAlignment="1">
      <alignment horizontal="center" vertical="center" wrapText="1"/>
    </xf>
    <xf numFmtId="0" fontId="12" fillId="0" borderId="9" xfId="0" applyFont="1" applyBorder="1" applyAlignment="1">
      <alignment vertical="center" wrapText="1"/>
    </xf>
    <xf numFmtId="0" fontId="12" fillId="0" borderId="10" xfId="0" applyFont="1" applyBorder="1" applyAlignment="1">
      <alignment vertical="center" wrapText="1"/>
    </xf>
    <xf numFmtId="0" fontId="15" fillId="5" borderId="0" xfId="2" applyFont="1" applyFill="1" applyAlignment="1">
      <alignment horizontal="center" vertical="center" wrapText="1"/>
    </xf>
    <xf numFmtId="0" fontId="16" fillId="5" borderId="0" xfId="0" applyFont="1" applyFill="1" applyAlignment="1">
      <alignment horizontal="center" vertical="center" wrapText="1"/>
    </xf>
    <xf numFmtId="0" fontId="15" fillId="5" borderId="0" xfId="0" applyFont="1" applyFill="1" applyAlignment="1">
      <alignment horizontal="center" vertical="center" wrapText="1"/>
    </xf>
    <xf numFmtId="0" fontId="24" fillId="7" borderId="8" xfId="0" applyFont="1" applyFill="1" applyBorder="1" applyAlignment="1">
      <alignment horizontal="center" vertical="center" wrapText="1"/>
    </xf>
    <xf numFmtId="0" fontId="8" fillId="7" borderId="16" xfId="0" applyFont="1" applyFill="1" applyBorder="1" applyAlignment="1">
      <alignment vertical="center" wrapText="1"/>
    </xf>
    <xf numFmtId="164" fontId="27" fillId="9" borderId="73" xfId="0" applyNumberFormat="1" applyFont="1" applyFill="1" applyBorder="1" applyAlignment="1">
      <alignment horizontal="center" vertical="center" wrapText="1"/>
    </xf>
    <xf numFmtId="0" fontId="29" fillId="0" borderId="74" xfId="0" applyFont="1" applyBorder="1" applyAlignment="1">
      <alignment wrapText="1"/>
    </xf>
    <xf numFmtId="167" fontId="28" fillId="12" borderId="0" xfId="2" applyNumberFormat="1" applyFont="1" applyFill="1" applyAlignment="1">
      <alignment horizontal="left" vertical="center"/>
    </xf>
    <xf numFmtId="167" fontId="28" fillId="12" borderId="12" xfId="2" applyNumberFormat="1" applyFont="1" applyFill="1" applyBorder="1" applyAlignment="1">
      <alignment horizontal="left" vertical="center"/>
    </xf>
    <xf numFmtId="0" fontId="13" fillId="7" borderId="7" xfId="0" applyFont="1" applyFill="1" applyBorder="1" applyAlignment="1">
      <alignment wrapText="1"/>
    </xf>
    <xf numFmtId="0" fontId="8" fillId="0" borderId="7" xfId="0" applyFont="1" applyBorder="1" applyAlignment="1">
      <alignment wrapText="1"/>
    </xf>
    <xf numFmtId="0" fontId="8" fillId="0" borderId="64" xfId="0" applyFont="1" applyBorder="1" applyAlignment="1">
      <alignment wrapText="1"/>
    </xf>
    <xf numFmtId="0" fontId="13" fillId="7" borderId="0" xfId="0" applyFont="1" applyFill="1" applyAlignment="1">
      <alignment horizontal="center" vertical="center"/>
    </xf>
    <xf numFmtId="0" fontId="8" fillId="0" borderId="0" xfId="0" applyFont="1" applyAlignment="1">
      <alignment horizontal="center" vertical="center"/>
    </xf>
    <xf numFmtId="0" fontId="8" fillId="0" borderId="67" xfId="0" applyFont="1" applyBorder="1" applyAlignment="1">
      <alignment horizontal="center" vertical="center"/>
    </xf>
    <xf numFmtId="0" fontId="49" fillId="5" borderId="11" xfId="0" applyFont="1" applyFill="1" applyBorder="1" applyAlignment="1">
      <alignment horizontal="center" vertical="center"/>
    </xf>
    <xf numFmtId="0" fontId="102" fillId="0" borderId="0" xfId="0" applyFont="1" applyAlignment="1">
      <alignment horizontal="center" vertical="center"/>
    </xf>
    <xf numFmtId="0" fontId="102" fillId="0" borderId="12" xfId="0" applyFont="1" applyBorder="1" applyAlignment="1">
      <alignment horizontal="center" vertical="center"/>
    </xf>
    <xf numFmtId="0" fontId="15" fillId="8" borderId="37" xfId="0" applyFont="1" applyFill="1" applyBorder="1" applyAlignment="1">
      <alignment horizontal="left" vertical="center" wrapText="1"/>
    </xf>
    <xf numFmtId="0" fontId="15" fillId="0" borderId="38" xfId="0" applyFont="1" applyBorder="1" applyAlignment="1">
      <alignment horizontal="left" vertical="center" wrapText="1"/>
    </xf>
    <xf numFmtId="0" fontId="15" fillId="0" borderId="39" xfId="0" applyFont="1" applyBorder="1" applyAlignment="1">
      <alignment horizontal="left" vertical="center" wrapText="1"/>
    </xf>
    <xf numFmtId="164" fontId="12" fillId="7" borderId="28" xfId="0" applyNumberFormat="1" applyFont="1" applyFill="1" applyBorder="1" applyAlignment="1" applyProtection="1">
      <alignment horizontal="center" vertical="center" wrapText="1"/>
      <protection locked="0"/>
    </xf>
    <xf numFmtId="0" fontId="47" fillId="5" borderId="0" xfId="0" applyFont="1" applyFill="1" applyAlignment="1">
      <alignment horizontal="left" wrapText="1"/>
    </xf>
    <xf numFmtId="0" fontId="48" fillId="0" borderId="0" xfId="0" applyFont="1" applyAlignment="1">
      <alignment horizontal="left" wrapText="1"/>
    </xf>
    <xf numFmtId="0" fontId="48" fillId="0" borderId="12" xfId="0" applyFont="1" applyBorder="1" applyAlignment="1">
      <alignment horizontal="left" wrapText="1"/>
    </xf>
    <xf numFmtId="0" fontId="15" fillId="8" borderId="30" xfId="0" applyFont="1" applyFill="1" applyBorder="1" applyAlignment="1">
      <alignment horizontal="left" vertical="center" wrapText="1"/>
    </xf>
    <xf numFmtId="0" fontId="15" fillId="0" borderId="42" xfId="0" applyFont="1" applyBorder="1" applyAlignment="1">
      <alignment horizontal="left" vertical="center" wrapText="1"/>
    </xf>
    <xf numFmtId="0" fontId="15" fillId="0" borderId="43" xfId="0" applyFont="1" applyBorder="1" applyAlignment="1">
      <alignment horizontal="left" vertical="center" wrapText="1"/>
    </xf>
    <xf numFmtId="0" fontId="91" fillId="7" borderId="0" xfId="2" applyFont="1" applyFill="1" applyAlignment="1">
      <alignment horizontal="center" vertical="center" wrapText="1"/>
    </xf>
    <xf numFmtId="0" fontId="92" fillId="7" borderId="0" xfId="0" applyFont="1" applyFill="1" applyAlignment="1">
      <alignment vertical="center" wrapText="1"/>
    </xf>
    <xf numFmtId="0" fontId="47" fillId="5" borderId="0" xfId="0" applyFont="1" applyFill="1" applyAlignment="1">
      <alignment horizontal="center" vertical="top" wrapText="1"/>
    </xf>
    <xf numFmtId="0" fontId="0" fillId="0" borderId="0" xfId="0" applyAlignment="1">
      <alignment horizontal="center" vertical="top" wrapText="1"/>
    </xf>
    <xf numFmtId="0" fontId="0" fillId="0" borderId="12" xfId="0" applyBorder="1" applyAlignment="1">
      <alignment horizontal="center" vertical="top" wrapText="1"/>
    </xf>
    <xf numFmtId="0" fontId="69" fillId="8" borderId="0" xfId="2" applyFont="1" applyFill="1" applyAlignment="1">
      <alignment horizontal="left" vertical="center"/>
    </xf>
    <xf numFmtId="0" fontId="69" fillId="8" borderId="0" xfId="0" applyFont="1" applyFill="1" applyAlignment="1">
      <alignment horizontal="left" vertical="center"/>
    </xf>
    <xf numFmtId="0" fontId="17" fillId="8" borderId="0" xfId="2" applyFont="1" applyFill="1" applyAlignment="1">
      <alignment horizontal="left" vertical="center"/>
    </xf>
    <xf numFmtId="0" fontId="13" fillId="8" borderId="0" xfId="0" applyFont="1" applyFill="1" applyAlignment="1">
      <alignment vertical="center"/>
    </xf>
    <xf numFmtId="0" fontId="54" fillId="5" borderId="0" xfId="0" applyFont="1" applyFill="1" applyAlignment="1">
      <alignment horizontal="left" vertical="top" wrapText="1"/>
    </xf>
    <xf numFmtId="0" fontId="28" fillId="5" borderId="0" xfId="0" applyFont="1" applyFill="1" applyAlignment="1">
      <alignment horizontal="left" vertical="top" wrapText="1"/>
    </xf>
    <xf numFmtId="0" fontId="28" fillId="5" borderId="12" xfId="0" applyFont="1" applyFill="1" applyBorder="1" applyAlignment="1">
      <alignment horizontal="left" vertical="top" wrapText="1"/>
    </xf>
    <xf numFmtId="0" fontId="28" fillId="5" borderId="58" xfId="0" applyFont="1" applyFill="1" applyBorder="1" applyAlignment="1">
      <alignment horizontal="left" vertical="top" wrapText="1"/>
    </xf>
    <xf numFmtId="0" fontId="28" fillId="5" borderId="59" xfId="0" applyFont="1" applyFill="1" applyBorder="1" applyAlignment="1">
      <alignment horizontal="left" vertical="top" wrapText="1"/>
    </xf>
    <xf numFmtId="0" fontId="61" fillId="8" borderId="0" xfId="2" applyFont="1" applyFill="1" applyAlignment="1">
      <alignment horizontal="left" vertical="center"/>
    </xf>
    <xf numFmtId="0" fontId="62" fillId="8" borderId="0" xfId="0" applyFont="1" applyFill="1" applyAlignment="1">
      <alignment vertical="center"/>
    </xf>
    <xf numFmtId="167" fontId="28" fillId="12" borderId="0" xfId="2" applyNumberFormat="1" applyFont="1" applyFill="1" applyAlignment="1">
      <alignment horizontal="center" vertical="center" wrapText="1"/>
    </xf>
    <xf numFmtId="0" fontId="28" fillId="5" borderId="0" xfId="0" applyFont="1" applyFill="1" applyAlignment="1">
      <alignment horizontal="center" wrapText="1"/>
    </xf>
    <xf numFmtId="1" fontId="73" fillId="15" borderId="51" xfId="2" applyNumberFormat="1" applyFont="1" applyFill="1" applyBorder="1" applyAlignment="1">
      <alignment horizontal="center" vertical="center"/>
    </xf>
    <xf numFmtId="1" fontId="73" fillId="15" borderId="52" xfId="2" applyNumberFormat="1" applyFont="1" applyFill="1" applyBorder="1" applyAlignment="1">
      <alignment horizontal="center" vertical="center"/>
    </xf>
    <xf numFmtId="1" fontId="73" fillId="15" borderId="53" xfId="2" applyNumberFormat="1" applyFont="1" applyFill="1" applyBorder="1" applyAlignment="1">
      <alignment horizontal="center" vertical="center"/>
    </xf>
    <xf numFmtId="0" fontId="28" fillId="5" borderId="0" xfId="2" applyFont="1" applyFill="1" applyAlignment="1">
      <alignment horizontal="left" vertical="top" wrapText="1"/>
    </xf>
    <xf numFmtId="0" fontId="28" fillId="5" borderId="12" xfId="2" applyFont="1" applyFill="1" applyBorder="1" applyAlignment="1">
      <alignment horizontal="left" vertical="top" wrapText="1"/>
    </xf>
    <xf numFmtId="0" fontId="28" fillId="5" borderId="54" xfId="2" applyFont="1" applyFill="1" applyBorder="1" applyAlignment="1">
      <alignment horizontal="left" vertical="top" wrapText="1"/>
    </xf>
    <xf numFmtId="0" fontId="28" fillId="5" borderId="16" xfId="2" applyFont="1" applyFill="1" applyBorder="1" applyAlignment="1">
      <alignment horizontal="left" vertical="top" wrapText="1"/>
    </xf>
    <xf numFmtId="167" fontId="69" fillId="8" borderId="0" xfId="2" applyNumberFormat="1" applyFont="1" applyFill="1" applyAlignment="1">
      <alignment horizontal="center" vertical="center" wrapText="1"/>
    </xf>
    <xf numFmtId="0" fontId="13" fillId="8" borderId="0" xfId="0" applyFont="1" applyFill="1" applyAlignment="1">
      <alignment vertical="center" wrapText="1"/>
    </xf>
    <xf numFmtId="167" fontId="28" fillId="5" borderId="0" xfId="2" applyNumberFormat="1" applyFont="1" applyFill="1" applyAlignment="1">
      <alignment horizontal="left" vertical="center" wrapText="1"/>
    </xf>
    <xf numFmtId="0" fontId="28" fillId="5" borderId="0" xfId="0" applyFont="1" applyFill="1" applyAlignment="1">
      <alignment horizontal="left" wrapText="1"/>
    </xf>
    <xf numFmtId="0" fontId="28" fillId="5" borderId="12" xfId="0" applyFont="1" applyFill="1" applyBorder="1" applyAlignment="1">
      <alignment horizontal="left" wrapText="1"/>
    </xf>
    <xf numFmtId="0" fontId="13" fillId="8" borderId="45" xfId="0" applyFont="1" applyFill="1" applyBorder="1" applyAlignment="1">
      <alignment wrapText="1"/>
    </xf>
    <xf numFmtId="0" fontId="13" fillId="0" borderId="45" xfId="0" applyFont="1" applyBorder="1" applyAlignment="1">
      <alignment wrapText="1"/>
    </xf>
    <xf numFmtId="0" fontId="13" fillId="0" borderId="46" xfId="0" applyFont="1" applyBorder="1" applyAlignment="1">
      <alignment wrapText="1"/>
    </xf>
  </cellXfs>
  <cellStyles count="3">
    <cellStyle name="Hyperlink" xfId="1" builtinId="8"/>
    <cellStyle name="Normal" xfId="0" builtinId="0"/>
    <cellStyle name="Normal_BLM to BI" xfId="2" xr:uid="{71D52235-D9A8-455D-80E9-101EB11F654E}"/>
  </cellStyles>
  <dxfs count="156">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theme="0" tint="-0.14996795556505021"/>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0" tint="-0.14996795556505021"/>
        </patternFill>
      </fill>
    </dxf>
    <dxf>
      <fill>
        <patternFill>
          <bgColor rgb="FFFF0000"/>
        </patternFill>
      </fill>
    </dxf>
    <dxf>
      <fill>
        <patternFill>
          <bgColor theme="0" tint="-0.14996795556505021"/>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2"/>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FF00"/>
        </patternFill>
      </fill>
    </dxf>
    <dxf>
      <fill>
        <patternFill>
          <bgColor rgb="FFFF0000"/>
        </patternFill>
      </fill>
    </dxf>
    <dxf>
      <fill>
        <patternFill>
          <bgColor theme="0" tint="-0.14996795556505021"/>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4</xdr:col>
      <xdr:colOff>190500</xdr:colOff>
      <xdr:row>2</xdr:row>
      <xdr:rowOff>190500</xdr:rowOff>
    </xdr:to>
    <xdr:pic>
      <xdr:nvPicPr>
        <xdr:cNvPr id="2696" name="Picture 2695">
          <a:extLst>
            <a:ext uri="{FF2B5EF4-FFF2-40B4-BE49-F238E27FC236}">
              <a16:creationId xmlns:a16="http://schemas.microsoft.com/office/drawing/2014/main" id="{39DF7583-F894-ADC6-6130-5BB8B57F03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7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xdr:row>
      <xdr:rowOff>0</xdr:rowOff>
    </xdr:from>
    <xdr:to>
      <xdr:col>4</xdr:col>
      <xdr:colOff>190500</xdr:colOff>
      <xdr:row>3</xdr:row>
      <xdr:rowOff>190500</xdr:rowOff>
    </xdr:to>
    <xdr:pic>
      <xdr:nvPicPr>
        <xdr:cNvPr id="2697" name="Picture 2696">
          <a:extLst>
            <a:ext uri="{FF2B5EF4-FFF2-40B4-BE49-F238E27FC236}">
              <a16:creationId xmlns:a16="http://schemas.microsoft.com/office/drawing/2014/main" id="{5E6D4830-BCDE-FB22-3B4A-E42CF67D0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3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xdr:row>
      <xdr:rowOff>0</xdr:rowOff>
    </xdr:from>
    <xdr:to>
      <xdr:col>4</xdr:col>
      <xdr:colOff>190500</xdr:colOff>
      <xdr:row>4</xdr:row>
      <xdr:rowOff>190500</xdr:rowOff>
    </xdr:to>
    <xdr:pic>
      <xdr:nvPicPr>
        <xdr:cNvPr id="2698" name="Picture 2697">
          <a:extLst>
            <a:ext uri="{FF2B5EF4-FFF2-40B4-BE49-F238E27FC236}">
              <a16:creationId xmlns:a16="http://schemas.microsoft.com/office/drawing/2014/main" id="{8CBFFFDD-4484-EA6F-8EE8-44032B527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9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xdr:row>
      <xdr:rowOff>0</xdr:rowOff>
    </xdr:from>
    <xdr:to>
      <xdr:col>4</xdr:col>
      <xdr:colOff>190500</xdr:colOff>
      <xdr:row>5</xdr:row>
      <xdr:rowOff>190500</xdr:rowOff>
    </xdr:to>
    <xdr:pic>
      <xdr:nvPicPr>
        <xdr:cNvPr id="2699" name="Picture 2698">
          <a:extLst>
            <a:ext uri="{FF2B5EF4-FFF2-40B4-BE49-F238E27FC236}">
              <a16:creationId xmlns:a16="http://schemas.microsoft.com/office/drawing/2014/main" id="{57CD6796-D558-6B66-72B7-B413E3DBC4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5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xdr:row>
      <xdr:rowOff>0</xdr:rowOff>
    </xdr:from>
    <xdr:to>
      <xdr:col>4</xdr:col>
      <xdr:colOff>190500</xdr:colOff>
      <xdr:row>6</xdr:row>
      <xdr:rowOff>190500</xdr:rowOff>
    </xdr:to>
    <xdr:pic>
      <xdr:nvPicPr>
        <xdr:cNvPr id="2700" name="Picture 2699">
          <a:extLst>
            <a:ext uri="{FF2B5EF4-FFF2-40B4-BE49-F238E27FC236}">
              <a16:creationId xmlns:a16="http://schemas.microsoft.com/office/drawing/2014/main" id="{A1F6A5FE-3728-ECF1-80FE-09AA9F0E8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0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xdr:row>
      <xdr:rowOff>0</xdr:rowOff>
    </xdr:from>
    <xdr:to>
      <xdr:col>4</xdr:col>
      <xdr:colOff>190500</xdr:colOff>
      <xdr:row>7</xdr:row>
      <xdr:rowOff>190500</xdr:rowOff>
    </xdr:to>
    <xdr:pic>
      <xdr:nvPicPr>
        <xdr:cNvPr id="2701" name="Picture 2700">
          <a:extLst>
            <a:ext uri="{FF2B5EF4-FFF2-40B4-BE49-F238E27FC236}">
              <a16:creationId xmlns:a16="http://schemas.microsoft.com/office/drawing/2014/main" id="{0E837360-AC64-B27F-3F98-CF0172BC43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57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190500</xdr:colOff>
      <xdr:row>8</xdr:row>
      <xdr:rowOff>190500</xdr:rowOff>
    </xdr:to>
    <xdr:pic>
      <xdr:nvPicPr>
        <xdr:cNvPr id="2702" name="Picture 2701">
          <a:extLst>
            <a:ext uri="{FF2B5EF4-FFF2-40B4-BE49-F238E27FC236}">
              <a16:creationId xmlns:a16="http://schemas.microsoft.com/office/drawing/2014/main" id="{356F1919-4CE7-A76A-A2A9-2BB175BE99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71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190500</xdr:colOff>
      <xdr:row>9</xdr:row>
      <xdr:rowOff>190500</xdr:rowOff>
    </xdr:to>
    <xdr:pic>
      <xdr:nvPicPr>
        <xdr:cNvPr id="2703" name="Picture 2702">
          <a:extLst>
            <a:ext uri="{FF2B5EF4-FFF2-40B4-BE49-F238E27FC236}">
              <a16:creationId xmlns:a16="http://schemas.microsoft.com/office/drawing/2014/main" id="{D4EC1335-550D-55F4-9C70-8985FFE9E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7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xdr:row>
      <xdr:rowOff>0</xdr:rowOff>
    </xdr:from>
    <xdr:to>
      <xdr:col>4</xdr:col>
      <xdr:colOff>190500</xdr:colOff>
      <xdr:row>10</xdr:row>
      <xdr:rowOff>190500</xdr:rowOff>
    </xdr:to>
    <xdr:pic>
      <xdr:nvPicPr>
        <xdr:cNvPr id="2704" name="Picture 2703">
          <a:extLst>
            <a:ext uri="{FF2B5EF4-FFF2-40B4-BE49-F238E27FC236}">
              <a16:creationId xmlns:a16="http://schemas.microsoft.com/office/drawing/2014/main" id="{D85039ED-F042-C108-6340-040878675D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23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xdr:row>
      <xdr:rowOff>0</xdr:rowOff>
    </xdr:from>
    <xdr:to>
      <xdr:col>4</xdr:col>
      <xdr:colOff>190500</xdr:colOff>
      <xdr:row>11</xdr:row>
      <xdr:rowOff>190500</xdr:rowOff>
    </xdr:to>
    <xdr:pic>
      <xdr:nvPicPr>
        <xdr:cNvPr id="2705" name="Picture 2704">
          <a:extLst>
            <a:ext uri="{FF2B5EF4-FFF2-40B4-BE49-F238E27FC236}">
              <a16:creationId xmlns:a16="http://schemas.microsoft.com/office/drawing/2014/main" id="{29EE3493-99A1-D759-2081-8BBE2DD3AE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00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xdr:row>
      <xdr:rowOff>0</xdr:rowOff>
    </xdr:from>
    <xdr:to>
      <xdr:col>4</xdr:col>
      <xdr:colOff>190500</xdr:colOff>
      <xdr:row>12</xdr:row>
      <xdr:rowOff>190500</xdr:rowOff>
    </xdr:to>
    <xdr:pic>
      <xdr:nvPicPr>
        <xdr:cNvPr id="2706" name="Picture 2705">
          <a:extLst>
            <a:ext uri="{FF2B5EF4-FFF2-40B4-BE49-F238E27FC236}">
              <a16:creationId xmlns:a16="http://schemas.microsoft.com/office/drawing/2014/main" id="{6EFEAA5F-ABD5-F2E8-BC96-DA1404F3F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76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xdr:row>
      <xdr:rowOff>0</xdr:rowOff>
    </xdr:from>
    <xdr:to>
      <xdr:col>4</xdr:col>
      <xdr:colOff>190500</xdr:colOff>
      <xdr:row>13</xdr:row>
      <xdr:rowOff>190500</xdr:rowOff>
    </xdr:to>
    <xdr:pic>
      <xdr:nvPicPr>
        <xdr:cNvPr id="2707" name="Picture 2706">
          <a:extLst>
            <a:ext uri="{FF2B5EF4-FFF2-40B4-BE49-F238E27FC236}">
              <a16:creationId xmlns:a16="http://schemas.microsoft.com/office/drawing/2014/main" id="{4F987774-3306-A639-429B-7B84079C1F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52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xdr:row>
      <xdr:rowOff>0</xdr:rowOff>
    </xdr:from>
    <xdr:to>
      <xdr:col>4</xdr:col>
      <xdr:colOff>190500</xdr:colOff>
      <xdr:row>14</xdr:row>
      <xdr:rowOff>190500</xdr:rowOff>
    </xdr:to>
    <xdr:pic>
      <xdr:nvPicPr>
        <xdr:cNvPr id="2708" name="Picture 2707">
          <a:extLst>
            <a:ext uri="{FF2B5EF4-FFF2-40B4-BE49-F238E27FC236}">
              <a16:creationId xmlns:a16="http://schemas.microsoft.com/office/drawing/2014/main" id="{5574B382-ED86-3BDF-9EBA-2315C4D4B8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047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xdr:row>
      <xdr:rowOff>0</xdr:rowOff>
    </xdr:from>
    <xdr:to>
      <xdr:col>4</xdr:col>
      <xdr:colOff>190500</xdr:colOff>
      <xdr:row>16</xdr:row>
      <xdr:rowOff>190500</xdr:rowOff>
    </xdr:to>
    <xdr:pic>
      <xdr:nvPicPr>
        <xdr:cNvPr id="2709" name="Picture 2708">
          <a:extLst>
            <a:ext uri="{FF2B5EF4-FFF2-40B4-BE49-F238E27FC236}">
              <a16:creationId xmlns:a16="http://schemas.microsoft.com/office/drawing/2014/main" id="{AD393C9B-B250-213B-EE7B-72B1A5217E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19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xdr:row>
      <xdr:rowOff>0</xdr:rowOff>
    </xdr:from>
    <xdr:to>
      <xdr:col>4</xdr:col>
      <xdr:colOff>190500</xdr:colOff>
      <xdr:row>17</xdr:row>
      <xdr:rowOff>190500</xdr:rowOff>
    </xdr:to>
    <xdr:pic>
      <xdr:nvPicPr>
        <xdr:cNvPr id="2710" name="Picture 2709">
          <a:extLst>
            <a:ext uri="{FF2B5EF4-FFF2-40B4-BE49-F238E27FC236}">
              <a16:creationId xmlns:a16="http://schemas.microsoft.com/office/drawing/2014/main" id="{34BF77D0-FDA4-8027-15DE-46DBCC3E2E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95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xdr:row>
      <xdr:rowOff>0</xdr:rowOff>
    </xdr:from>
    <xdr:to>
      <xdr:col>4</xdr:col>
      <xdr:colOff>190500</xdr:colOff>
      <xdr:row>18</xdr:row>
      <xdr:rowOff>190500</xdr:rowOff>
    </xdr:to>
    <xdr:pic>
      <xdr:nvPicPr>
        <xdr:cNvPr id="2711" name="Picture 2710">
          <a:extLst>
            <a:ext uri="{FF2B5EF4-FFF2-40B4-BE49-F238E27FC236}">
              <a16:creationId xmlns:a16="http://schemas.microsoft.com/office/drawing/2014/main" id="{C65ADD1E-489E-0617-E268-B244A30F9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71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xdr:row>
      <xdr:rowOff>0</xdr:rowOff>
    </xdr:from>
    <xdr:to>
      <xdr:col>4</xdr:col>
      <xdr:colOff>190500</xdr:colOff>
      <xdr:row>19</xdr:row>
      <xdr:rowOff>190500</xdr:rowOff>
    </xdr:to>
    <xdr:pic>
      <xdr:nvPicPr>
        <xdr:cNvPr id="2712" name="Picture 2711">
          <a:extLst>
            <a:ext uri="{FF2B5EF4-FFF2-40B4-BE49-F238E27FC236}">
              <a16:creationId xmlns:a16="http://schemas.microsoft.com/office/drawing/2014/main" id="{10CF5AC0-0B51-FF99-2E85-AEB1EA314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66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xdr:row>
      <xdr:rowOff>0</xdr:rowOff>
    </xdr:from>
    <xdr:to>
      <xdr:col>4</xdr:col>
      <xdr:colOff>190500</xdr:colOff>
      <xdr:row>21</xdr:row>
      <xdr:rowOff>190500</xdr:rowOff>
    </xdr:to>
    <xdr:pic>
      <xdr:nvPicPr>
        <xdr:cNvPr id="2713" name="Picture 2712">
          <a:extLst>
            <a:ext uri="{FF2B5EF4-FFF2-40B4-BE49-F238E27FC236}">
              <a16:creationId xmlns:a16="http://schemas.microsoft.com/office/drawing/2014/main" id="{6DF192C3-BB8B-904D-D18A-3DB0473DC5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19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xdr:row>
      <xdr:rowOff>0</xdr:rowOff>
    </xdr:from>
    <xdr:to>
      <xdr:col>4</xdr:col>
      <xdr:colOff>190500</xdr:colOff>
      <xdr:row>22</xdr:row>
      <xdr:rowOff>190500</xdr:rowOff>
    </xdr:to>
    <xdr:pic>
      <xdr:nvPicPr>
        <xdr:cNvPr id="2714" name="Picture 2713">
          <a:extLst>
            <a:ext uri="{FF2B5EF4-FFF2-40B4-BE49-F238E27FC236}">
              <a16:creationId xmlns:a16="http://schemas.microsoft.com/office/drawing/2014/main" id="{F52C7A78-1E8A-4E92-7B45-A82ABAB190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14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xdr:row>
      <xdr:rowOff>0</xdr:rowOff>
    </xdr:from>
    <xdr:to>
      <xdr:col>4</xdr:col>
      <xdr:colOff>190500</xdr:colOff>
      <xdr:row>23</xdr:row>
      <xdr:rowOff>190500</xdr:rowOff>
    </xdr:to>
    <xdr:pic>
      <xdr:nvPicPr>
        <xdr:cNvPr id="2715" name="Picture 2714">
          <a:extLst>
            <a:ext uri="{FF2B5EF4-FFF2-40B4-BE49-F238E27FC236}">
              <a16:creationId xmlns:a16="http://schemas.microsoft.com/office/drawing/2014/main" id="{A5716B52-10D3-8398-8C9E-C8062161C9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90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xdr:row>
      <xdr:rowOff>0</xdr:rowOff>
    </xdr:from>
    <xdr:to>
      <xdr:col>4</xdr:col>
      <xdr:colOff>190500</xdr:colOff>
      <xdr:row>24</xdr:row>
      <xdr:rowOff>190500</xdr:rowOff>
    </xdr:to>
    <xdr:pic>
      <xdr:nvPicPr>
        <xdr:cNvPr id="2716" name="Picture 2715">
          <a:extLst>
            <a:ext uri="{FF2B5EF4-FFF2-40B4-BE49-F238E27FC236}">
              <a16:creationId xmlns:a16="http://schemas.microsoft.com/office/drawing/2014/main" id="{232B9BD6-C87A-0CB0-79BD-EBFD90A65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866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190500</xdr:colOff>
      <xdr:row>26</xdr:row>
      <xdr:rowOff>190500</xdr:rowOff>
    </xdr:to>
    <xdr:pic>
      <xdr:nvPicPr>
        <xdr:cNvPr id="2717" name="Picture 2716">
          <a:extLst>
            <a:ext uri="{FF2B5EF4-FFF2-40B4-BE49-F238E27FC236}">
              <a16:creationId xmlns:a16="http://schemas.microsoft.com/office/drawing/2014/main" id="{42F49FCA-4CCF-41B6-A680-36125FE632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19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xdr:row>
      <xdr:rowOff>0</xdr:rowOff>
    </xdr:from>
    <xdr:to>
      <xdr:col>4</xdr:col>
      <xdr:colOff>190500</xdr:colOff>
      <xdr:row>27</xdr:row>
      <xdr:rowOff>190500</xdr:rowOff>
    </xdr:to>
    <xdr:pic>
      <xdr:nvPicPr>
        <xdr:cNvPr id="2718" name="Picture 2717">
          <a:extLst>
            <a:ext uri="{FF2B5EF4-FFF2-40B4-BE49-F238E27FC236}">
              <a16:creationId xmlns:a16="http://schemas.microsoft.com/office/drawing/2014/main" id="{7877E8BA-7758-750F-ED3E-5A9CD9DF76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95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xdr:row>
      <xdr:rowOff>0</xdr:rowOff>
    </xdr:from>
    <xdr:to>
      <xdr:col>4</xdr:col>
      <xdr:colOff>190500</xdr:colOff>
      <xdr:row>28</xdr:row>
      <xdr:rowOff>190500</xdr:rowOff>
    </xdr:to>
    <xdr:pic>
      <xdr:nvPicPr>
        <xdr:cNvPr id="2719" name="Picture 2718">
          <a:extLst>
            <a:ext uri="{FF2B5EF4-FFF2-40B4-BE49-F238E27FC236}">
              <a16:creationId xmlns:a16="http://schemas.microsoft.com/office/drawing/2014/main" id="{958EFA91-E230-E622-1480-F039CB9B9B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171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190500</xdr:colOff>
      <xdr:row>29</xdr:row>
      <xdr:rowOff>190500</xdr:rowOff>
    </xdr:to>
    <xdr:pic>
      <xdr:nvPicPr>
        <xdr:cNvPr id="2720" name="Picture 2719">
          <a:extLst>
            <a:ext uri="{FF2B5EF4-FFF2-40B4-BE49-F238E27FC236}">
              <a16:creationId xmlns:a16="http://schemas.microsoft.com/office/drawing/2014/main" id="{8B27E552-A8A2-561A-380D-CA5A1A9A3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247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30</xdr:row>
      <xdr:rowOff>0</xdr:rowOff>
    </xdr:from>
    <xdr:to>
      <xdr:col>4</xdr:col>
      <xdr:colOff>190500</xdr:colOff>
      <xdr:row>30</xdr:row>
      <xdr:rowOff>190500</xdr:rowOff>
    </xdr:to>
    <xdr:pic>
      <xdr:nvPicPr>
        <xdr:cNvPr id="2721" name="Picture 2720">
          <a:extLst>
            <a:ext uri="{FF2B5EF4-FFF2-40B4-BE49-F238E27FC236}">
              <a16:creationId xmlns:a16="http://schemas.microsoft.com/office/drawing/2014/main" id="{24F14ACF-A984-4903-1867-972C8DD3EC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324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31</xdr:row>
      <xdr:rowOff>0</xdr:rowOff>
    </xdr:from>
    <xdr:to>
      <xdr:col>4</xdr:col>
      <xdr:colOff>190500</xdr:colOff>
      <xdr:row>31</xdr:row>
      <xdr:rowOff>190500</xdr:rowOff>
    </xdr:to>
    <xdr:pic>
      <xdr:nvPicPr>
        <xdr:cNvPr id="2722" name="Picture 2721">
          <a:extLst>
            <a:ext uri="{FF2B5EF4-FFF2-40B4-BE49-F238E27FC236}">
              <a16:creationId xmlns:a16="http://schemas.microsoft.com/office/drawing/2014/main" id="{0D2B640D-86DD-2850-1E6F-7B6F5B013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400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xdr:row>
      <xdr:rowOff>0</xdr:rowOff>
    </xdr:from>
    <xdr:to>
      <xdr:col>4</xdr:col>
      <xdr:colOff>190500</xdr:colOff>
      <xdr:row>32</xdr:row>
      <xdr:rowOff>190500</xdr:rowOff>
    </xdr:to>
    <xdr:pic>
      <xdr:nvPicPr>
        <xdr:cNvPr id="2723" name="Picture 2722">
          <a:extLst>
            <a:ext uri="{FF2B5EF4-FFF2-40B4-BE49-F238E27FC236}">
              <a16:creationId xmlns:a16="http://schemas.microsoft.com/office/drawing/2014/main" id="{5DCB696F-296B-8099-BC05-646B3FF18B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495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xdr:row>
      <xdr:rowOff>0</xdr:rowOff>
    </xdr:from>
    <xdr:to>
      <xdr:col>4</xdr:col>
      <xdr:colOff>190500</xdr:colOff>
      <xdr:row>33</xdr:row>
      <xdr:rowOff>190500</xdr:rowOff>
    </xdr:to>
    <xdr:pic>
      <xdr:nvPicPr>
        <xdr:cNvPr id="2724" name="Picture 2723">
          <a:extLst>
            <a:ext uri="{FF2B5EF4-FFF2-40B4-BE49-F238E27FC236}">
              <a16:creationId xmlns:a16="http://schemas.microsoft.com/office/drawing/2014/main" id="{81BE886C-3715-3876-5807-DADDB69D7A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552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xdr:row>
      <xdr:rowOff>0</xdr:rowOff>
    </xdr:from>
    <xdr:to>
      <xdr:col>4</xdr:col>
      <xdr:colOff>190500</xdr:colOff>
      <xdr:row>34</xdr:row>
      <xdr:rowOff>190500</xdr:rowOff>
    </xdr:to>
    <xdr:pic>
      <xdr:nvPicPr>
        <xdr:cNvPr id="2725" name="Picture 2724">
          <a:extLst>
            <a:ext uri="{FF2B5EF4-FFF2-40B4-BE49-F238E27FC236}">
              <a16:creationId xmlns:a16="http://schemas.microsoft.com/office/drawing/2014/main" id="{0AC0E6D4-4EA7-A751-A666-1A77ECA6F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609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35</xdr:row>
      <xdr:rowOff>0</xdr:rowOff>
    </xdr:from>
    <xdr:to>
      <xdr:col>4</xdr:col>
      <xdr:colOff>190500</xdr:colOff>
      <xdr:row>35</xdr:row>
      <xdr:rowOff>190500</xdr:rowOff>
    </xdr:to>
    <xdr:pic>
      <xdr:nvPicPr>
        <xdr:cNvPr id="2726" name="Picture 2725">
          <a:extLst>
            <a:ext uri="{FF2B5EF4-FFF2-40B4-BE49-F238E27FC236}">
              <a16:creationId xmlns:a16="http://schemas.microsoft.com/office/drawing/2014/main" id="{64DA9F39-2ED7-0131-1896-2B007CB25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686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190500</xdr:colOff>
      <xdr:row>36</xdr:row>
      <xdr:rowOff>190500</xdr:rowOff>
    </xdr:to>
    <xdr:pic>
      <xdr:nvPicPr>
        <xdr:cNvPr id="2727" name="Picture 2726">
          <a:extLst>
            <a:ext uri="{FF2B5EF4-FFF2-40B4-BE49-F238E27FC236}">
              <a16:creationId xmlns:a16="http://schemas.microsoft.com/office/drawing/2014/main" id="{F14E75E7-393E-7ED9-2218-728496F695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743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xdr:row>
      <xdr:rowOff>0</xdr:rowOff>
    </xdr:from>
    <xdr:to>
      <xdr:col>4</xdr:col>
      <xdr:colOff>190500</xdr:colOff>
      <xdr:row>37</xdr:row>
      <xdr:rowOff>190500</xdr:rowOff>
    </xdr:to>
    <xdr:pic>
      <xdr:nvPicPr>
        <xdr:cNvPr id="2728" name="Picture 2727">
          <a:extLst>
            <a:ext uri="{FF2B5EF4-FFF2-40B4-BE49-F238E27FC236}">
              <a16:creationId xmlns:a16="http://schemas.microsoft.com/office/drawing/2014/main" id="{72E906DD-D3D1-F094-05E1-B0BDB2C2AF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19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xdr:row>
      <xdr:rowOff>0</xdr:rowOff>
    </xdr:from>
    <xdr:to>
      <xdr:col>4</xdr:col>
      <xdr:colOff>190500</xdr:colOff>
      <xdr:row>38</xdr:row>
      <xdr:rowOff>190500</xdr:rowOff>
    </xdr:to>
    <xdr:pic>
      <xdr:nvPicPr>
        <xdr:cNvPr id="2729" name="Picture 2728">
          <a:extLst>
            <a:ext uri="{FF2B5EF4-FFF2-40B4-BE49-F238E27FC236}">
              <a16:creationId xmlns:a16="http://schemas.microsoft.com/office/drawing/2014/main" id="{888108F9-E69D-565D-DE96-A93B32708E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76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39</xdr:row>
      <xdr:rowOff>0</xdr:rowOff>
    </xdr:from>
    <xdr:to>
      <xdr:col>4</xdr:col>
      <xdr:colOff>190500</xdr:colOff>
      <xdr:row>39</xdr:row>
      <xdr:rowOff>190500</xdr:rowOff>
    </xdr:to>
    <xdr:pic>
      <xdr:nvPicPr>
        <xdr:cNvPr id="2730" name="Picture 2729">
          <a:extLst>
            <a:ext uri="{FF2B5EF4-FFF2-40B4-BE49-F238E27FC236}">
              <a16:creationId xmlns:a16="http://schemas.microsoft.com/office/drawing/2014/main" id="{4F31D073-5616-1A10-EFB3-0B78860574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933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40</xdr:row>
      <xdr:rowOff>0</xdr:rowOff>
    </xdr:from>
    <xdr:to>
      <xdr:col>4</xdr:col>
      <xdr:colOff>190500</xdr:colOff>
      <xdr:row>40</xdr:row>
      <xdr:rowOff>190500</xdr:rowOff>
    </xdr:to>
    <xdr:pic>
      <xdr:nvPicPr>
        <xdr:cNvPr id="2731" name="Picture 2730">
          <a:extLst>
            <a:ext uri="{FF2B5EF4-FFF2-40B4-BE49-F238E27FC236}">
              <a16:creationId xmlns:a16="http://schemas.microsoft.com/office/drawing/2014/main" id="{B5F159F7-CB14-28C6-9226-6C9188450F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990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41</xdr:row>
      <xdr:rowOff>0</xdr:rowOff>
    </xdr:from>
    <xdr:to>
      <xdr:col>4</xdr:col>
      <xdr:colOff>190500</xdr:colOff>
      <xdr:row>41</xdr:row>
      <xdr:rowOff>190500</xdr:rowOff>
    </xdr:to>
    <xdr:pic>
      <xdr:nvPicPr>
        <xdr:cNvPr id="2732" name="Picture 2731">
          <a:extLst>
            <a:ext uri="{FF2B5EF4-FFF2-40B4-BE49-F238E27FC236}">
              <a16:creationId xmlns:a16="http://schemas.microsoft.com/office/drawing/2014/main" id="{CB499D51-C7C1-FEB9-B089-05196D136E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067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xdr:row>
      <xdr:rowOff>0</xdr:rowOff>
    </xdr:from>
    <xdr:to>
      <xdr:col>4</xdr:col>
      <xdr:colOff>190500</xdr:colOff>
      <xdr:row>42</xdr:row>
      <xdr:rowOff>190500</xdr:rowOff>
    </xdr:to>
    <xdr:pic>
      <xdr:nvPicPr>
        <xdr:cNvPr id="2733" name="Picture 2732">
          <a:extLst>
            <a:ext uri="{FF2B5EF4-FFF2-40B4-BE49-F238E27FC236}">
              <a16:creationId xmlns:a16="http://schemas.microsoft.com/office/drawing/2014/main" id="{9B235AAF-E0F4-B516-5197-EC106777A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24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43</xdr:row>
      <xdr:rowOff>0</xdr:rowOff>
    </xdr:from>
    <xdr:to>
      <xdr:col>4</xdr:col>
      <xdr:colOff>190500</xdr:colOff>
      <xdr:row>43</xdr:row>
      <xdr:rowOff>190500</xdr:rowOff>
    </xdr:to>
    <xdr:pic>
      <xdr:nvPicPr>
        <xdr:cNvPr id="2734" name="Picture 2733">
          <a:extLst>
            <a:ext uri="{FF2B5EF4-FFF2-40B4-BE49-F238E27FC236}">
              <a16:creationId xmlns:a16="http://schemas.microsoft.com/office/drawing/2014/main" id="{2C4B59B8-CE45-FD77-90BE-B6EF6AFC7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81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44</xdr:row>
      <xdr:rowOff>0</xdr:rowOff>
    </xdr:from>
    <xdr:to>
      <xdr:col>4</xdr:col>
      <xdr:colOff>190500</xdr:colOff>
      <xdr:row>44</xdr:row>
      <xdr:rowOff>190500</xdr:rowOff>
    </xdr:to>
    <xdr:pic>
      <xdr:nvPicPr>
        <xdr:cNvPr id="2735" name="Picture 2734">
          <a:extLst>
            <a:ext uri="{FF2B5EF4-FFF2-40B4-BE49-F238E27FC236}">
              <a16:creationId xmlns:a16="http://schemas.microsoft.com/office/drawing/2014/main" id="{C8B7F1D6-829A-7C60-69AB-23FE0D195B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57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xdr:row>
      <xdr:rowOff>0</xdr:rowOff>
    </xdr:from>
    <xdr:to>
      <xdr:col>4</xdr:col>
      <xdr:colOff>190500</xdr:colOff>
      <xdr:row>45</xdr:row>
      <xdr:rowOff>190500</xdr:rowOff>
    </xdr:to>
    <xdr:pic>
      <xdr:nvPicPr>
        <xdr:cNvPr id="2736" name="Picture 2735">
          <a:extLst>
            <a:ext uri="{FF2B5EF4-FFF2-40B4-BE49-F238E27FC236}">
              <a16:creationId xmlns:a16="http://schemas.microsoft.com/office/drawing/2014/main" id="{21E758FA-B65C-430A-4B90-5F636EA0E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314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190500</xdr:colOff>
      <xdr:row>46</xdr:row>
      <xdr:rowOff>190500</xdr:rowOff>
    </xdr:to>
    <xdr:pic>
      <xdr:nvPicPr>
        <xdr:cNvPr id="2737" name="Picture 2736">
          <a:extLst>
            <a:ext uri="{FF2B5EF4-FFF2-40B4-BE49-F238E27FC236}">
              <a16:creationId xmlns:a16="http://schemas.microsoft.com/office/drawing/2014/main" id="{EC69FAA0-E33D-3B1E-010E-C2E2480675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371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xdr:row>
      <xdr:rowOff>0</xdr:rowOff>
    </xdr:from>
    <xdr:to>
      <xdr:col>4</xdr:col>
      <xdr:colOff>190500</xdr:colOff>
      <xdr:row>47</xdr:row>
      <xdr:rowOff>190500</xdr:rowOff>
    </xdr:to>
    <xdr:pic>
      <xdr:nvPicPr>
        <xdr:cNvPr id="2738" name="Picture 2737">
          <a:extLst>
            <a:ext uri="{FF2B5EF4-FFF2-40B4-BE49-F238E27FC236}">
              <a16:creationId xmlns:a16="http://schemas.microsoft.com/office/drawing/2014/main" id="{9F0A6B20-882D-194D-C5BF-6FE35CD426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448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48</xdr:row>
      <xdr:rowOff>0</xdr:rowOff>
    </xdr:from>
    <xdr:to>
      <xdr:col>4</xdr:col>
      <xdr:colOff>190500</xdr:colOff>
      <xdr:row>48</xdr:row>
      <xdr:rowOff>190500</xdr:rowOff>
    </xdr:to>
    <xdr:pic>
      <xdr:nvPicPr>
        <xdr:cNvPr id="2739" name="Picture 2738">
          <a:extLst>
            <a:ext uri="{FF2B5EF4-FFF2-40B4-BE49-F238E27FC236}">
              <a16:creationId xmlns:a16="http://schemas.microsoft.com/office/drawing/2014/main" id="{5E795792-CBBB-4806-B758-1838BD8595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505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49</xdr:row>
      <xdr:rowOff>0</xdr:rowOff>
    </xdr:from>
    <xdr:to>
      <xdr:col>4</xdr:col>
      <xdr:colOff>190500</xdr:colOff>
      <xdr:row>49</xdr:row>
      <xdr:rowOff>190500</xdr:rowOff>
    </xdr:to>
    <xdr:pic>
      <xdr:nvPicPr>
        <xdr:cNvPr id="2740" name="Picture 2739">
          <a:extLst>
            <a:ext uri="{FF2B5EF4-FFF2-40B4-BE49-F238E27FC236}">
              <a16:creationId xmlns:a16="http://schemas.microsoft.com/office/drawing/2014/main" id="{BFCCE510-7C94-650C-8F89-66F779C4F1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562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50</xdr:row>
      <xdr:rowOff>0</xdr:rowOff>
    </xdr:from>
    <xdr:to>
      <xdr:col>4</xdr:col>
      <xdr:colOff>190500</xdr:colOff>
      <xdr:row>50</xdr:row>
      <xdr:rowOff>190500</xdr:rowOff>
    </xdr:to>
    <xdr:pic>
      <xdr:nvPicPr>
        <xdr:cNvPr id="2741" name="Picture 2740">
          <a:extLst>
            <a:ext uri="{FF2B5EF4-FFF2-40B4-BE49-F238E27FC236}">
              <a16:creationId xmlns:a16="http://schemas.microsoft.com/office/drawing/2014/main" id="{AF860374-5337-3CC5-E22C-EFC317C680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619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xdr:row>
      <xdr:rowOff>0</xdr:rowOff>
    </xdr:from>
    <xdr:to>
      <xdr:col>4</xdr:col>
      <xdr:colOff>190500</xdr:colOff>
      <xdr:row>51</xdr:row>
      <xdr:rowOff>190500</xdr:rowOff>
    </xdr:to>
    <xdr:pic>
      <xdr:nvPicPr>
        <xdr:cNvPr id="2742" name="Picture 2741">
          <a:extLst>
            <a:ext uri="{FF2B5EF4-FFF2-40B4-BE49-F238E27FC236}">
              <a16:creationId xmlns:a16="http://schemas.microsoft.com/office/drawing/2014/main" id="{3E9A4690-C0D3-CDD2-E87F-74E757C627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676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190500</xdr:colOff>
      <xdr:row>52</xdr:row>
      <xdr:rowOff>190500</xdr:rowOff>
    </xdr:to>
    <xdr:pic>
      <xdr:nvPicPr>
        <xdr:cNvPr id="2743" name="Picture 2742">
          <a:extLst>
            <a:ext uri="{FF2B5EF4-FFF2-40B4-BE49-F238E27FC236}">
              <a16:creationId xmlns:a16="http://schemas.microsoft.com/office/drawing/2014/main" id="{8AF5C98E-C0B6-528D-A552-87B832D302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733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xdr:row>
      <xdr:rowOff>0</xdr:rowOff>
    </xdr:from>
    <xdr:to>
      <xdr:col>4</xdr:col>
      <xdr:colOff>190500</xdr:colOff>
      <xdr:row>53</xdr:row>
      <xdr:rowOff>190500</xdr:rowOff>
    </xdr:to>
    <xdr:pic>
      <xdr:nvPicPr>
        <xdr:cNvPr id="2744" name="Picture 2743">
          <a:extLst>
            <a:ext uri="{FF2B5EF4-FFF2-40B4-BE49-F238E27FC236}">
              <a16:creationId xmlns:a16="http://schemas.microsoft.com/office/drawing/2014/main" id="{C45B6E2D-06B4-2F57-71BD-04188DD64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790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54</xdr:row>
      <xdr:rowOff>0</xdr:rowOff>
    </xdr:from>
    <xdr:to>
      <xdr:col>4</xdr:col>
      <xdr:colOff>190500</xdr:colOff>
      <xdr:row>54</xdr:row>
      <xdr:rowOff>190500</xdr:rowOff>
    </xdr:to>
    <xdr:pic>
      <xdr:nvPicPr>
        <xdr:cNvPr id="2745" name="Picture 2744">
          <a:extLst>
            <a:ext uri="{FF2B5EF4-FFF2-40B4-BE49-F238E27FC236}">
              <a16:creationId xmlns:a16="http://schemas.microsoft.com/office/drawing/2014/main" id="{9000436B-544A-94FF-B83A-90F3FFA26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848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55</xdr:row>
      <xdr:rowOff>0</xdr:rowOff>
    </xdr:from>
    <xdr:to>
      <xdr:col>4</xdr:col>
      <xdr:colOff>190500</xdr:colOff>
      <xdr:row>55</xdr:row>
      <xdr:rowOff>190500</xdr:rowOff>
    </xdr:to>
    <xdr:pic>
      <xdr:nvPicPr>
        <xdr:cNvPr id="2746" name="Picture 2745">
          <a:extLst>
            <a:ext uri="{FF2B5EF4-FFF2-40B4-BE49-F238E27FC236}">
              <a16:creationId xmlns:a16="http://schemas.microsoft.com/office/drawing/2014/main" id="{0C14BF28-98E7-E67A-F7BF-7F3D30921E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905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56</xdr:row>
      <xdr:rowOff>0</xdr:rowOff>
    </xdr:from>
    <xdr:to>
      <xdr:col>4</xdr:col>
      <xdr:colOff>190500</xdr:colOff>
      <xdr:row>56</xdr:row>
      <xdr:rowOff>190500</xdr:rowOff>
    </xdr:to>
    <xdr:pic>
      <xdr:nvPicPr>
        <xdr:cNvPr id="2747" name="Picture 2746">
          <a:extLst>
            <a:ext uri="{FF2B5EF4-FFF2-40B4-BE49-F238E27FC236}">
              <a16:creationId xmlns:a16="http://schemas.microsoft.com/office/drawing/2014/main" id="{2B6D0710-B89F-CBEE-050B-76B653E2C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962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190500</xdr:colOff>
      <xdr:row>57</xdr:row>
      <xdr:rowOff>190500</xdr:rowOff>
    </xdr:to>
    <xdr:pic>
      <xdr:nvPicPr>
        <xdr:cNvPr id="2748" name="Picture 2747">
          <a:extLst>
            <a:ext uri="{FF2B5EF4-FFF2-40B4-BE49-F238E27FC236}">
              <a16:creationId xmlns:a16="http://schemas.microsoft.com/office/drawing/2014/main" id="{51C19BC4-D220-DFEC-73FA-19639ABEBB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38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xdr:row>
      <xdr:rowOff>0</xdr:rowOff>
    </xdr:from>
    <xdr:to>
      <xdr:col>4</xdr:col>
      <xdr:colOff>190500</xdr:colOff>
      <xdr:row>58</xdr:row>
      <xdr:rowOff>190500</xdr:rowOff>
    </xdr:to>
    <xdr:pic>
      <xdr:nvPicPr>
        <xdr:cNvPr id="2749" name="Picture 2748">
          <a:extLst>
            <a:ext uri="{FF2B5EF4-FFF2-40B4-BE49-F238E27FC236}">
              <a16:creationId xmlns:a16="http://schemas.microsoft.com/office/drawing/2014/main" id="{A2FA72CB-B78F-CDBF-B8C9-922C38DAF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95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59</xdr:row>
      <xdr:rowOff>0</xdr:rowOff>
    </xdr:from>
    <xdr:to>
      <xdr:col>4</xdr:col>
      <xdr:colOff>190500</xdr:colOff>
      <xdr:row>59</xdr:row>
      <xdr:rowOff>190500</xdr:rowOff>
    </xdr:to>
    <xdr:pic>
      <xdr:nvPicPr>
        <xdr:cNvPr id="2750" name="Picture 2749">
          <a:extLst>
            <a:ext uri="{FF2B5EF4-FFF2-40B4-BE49-F238E27FC236}">
              <a16:creationId xmlns:a16="http://schemas.microsoft.com/office/drawing/2014/main" id="{63F3F603-0EFC-EF20-EE35-7C9A9CCDC4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152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60</xdr:row>
      <xdr:rowOff>0</xdr:rowOff>
    </xdr:from>
    <xdr:to>
      <xdr:col>4</xdr:col>
      <xdr:colOff>190500</xdr:colOff>
      <xdr:row>60</xdr:row>
      <xdr:rowOff>190500</xdr:rowOff>
    </xdr:to>
    <xdr:pic>
      <xdr:nvPicPr>
        <xdr:cNvPr id="2751" name="Picture 2750">
          <a:extLst>
            <a:ext uri="{FF2B5EF4-FFF2-40B4-BE49-F238E27FC236}">
              <a16:creationId xmlns:a16="http://schemas.microsoft.com/office/drawing/2014/main" id="{FE806F27-DC1E-54E7-1FA3-003361F7B3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229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190500</xdr:colOff>
      <xdr:row>61</xdr:row>
      <xdr:rowOff>190500</xdr:rowOff>
    </xdr:to>
    <xdr:pic>
      <xdr:nvPicPr>
        <xdr:cNvPr id="2752" name="Picture 2751">
          <a:extLst>
            <a:ext uri="{FF2B5EF4-FFF2-40B4-BE49-F238E27FC236}">
              <a16:creationId xmlns:a16="http://schemas.microsoft.com/office/drawing/2014/main" id="{96AD88C1-3D76-4F15-6323-0EFAF22C99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286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xdr:row>
      <xdr:rowOff>0</xdr:rowOff>
    </xdr:from>
    <xdr:to>
      <xdr:col>4</xdr:col>
      <xdr:colOff>190500</xdr:colOff>
      <xdr:row>62</xdr:row>
      <xdr:rowOff>190500</xdr:rowOff>
    </xdr:to>
    <xdr:pic>
      <xdr:nvPicPr>
        <xdr:cNvPr id="2753" name="Picture 2752">
          <a:extLst>
            <a:ext uri="{FF2B5EF4-FFF2-40B4-BE49-F238E27FC236}">
              <a16:creationId xmlns:a16="http://schemas.microsoft.com/office/drawing/2014/main" id="{5B85DD3B-4D16-6E49-0C72-47FE9398AB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343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63</xdr:row>
      <xdr:rowOff>0</xdr:rowOff>
    </xdr:from>
    <xdr:to>
      <xdr:col>4</xdr:col>
      <xdr:colOff>190500</xdr:colOff>
      <xdr:row>63</xdr:row>
      <xdr:rowOff>190500</xdr:rowOff>
    </xdr:to>
    <xdr:pic>
      <xdr:nvPicPr>
        <xdr:cNvPr id="2754" name="Picture 2753">
          <a:extLst>
            <a:ext uri="{FF2B5EF4-FFF2-40B4-BE49-F238E27FC236}">
              <a16:creationId xmlns:a16="http://schemas.microsoft.com/office/drawing/2014/main" id="{5AFE535D-6932-76E9-5409-838BC30B25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400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64</xdr:row>
      <xdr:rowOff>0</xdr:rowOff>
    </xdr:from>
    <xdr:to>
      <xdr:col>4</xdr:col>
      <xdr:colOff>190500</xdr:colOff>
      <xdr:row>64</xdr:row>
      <xdr:rowOff>190500</xdr:rowOff>
    </xdr:to>
    <xdr:pic>
      <xdr:nvPicPr>
        <xdr:cNvPr id="2755" name="Picture 2754">
          <a:extLst>
            <a:ext uri="{FF2B5EF4-FFF2-40B4-BE49-F238E27FC236}">
              <a16:creationId xmlns:a16="http://schemas.microsoft.com/office/drawing/2014/main" id="{FFD79B40-E0EC-5F0C-97E5-36829C1ADB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457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65</xdr:row>
      <xdr:rowOff>0</xdr:rowOff>
    </xdr:from>
    <xdr:to>
      <xdr:col>4</xdr:col>
      <xdr:colOff>190500</xdr:colOff>
      <xdr:row>65</xdr:row>
      <xdr:rowOff>190500</xdr:rowOff>
    </xdr:to>
    <xdr:pic>
      <xdr:nvPicPr>
        <xdr:cNvPr id="2756" name="Picture 2755">
          <a:extLst>
            <a:ext uri="{FF2B5EF4-FFF2-40B4-BE49-F238E27FC236}">
              <a16:creationId xmlns:a16="http://schemas.microsoft.com/office/drawing/2014/main" id="{EE4090E4-92D2-7CA5-4044-A492D23603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514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66</xdr:row>
      <xdr:rowOff>0</xdr:rowOff>
    </xdr:from>
    <xdr:to>
      <xdr:col>4</xdr:col>
      <xdr:colOff>190500</xdr:colOff>
      <xdr:row>66</xdr:row>
      <xdr:rowOff>190500</xdr:rowOff>
    </xdr:to>
    <xdr:pic>
      <xdr:nvPicPr>
        <xdr:cNvPr id="2757" name="Picture 2756">
          <a:extLst>
            <a:ext uri="{FF2B5EF4-FFF2-40B4-BE49-F238E27FC236}">
              <a16:creationId xmlns:a16="http://schemas.microsoft.com/office/drawing/2014/main" id="{5261FDF3-A923-1189-4F38-8CA237A41B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572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xdr:row>
      <xdr:rowOff>0</xdr:rowOff>
    </xdr:from>
    <xdr:to>
      <xdr:col>4</xdr:col>
      <xdr:colOff>190500</xdr:colOff>
      <xdr:row>67</xdr:row>
      <xdr:rowOff>190500</xdr:rowOff>
    </xdr:to>
    <xdr:pic>
      <xdr:nvPicPr>
        <xdr:cNvPr id="2758" name="Picture 2757">
          <a:extLst>
            <a:ext uri="{FF2B5EF4-FFF2-40B4-BE49-F238E27FC236}">
              <a16:creationId xmlns:a16="http://schemas.microsoft.com/office/drawing/2014/main" id="{B608E959-22F3-763F-E15D-28FD068E49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29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190500</xdr:colOff>
      <xdr:row>69</xdr:row>
      <xdr:rowOff>190500</xdr:rowOff>
    </xdr:to>
    <xdr:pic>
      <xdr:nvPicPr>
        <xdr:cNvPr id="2759" name="Picture 2758">
          <a:extLst>
            <a:ext uri="{FF2B5EF4-FFF2-40B4-BE49-F238E27FC236}">
              <a16:creationId xmlns:a16="http://schemas.microsoft.com/office/drawing/2014/main" id="{CB4B366B-8F88-3718-6573-C1894B237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743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190500</xdr:colOff>
      <xdr:row>70</xdr:row>
      <xdr:rowOff>190500</xdr:rowOff>
    </xdr:to>
    <xdr:pic>
      <xdr:nvPicPr>
        <xdr:cNvPr id="2760" name="Picture 2759">
          <a:extLst>
            <a:ext uri="{FF2B5EF4-FFF2-40B4-BE49-F238E27FC236}">
              <a16:creationId xmlns:a16="http://schemas.microsoft.com/office/drawing/2014/main" id="{EFF1C7A9-FB77-DAA3-52F1-23A1C4AFE6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800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71</xdr:row>
      <xdr:rowOff>0</xdr:rowOff>
    </xdr:from>
    <xdr:to>
      <xdr:col>4</xdr:col>
      <xdr:colOff>190500</xdr:colOff>
      <xdr:row>71</xdr:row>
      <xdr:rowOff>190500</xdr:rowOff>
    </xdr:to>
    <xdr:pic>
      <xdr:nvPicPr>
        <xdr:cNvPr id="2761" name="Picture 2760">
          <a:extLst>
            <a:ext uri="{FF2B5EF4-FFF2-40B4-BE49-F238E27FC236}">
              <a16:creationId xmlns:a16="http://schemas.microsoft.com/office/drawing/2014/main" id="{6090B916-D848-660F-1C53-CCECEBD91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857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72</xdr:row>
      <xdr:rowOff>0</xdr:rowOff>
    </xdr:from>
    <xdr:to>
      <xdr:col>4</xdr:col>
      <xdr:colOff>190500</xdr:colOff>
      <xdr:row>72</xdr:row>
      <xdr:rowOff>190500</xdr:rowOff>
    </xdr:to>
    <xdr:pic>
      <xdr:nvPicPr>
        <xdr:cNvPr id="2762" name="Picture 2761">
          <a:extLst>
            <a:ext uri="{FF2B5EF4-FFF2-40B4-BE49-F238E27FC236}">
              <a16:creationId xmlns:a16="http://schemas.microsoft.com/office/drawing/2014/main" id="{0D6C9A55-2583-877E-3576-29A5408BCC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914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73</xdr:row>
      <xdr:rowOff>0</xdr:rowOff>
    </xdr:from>
    <xdr:to>
      <xdr:col>4</xdr:col>
      <xdr:colOff>190500</xdr:colOff>
      <xdr:row>73</xdr:row>
      <xdr:rowOff>190500</xdr:rowOff>
    </xdr:to>
    <xdr:pic>
      <xdr:nvPicPr>
        <xdr:cNvPr id="2763" name="Picture 2762">
          <a:extLst>
            <a:ext uri="{FF2B5EF4-FFF2-40B4-BE49-F238E27FC236}">
              <a16:creationId xmlns:a16="http://schemas.microsoft.com/office/drawing/2014/main" id="{382D4A47-66A6-EBCB-EBE3-8D3E346EA1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972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74</xdr:row>
      <xdr:rowOff>0</xdr:rowOff>
    </xdr:from>
    <xdr:to>
      <xdr:col>4</xdr:col>
      <xdr:colOff>190500</xdr:colOff>
      <xdr:row>74</xdr:row>
      <xdr:rowOff>190500</xdr:rowOff>
    </xdr:to>
    <xdr:pic>
      <xdr:nvPicPr>
        <xdr:cNvPr id="2764" name="Picture 2763">
          <a:extLst>
            <a:ext uri="{FF2B5EF4-FFF2-40B4-BE49-F238E27FC236}">
              <a16:creationId xmlns:a16="http://schemas.microsoft.com/office/drawing/2014/main" id="{F1584102-8E2B-9EE5-69C8-38D80E5B51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48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75</xdr:row>
      <xdr:rowOff>0</xdr:rowOff>
    </xdr:from>
    <xdr:to>
      <xdr:col>4</xdr:col>
      <xdr:colOff>190500</xdr:colOff>
      <xdr:row>75</xdr:row>
      <xdr:rowOff>190500</xdr:rowOff>
    </xdr:to>
    <xdr:pic>
      <xdr:nvPicPr>
        <xdr:cNvPr id="2765" name="Picture 2764">
          <a:extLst>
            <a:ext uri="{FF2B5EF4-FFF2-40B4-BE49-F238E27FC236}">
              <a16:creationId xmlns:a16="http://schemas.microsoft.com/office/drawing/2014/main" id="{1EFC387A-DBCD-F113-8DE1-8041225B4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24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76</xdr:row>
      <xdr:rowOff>0</xdr:rowOff>
    </xdr:from>
    <xdr:to>
      <xdr:col>4</xdr:col>
      <xdr:colOff>190500</xdr:colOff>
      <xdr:row>76</xdr:row>
      <xdr:rowOff>190500</xdr:rowOff>
    </xdr:to>
    <xdr:pic>
      <xdr:nvPicPr>
        <xdr:cNvPr id="2766" name="Picture 2765">
          <a:extLst>
            <a:ext uri="{FF2B5EF4-FFF2-40B4-BE49-F238E27FC236}">
              <a16:creationId xmlns:a16="http://schemas.microsoft.com/office/drawing/2014/main" id="{A5F6EE27-0563-9109-33CA-96511C7452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200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77</xdr:row>
      <xdr:rowOff>0</xdr:rowOff>
    </xdr:from>
    <xdr:to>
      <xdr:col>4</xdr:col>
      <xdr:colOff>190500</xdr:colOff>
      <xdr:row>77</xdr:row>
      <xdr:rowOff>190500</xdr:rowOff>
    </xdr:to>
    <xdr:pic>
      <xdr:nvPicPr>
        <xdr:cNvPr id="2767" name="Picture 2766">
          <a:extLst>
            <a:ext uri="{FF2B5EF4-FFF2-40B4-BE49-F238E27FC236}">
              <a16:creationId xmlns:a16="http://schemas.microsoft.com/office/drawing/2014/main" id="{E4B96F60-A171-FC43-0E80-F6C977047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276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78</xdr:row>
      <xdr:rowOff>0</xdr:rowOff>
    </xdr:from>
    <xdr:to>
      <xdr:col>4</xdr:col>
      <xdr:colOff>190500</xdr:colOff>
      <xdr:row>78</xdr:row>
      <xdr:rowOff>190500</xdr:rowOff>
    </xdr:to>
    <xdr:pic>
      <xdr:nvPicPr>
        <xdr:cNvPr id="2768" name="Picture 2767">
          <a:extLst>
            <a:ext uri="{FF2B5EF4-FFF2-40B4-BE49-F238E27FC236}">
              <a16:creationId xmlns:a16="http://schemas.microsoft.com/office/drawing/2014/main" id="{1F11D01B-0B85-6229-3C91-267A8E3B6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353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79</xdr:row>
      <xdr:rowOff>0</xdr:rowOff>
    </xdr:from>
    <xdr:to>
      <xdr:col>4</xdr:col>
      <xdr:colOff>190500</xdr:colOff>
      <xdr:row>79</xdr:row>
      <xdr:rowOff>190500</xdr:rowOff>
    </xdr:to>
    <xdr:pic>
      <xdr:nvPicPr>
        <xdr:cNvPr id="2769" name="Picture 2768">
          <a:extLst>
            <a:ext uri="{FF2B5EF4-FFF2-40B4-BE49-F238E27FC236}">
              <a16:creationId xmlns:a16="http://schemas.microsoft.com/office/drawing/2014/main" id="{A9A78AD4-6726-2EE1-B955-3CE98824FC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429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80</xdr:row>
      <xdr:rowOff>0</xdr:rowOff>
    </xdr:from>
    <xdr:to>
      <xdr:col>4</xdr:col>
      <xdr:colOff>190500</xdr:colOff>
      <xdr:row>80</xdr:row>
      <xdr:rowOff>190500</xdr:rowOff>
    </xdr:to>
    <xdr:pic>
      <xdr:nvPicPr>
        <xdr:cNvPr id="2770" name="Picture 2769">
          <a:extLst>
            <a:ext uri="{FF2B5EF4-FFF2-40B4-BE49-F238E27FC236}">
              <a16:creationId xmlns:a16="http://schemas.microsoft.com/office/drawing/2014/main" id="{B7D9CA42-6654-3DE7-AE84-12262D8BF5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505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81</xdr:row>
      <xdr:rowOff>0</xdr:rowOff>
    </xdr:from>
    <xdr:to>
      <xdr:col>4</xdr:col>
      <xdr:colOff>190500</xdr:colOff>
      <xdr:row>81</xdr:row>
      <xdr:rowOff>190500</xdr:rowOff>
    </xdr:to>
    <xdr:pic>
      <xdr:nvPicPr>
        <xdr:cNvPr id="2771" name="Picture 2770">
          <a:extLst>
            <a:ext uri="{FF2B5EF4-FFF2-40B4-BE49-F238E27FC236}">
              <a16:creationId xmlns:a16="http://schemas.microsoft.com/office/drawing/2014/main" id="{FB567557-2451-4FA6-88EA-8FEB7D57F3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600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82</xdr:row>
      <xdr:rowOff>0</xdr:rowOff>
    </xdr:from>
    <xdr:to>
      <xdr:col>4</xdr:col>
      <xdr:colOff>190500</xdr:colOff>
      <xdr:row>82</xdr:row>
      <xdr:rowOff>190500</xdr:rowOff>
    </xdr:to>
    <xdr:pic>
      <xdr:nvPicPr>
        <xdr:cNvPr id="2772" name="Picture 2771">
          <a:extLst>
            <a:ext uri="{FF2B5EF4-FFF2-40B4-BE49-F238E27FC236}">
              <a16:creationId xmlns:a16="http://schemas.microsoft.com/office/drawing/2014/main" id="{C61D8B14-785F-E810-C18C-6AA0B3D3D5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715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83</xdr:row>
      <xdr:rowOff>0</xdr:rowOff>
    </xdr:from>
    <xdr:to>
      <xdr:col>4</xdr:col>
      <xdr:colOff>190500</xdr:colOff>
      <xdr:row>83</xdr:row>
      <xdr:rowOff>190500</xdr:rowOff>
    </xdr:to>
    <xdr:pic>
      <xdr:nvPicPr>
        <xdr:cNvPr id="2773" name="Picture 2772">
          <a:extLst>
            <a:ext uri="{FF2B5EF4-FFF2-40B4-BE49-F238E27FC236}">
              <a16:creationId xmlns:a16="http://schemas.microsoft.com/office/drawing/2014/main" id="{2CCF4622-F459-25D0-39EF-3CAFE53482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791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84</xdr:row>
      <xdr:rowOff>0</xdr:rowOff>
    </xdr:from>
    <xdr:to>
      <xdr:col>4</xdr:col>
      <xdr:colOff>190500</xdr:colOff>
      <xdr:row>84</xdr:row>
      <xdr:rowOff>190500</xdr:rowOff>
    </xdr:to>
    <xdr:pic>
      <xdr:nvPicPr>
        <xdr:cNvPr id="2774" name="Picture 2773">
          <a:extLst>
            <a:ext uri="{FF2B5EF4-FFF2-40B4-BE49-F238E27FC236}">
              <a16:creationId xmlns:a16="http://schemas.microsoft.com/office/drawing/2014/main" id="{E091BB44-4A37-6C1D-7F68-94916AA87F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67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85</xdr:row>
      <xdr:rowOff>0</xdr:rowOff>
    </xdr:from>
    <xdr:to>
      <xdr:col>4</xdr:col>
      <xdr:colOff>190500</xdr:colOff>
      <xdr:row>85</xdr:row>
      <xdr:rowOff>190500</xdr:rowOff>
    </xdr:to>
    <xdr:pic>
      <xdr:nvPicPr>
        <xdr:cNvPr id="2775" name="Picture 2774">
          <a:extLst>
            <a:ext uri="{FF2B5EF4-FFF2-40B4-BE49-F238E27FC236}">
              <a16:creationId xmlns:a16="http://schemas.microsoft.com/office/drawing/2014/main" id="{3D596F6E-5403-CB87-05AB-6158F337D3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962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87</xdr:row>
      <xdr:rowOff>0</xdr:rowOff>
    </xdr:from>
    <xdr:to>
      <xdr:col>4</xdr:col>
      <xdr:colOff>190500</xdr:colOff>
      <xdr:row>87</xdr:row>
      <xdr:rowOff>190500</xdr:rowOff>
    </xdr:to>
    <xdr:pic>
      <xdr:nvPicPr>
        <xdr:cNvPr id="2776" name="Picture 2775">
          <a:extLst>
            <a:ext uri="{FF2B5EF4-FFF2-40B4-BE49-F238E27FC236}">
              <a16:creationId xmlns:a16="http://schemas.microsoft.com/office/drawing/2014/main" id="{0B788ACD-4D0D-D5AE-C4F6-2D65E66576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134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88</xdr:row>
      <xdr:rowOff>0</xdr:rowOff>
    </xdr:from>
    <xdr:to>
      <xdr:col>4</xdr:col>
      <xdr:colOff>190500</xdr:colOff>
      <xdr:row>88</xdr:row>
      <xdr:rowOff>190500</xdr:rowOff>
    </xdr:to>
    <xdr:pic>
      <xdr:nvPicPr>
        <xdr:cNvPr id="2777" name="Picture 2776">
          <a:extLst>
            <a:ext uri="{FF2B5EF4-FFF2-40B4-BE49-F238E27FC236}">
              <a16:creationId xmlns:a16="http://schemas.microsoft.com/office/drawing/2014/main" id="{E9CAA596-619F-4F5C-325D-9D0C104D8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10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89</xdr:row>
      <xdr:rowOff>0</xdr:rowOff>
    </xdr:from>
    <xdr:to>
      <xdr:col>4</xdr:col>
      <xdr:colOff>190500</xdr:colOff>
      <xdr:row>89</xdr:row>
      <xdr:rowOff>190500</xdr:rowOff>
    </xdr:to>
    <xdr:pic>
      <xdr:nvPicPr>
        <xdr:cNvPr id="2778" name="Picture 2777">
          <a:extLst>
            <a:ext uri="{FF2B5EF4-FFF2-40B4-BE49-F238E27FC236}">
              <a16:creationId xmlns:a16="http://schemas.microsoft.com/office/drawing/2014/main" id="{DE48EFE1-DBEB-BE6F-7E0E-B7574B6481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86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90</xdr:row>
      <xdr:rowOff>0</xdr:rowOff>
    </xdr:from>
    <xdr:to>
      <xdr:col>4</xdr:col>
      <xdr:colOff>190500</xdr:colOff>
      <xdr:row>90</xdr:row>
      <xdr:rowOff>190500</xdr:rowOff>
    </xdr:to>
    <xdr:pic>
      <xdr:nvPicPr>
        <xdr:cNvPr id="2779" name="Picture 2778">
          <a:extLst>
            <a:ext uri="{FF2B5EF4-FFF2-40B4-BE49-F238E27FC236}">
              <a16:creationId xmlns:a16="http://schemas.microsoft.com/office/drawing/2014/main" id="{626584C8-F114-4CF6-910F-96C336A945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362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91</xdr:row>
      <xdr:rowOff>0</xdr:rowOff>
    </xdr:from>
    <xdr:to>
      <xdr:col>4</xdr:col>
      <xdr:colOff>190500</xdr:colOff>
      <xdr:row>91</xdr:row>
      <xdr:rowOff>190500</xdr:rowOff>
    </xdr:to>
    <xdr:pic>
      <xdr:nvPicPr>
        <xdr:cNvPr id="2780" name="Picture 2779">
          <a:extLst>
            <a:ext uri="{FF2B5EF4-FFF2-40B4-BE49-F238E27FC236}">
              <a16:creationId xmlns:a16="http://schemas.microsoft.com/office/drawing/2014/main" id="{57553CE4-F547-ACB6-C73A-62356520E3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57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92</xdr:row>
      <xdr:rowOff>0</xdr:rowOff>
    </xdr:from>
    <xdr:to>
      <xdr:col>4</xdr:col>
      <xdr:colOff>190500</xdr:colOff>
      <xdr:row>92</xdr:row>
      <xdr:rowOff>190500</xdr:rowOff>
    </xdr:to>
    <xdr:pic>
      <xdr:nvPicPr>
        <xdr:cNvPr id="2781" name="Picture 2780">
          <a:extLst>
            <a:ext uri="{FF2B5EF4-FFF2-40B4-BE49-F238E27FC236}">
              <a16:creationId xmlns:a16="http://schemas.microsoft.com/office/drawing/2014/main" id="{7C2300E0-98AD-6C49-2670-8047B182BF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572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95</xdr:row>
      <xdr:rowOff>0</xdr:rowOff>
    </xdr:from>
    <xdr:to>
      <xdr:col>4</xdr:col>
      <xdr:colOff>190500</xdr:colOff>
      <xdr:row>95</xdr:row>
      <xdr:rowOff>190500</xdr:rowOff>
    </xdr:to>
    <xdr:pic>
      <xdr:nvPicPr>
        <xdr:cNvPr id="2782" name="Picture 2781">
          <a:extLst>
            <a:ext uri="{FF2B5EF4-FFF2-40B4-BE49-F238E27FC236}">
              <a16:creationId xmlns:a16="http://schemas.microsoft.com/office/drawing/2014/main" id="{3FEBC43E-C331-7F08-9C84-B7CA23F61F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915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96</xdr:row>
      <xdr:rowOff>0</xdr:rowOff>
    </xdr:from>
    <xdr:to>
      <xdr:col>4</xdr:col>
      <xdr:colOff>190500</xdr:colOff>
      <xdr:row>96</xdr:row>
      <xdr:rowOff>190500</xdr:rowOff>
    </xdr:to>
    <xdr:pic>
      <xdr:nvPicPr>
        <xdr:cNvPr id="2783" name="Picture 2782">
          <a:extLst>
            <a:ext uri="{FF2B5EF4-FFF2-40B4-BE49-F238E27FC236}">
              <a16:creationId xmlns:a16="http://schemas.microsoft.com/office/drawing/2014/main" id="{ACA6515E-730B-6C31-7EA7-0204140FF9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972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97</xdr:row>
      <xdr:rowOff>0</xdr:rowOff>
    </xdr:from>
    <xdr:to>
      <xdr:col>4</xdr:col>
      <xdr:colOff>190500</xdr:colOff>
      <xdr:row>97</xdr:row>
      <xdr:rowOff>190500</xdr:rowOff>
    </xdr:to>
    <xdr:pic>
      <xdr:nvPicPr>
        <xdr:cNvPr id="2784" name="Picture 2783">
          <a:extLst>
            <a:ext uri="{FF2B5EF4-FFF2-40B4-BE49-F238E27FC236}">
              <a16:creationId xmlns:a16="http://schemas.microsoft.com/office/drawing/2014/main" id="{3CE0CB8C-2F29-88BD-958B-5375C08AE6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029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98</xdr:row>
      <xdr:rowOff>0</xdr:rowOff>
    </xdr:from>
    <xdr:to>
      <xdr:col>4</xdr:col>
      <xdr:colOff>190500</xdr:colOff>
      <xdr:row>98</xdr:row>
      <xdr:rowOff>190500</xdr:rowOff>
    </xdr:to>
    <xdr:pic>
      <xdr:nvPicPr>
        <xdr:cNvPr id="2785" name="Picture 2784">
          <a:extLst>
            <a:ext uri="{FF2B5EF4-FFF2-40B4-BE49-F238E27FC236}">
              <a16:creationId xmlns:a16="http://schemas.microsoft.com/office/drawing/2014/main" id="{822FFD68-D58B-4107-5F4F-F85F340BE4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086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99</xdr:row>
      <xdr:rowOff>0</xdr:rowOff>
    </xdr:from>
    <xdr:to>
      <xdr:col>4</xdr:col>
      <xdr:colOff>190500</xdr:colOff>
      <xdr:row>99</xdr:row>
      <xdr:rowOff>190500</xdr:rowOff>
    </xdr:to>
    <xdr:pic>
      <xdr:nvPicPr>
        <xdr:cNvPr id="2786" name="Picture 2785">
          <a:extLst>
            <a:ext uri="{FF2B5EF4-FFF2-40B4-BE49-F238E27FC236}">
              <a16:creationId xmlns:a16="http://schemas.microsoft.com/office/drawing/2014/main" id="{E4158479-EB84-558F-0F5F-E90D8A201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181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106</xdr:row>
      <xdr:rowOff>0</xdr:rowOff>
    </xdr:from>
    <xdr:to>
      <xdr:col>4</xdr:col>
      <xdr:colOff>190500</xdr:colOff>
      <xdr:row>106</xdr:row>
      <xdr:rowOff>190500</xdr:rowOff>
    </xdr:to>
    <xdr:pic>
      <xdr:nvPicPr>
        <xdr:cNvPr id="2787" name="Picture 2786">
          <a:extLst>
            <a:ext uri="{FF2B5EF4-FFF2-40B4-BE49-F238E27FC236}">
              <a16:creationId xmlns:a16="http://schemas.microsoft.com/office/drawing/2014/main" id="{D92D336E-313F-AF03-5717-A2CD1F46B0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67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107</xdr:row>
      <xdr:rowOff>0</xdr:rowOff>
    </xdr:from>
    <xdr:to>
      <xdr:col>4</xdr:col>
      <xdr:colOff>190500</xdr:colOff>
      <xdr:row>107</xdr:row>
      <xdr:rowOff>190500</xdr:rowOff>
    </xdr:to>
    <xdr:pic>
      <xdr:nvPicPr>
        <xdr:cNvPr id="2788" name="Picture 2787">
          <a:extLst>
            <a:ext uri="{FF2B5EF4-FFF2-40B4-BE49-F238E27FC236}">
              <a16:creationId xmlns:a16="http://schemas.microsoft.com/office/drawing/2014/main" id="{D621EED4-2F0F-E571-51DF-31E5DEDE86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924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112</xdr:row>
      <xdr:rowOff>0</xdr:rowOff>
    </xdr:from>
    <xdr:to>
      <xdr:col>4</xdr:col>
      <xdr:colOff>190500</xdr:colOff>
      <xdr:row>112</xdr:row>
      <xdr:rowOff>190500</xdr:rowOff>
    </xdr:to>
    <xdr:pic>
      <xdr:nvPicPr>
        <xdr:cNvPr id="2789" name="Picture 2788">
          <a:extLst>
            <a:ext uri="{FF2B5EF4-FFF2-40B4-BE49-F238E27FC236}">
              <a16:creationId xmlns:a16="http://schemas.microsoft.com/office/drawing/2014/main" id="{6BC0CBCC-E425-04BD-B577-14747C6286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458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113</xdr:row>
      <xdr:rowOff>0</xdr:rowOff>
    </xdr:from>
    <xdr:to>
      <xdr:col>4</xdr:col>
      <xdr:colOff>190500</xdr:colOff>
      <xdr:row>113</xdr:row>
      <xdr:rowOff>190500</xdr:rowOff>
    </xdr:to>
    <xdr:pic>
      <xdr:nvPicPr>
        <xdr:cNvPr id="2790" name="Picture 2789">
          <a:extLst>
            <a:ext uri="{FF2B5EF4-FFF2-40B4-BE49-F238E27FC236}">
              <a16:creationId xmlns:a16="http://schemas.microsoft.com/office/drawing/2014/main" id="{E2F0934B-BD15-C523-995F-7745975156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553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114</xdr:row>
      <xdr:rowOff>0</xdr:rowOff>
    </xdr:from>
    <xdr:to>
      <xdr:col>4</xdr:col>
      <xdr:colOff>190500</xdr:colOff>
      <xdr:row>114</xdr:row>
      <xdr:rowOff>190500</xdr:rowOff>
    </xdr:to>
    <xdr:pic>
      <xdr:nvPicPr>
        <xdr:cNvPr id="2791" name="Picture 2790">
          <a:extLst>
            <a:ext uri="{FF2B5EF4-FFF2-40B4-BE49-F238E27FC236}">
              <a16:creationId xmlns:a16="http://schemas.microsoft.com/office/drawing/2014/main" id="{017F623C-F1BB-E4DB-7C3E-B54CF469C4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648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116</xdr:row>
      <xdr:rowOff>0</xdr:rowOff>
    </xdr:from>
    <xdr:to>
      <xdr:col>4</xdr:col>
      <xdr:colOff>190500</xdr:colOff>
      <xdr:row>116</xdr:row>
      <xdr:rowOff>190500</xdr:rowOff>
    </xdr:to>
    <xdr:pic>
      <xdr:nvPicPr>
        <xdr:cNvPr id="2792" name="Picture 2791">
          <a:extLst>
            <a:ext uri="{FF2B5EF4-FFF2-40B4-BE49-F238E27FC236}">
              <a16:creationId xmlns:a16="http://schemas.microsoft.com/office/drawing/2014/main" id="{BE825753-4989-B5FE-40EE-65AD0E584F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839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117</xdr:row>
      <xdr:rowOff>0</xdr:rowOff>
    </xdr:from>
    <xdr:to>
      <xdr:col>4</xdr:col>
      <xdr:colOff>190500</xdr:colOff>
      <xdr:row>117</xdr:row>
      <xdr:rowOff>190500</xdr:rowOff>
    </xdr:to>
    <xdr:pic>
      <xdr:nvPicPr>
        <xdr:cNvPr id="2793" name="Picture 2792">
          <a:extLst>
            <a:ext uri="{FF2B5EF4-FFF2-40B4-BE49-F238E27FC236}">
              <a16:creationId xmlns:a16="http://schemas.microsoft.com/office/drawing/2014/main" id="{45BD5EB3-E8FE-7EE3-9D24-EEBC4D8931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953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118</xdr:row>
      <xdr:rowOff>0</xdr:rowOff>
    </xdr:from>
    <xdr:to>
      <xdr:col>4</xdr:col>
      <xdr:colOff>190500</xdr:colOff>
      <xdr:row>118</xdr:row>
      <xdr:rowOff>190500</xdr:rowOff>
    </xdr:to>
    <xdr:pic>
      <xdr:nvPicPr>
        <xdr:cNvPr id="2794" name="Picture 2793">
          <a:extLst>
            <a:ext uri="{FF2B5EF4-FFF2-40B4-BE49-F238E27FC236}">
              <a16:creationId xmlns:a16="http://schemas.microsoft.com/office/drawing/2014/main" id="{83F7E95F-8CCB-2083-2D3C-C6876A0422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067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119</xdr:row>
      <xdr:rowOff>0</xdr:rowOff>
    </xdr:from>
    <xdr:to>
      <xdr:col>4</xdr:col>
      <xdr:colOff>190500</xdr:colOff>
      <xdr:row>119</xdr:row>
      <xdr:rowOff>190500</xdr:rowOff>
    </xdr:to>
    <xdr:pic>
      <xdr:nvPicPr>
        <xdr:cNvPr id="2795" name="Picture 2794">
          <a:extLst>
            <a:ext uri="{FF2B5EF4-FFF2-40B4-BE49-F238E27FC236}">
              <a16:creationId xmlns:a16="http://schemas.microsoft.com/office/drawing/2014/main" id="{B25FBAAE-34D5-E52F-8D2E-9499B70C2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182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120</xdr:row>
      <xdr:rowOff>0</xdr:rowOff>
    </xdr:from>
    <xdr:to>
      <xdr:col>4</xdr:col>
      <xdr:colOff>190500</xdr:colOff>
      <xdr:row>120</xdr:row>
      <xdr:rowOff>190500</xdr:rowOff>
    </xdr:to>
    <xdr:pic>
      <xdr:nvPicPr>
        <xdr:cNvPr id="2796" name="Picture 2795">
          <a:extLst>
            <a:ext uri="{FF2B5EF4-FFF2-40B4-BE49-F238E27FC236}">
              <a16:creationId xmlns:a16="http://schemas.microsoft.com/office/drawing/2014/main" id="{913891EB-1DA0-DC90-DA55-FD93F8A20E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296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121</xdr:row>
      <xdr:rowOff>0</xdr:rowOff>
    </xdr:from>
    <xdr:to>
      <xdr:col>4</xdr:col>
      <xdr:colOff>190500</xdr:colOff>
      <xdr:row>121</xdr:row>
      <xdr:rowOff>190500</xdr:rowOff>
    </xdr:to>
    <xdr:pic>
      <xdr:nvPicPr>
        <xdr:cNvPr id="2797" name="Picture 2796">
          <a:extLst>
            <a:ext uri="{FF2B5EF4-FFF2-40B4-BE49-F238E27FC236}">
              <a16:creationId xmlns:a16="http://schemas.microsoft.com/office/drawing/2014/main" id="{4CA088AB-35DB-1CD3-BE01-171754B1ED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410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122</xdr:row>
      <xdr:rowOff>0</xdr:rowOff>
    </xdr:from>
    <xdr:to>
      <xdr:col>4</xdr:col>
      <xdr:colOff>190500</xdr:colOff>
      <xdr:row>122</xdr:row>
      <xdr:rowOff>190500</xdr:rowOff>
    </xdr:to>
    <xdr:pic>
      <xdr:nvPicPr>
        <xdr:cNvPr id="2798" name="Picture 2797">
          <a:extLst>
            <a:ext uri="{FF2B5EF4-FFF2-40B4-BE49-F238E27FC236}">
              <a16:creationId xmlns:a16="http://schemas.microsoft.com/office/drawing/2014/main" id="{A516CF71-B72F-E656-FEDD-EAED529B81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505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125</xdr:row>
      <xdr:rowOff>0</xdr:rowOff>
    </xdr:from>
    <xdr:to>
      <xdr:col>4</xdr:col>
      <xdr:colOff>190500</xdr:colOff>
      <xdr:row>125</xdr:row>
      <xdr:rowOff>190500</xdr:rowOff>
    </xdr:to>
    <xdr:pic>
      <xdr:nvPicPr>
        <xdr:cNvPr id="2799" name="Picture 2798">
          <a:extLst>
            <a:ext uri="{FF2B5EF4-FFF2-40B4-BE49-F238E27FC236}">
              <a16:creationId xmlns:a16="http://schemas.microsoft.com/office/drawing/2014/main" id="{1C893FB1-65AF-ACCF-26DA-FD4110412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734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126</xdr:row>
      <xdr:rowOff>0</xdr:rowOff>
    </xdr:from>
    <xdr:to>
      <xdr:col>4</xdr:col>
      <xdr:colOff>190500</xdr:colOff>
      <xdr:row>126</xdr:row>
      <xdr:rowOff>190500</xdr:rowOff>
    </xdr:to>
    <xdr:pic>
      <xdr:nvPicPr>
        <xdr:cNvPr id="2800" name="Picture 2799">
          <a:extLst>
            <a:ext uri="{FF2B5EF4-FFF2-40B4-BE49-F238E27FC236}">
              <a16:creationId xmlns:a16="http://schemas.microsoft.com/office/drawing/2014/main" id="{91317042-A88E-4E77-4730-04D4DA74E0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810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127</xdr:row>
      <xdr:rowOff>0</xdr:rowOff>
    </xdr:from>
    <xdr:to>
      <xdr:col>4</xdr:col>
      <xdr:colOff>190500</xdr:colOff>
      <xdr:row>127</xdr:row>
      <xdr:rowOff>190500</xdr:rowOff>
    </xdr:to>
    <xdr:pic>
      <xdr:nvPicPr>
        <xdr:cNvPr id="2801" name="Picture 2800">
          <a:extLst>
            <a:ext uri="{FF2B5EF4-FFF2-40B4-BE49-F238E27FC236}">
              <a16:creationId xmlns:a16="http://schemas.microsoft.com/office/drawing/2014/main" id="{7BA805D3-4CE2-341A-1D61-E4C4E3400C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886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128</xdr:row>
      <xdr:rowOff>0</xdr:rowOff>
    </xdr:from>
    <xdr:to>
      <xdr:col>4</xdr:col>
      <xdr:colOff>190500</xdr:colOff>
      <xdr:row>128</xdr:row>
      <xdr:rowOff>190500</xdr:rowOff>
    </xdr:to>
    <xdr:pic>
      <xdr:nvPicPr>
        <xdr:cNvPr id="2802" name="Picture 2801">
          <a:extLst>
            <a:ext uri="{FF2B5EF4-FFF2-40B4-BE49-F238E27FC236}">
              <a16:creationId xmlns:a16="http://schemas.microsoft.com/office/drawing/2014/main" id="{8E64BFB5-11B0-1E57-DD27-D791BA79F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963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129</xdr:row>
      <xdr:rowOff>0</xdr:rowOff>
    </xdr:from>
    <xdr:to>
      <xdr:col>4</xdr:col>
      <xdr:colOff>190500</xdr:colOff>
      <xdr:row>129</xdr:row>
      <xdr:rowOff>190500</xdr:rowOff>
    </xdr:to>
    <xdr:pic>
      <xdr:nvPicPr>
        <xdr:cNvPr id="2803" name="Picture 2802">
          <a:extLst>
            <a:ext uri="{FF2B5EF4-FFF2-40B4-BE49-F238E27FC236}">
              <a16:creationId xmlns:a16="http://schemas.microsoft.com/office/drawing/2014/main" id="{CEB7CBFF-474D-C4DC-FD74-B56AE78E38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0039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130</xdr:row>
      <xdr:rowOff>0</xdr:rowOff>
    </xdr:from>
    <xdr:to>
      <xdr:col>4</xdr:col>
      <xdr:colOff>190500</xdr:colOff>
      <xdr:row>130</xdr:row>
      <xdr:rowOff>190500</xdr:rowOff>
    </xdr:to>
    <xdr:pic>
      <xdr:nvPicPr>
        <xdr:cNvPr id="2804" name="Picture 2803">
          <a:extLst>
            <a:ext uri="{FF2B5EF4-FFF2-40B4-BE49-F238E27FC236}">
              <a16:creationId xmlns:a16="http://schemas.microsoft.com/office/drawing/2014/main" id="{EE1EC8F0-E515-17DC-9EFF-53D318CFFC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0134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131</xdr:row>
      <xdr:rowOff>0</xdr:rowOff>
    </xdr:from>
    <xdr:to>
      <xdr:col>4</xdr:col>
      <xdr:colOff>190500</xdr:colOff>
      <xdr:row>131</xdr:row>
      <xdr:rowOff>190500</xdr:rowOff>
    </xdr:to>
    <xdr:pic>
      <xdr:nvPicPr>
        <xdr:cNvPr id="2805" name="Picture 2804">
          <a:extLst>
            <a:ext uri="{FF2B5EF4-FFF2-40B4-BE49-F238E27FC236}">
              <a16:creationId xmlns:a16="http://schemas.microsoft.com/office/drawing/2014/main" id="{3F14688D-44C0-055B-E5DA-1232713F17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0229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132</xdr:row>
      <xdr:rowOff>0</xdr:rowOff>
    </xdr:from>
    <xdr:to>
      <xdr:col>4</xdr:col>
      <xdr:colOff>190500</xdr:colOff>
      <xdr:row>132</xdr:row>
      <xdr:rowOff>190500</xdr:rowOff>
    </xdr:to>
    <xdr:pic>
      <xdr:nvPicPr>
        <xdr:cNvPr id="2806" name="Picture 2805">
          <a:extLst>
            <a:ext uri="{FF2B5EF4-FFF2-40B4-BE49-F238E27FC236}">
              <a16:creationId xmlns:a16="http://schemas.microsoft.com/office/drawing/2014/main" id="{7794302F-7970-2229-B8C4-B97755242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0325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133</xdr:row>
      <xdr:rowOff>0</xdr:rowOff>
    </xdr:from>
    <xdr:to>
      <xdr:col>4</xdr:col>
      <xdr:colOff>190500</xdr:colOff>
      <xdr:row>133</xdr:row>
      <xdr:rowOff>190500</xdr:rowOff>
    </xdr:to>
    <xdr:pic>
      <xdr:nvPicPr>
        <xdr:cNvPr id="2807" name="Picture 2806">
          <a:extLst>
            <a:ext uri="{FF2B5EF4-FFF2-40B4-BE49-F238E27FC236}">
              <a16:creationId xmlns:a16="http://schemas.microsoft.com/office/drawing/2014/main" id="{14A5716F-2270-89B2-1903-BA38A2BF61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0420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134</xdr:row>
      <xdr:rowOff>0</xdr:rowOff>
    </xdr:from>
    <xdr:to>
      <xdr:col>4</xdr:col>
      <xdr:colOff>190500</xdr:colOff>
      <xdr:row>134</xdr:row>
      <xdr:rowOff>190500</xdr:rowOff>
    </xdr:to>
    <xdr:pic>
      <xdr:nvPicPr>
        <xdr:cNvPr id="2808" name="Picture 2807">
          <a:extLst>
            <a:ext uri="{FF2B5EF4-FFF2-40B4-BE49-F238E27FC236}">
              <a16:creationId xmlns:a16="http://schemas.microsoft.com/office/drawing/2014/main" id="{EB556D73-1535-EA9B-3E3B-48141880F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0515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135</xdr:row>
      <xdr:rowOff>0</xdr:rowOff>
    </xdr:from>
    <xdr:to>
      <xdr:col>4</xdr:col>
      <xdr:colOff>190500</xdr:colOff>
      <xdr:row>135</xdr:row>
      <xdr:rowOff>190500</xdr:rowOff>
    </xdr:to>
    <xdr:pic>
      <xdr:nvPicPr>
        <xdr:cNvPr id="2809" name="Picture 2808">
          <a:extLst>
            <a:ext uri="{FF2B5EF4-FFF2-40B4-BE49-F238E27FC236}">
              <a16:creationId xmlns:a16="http://schemas.microsoft.com/office/drawing/2014/main" id="{0C692FB2-FB98-B386-EB1C-916251B6B2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0610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136</xdr:row>
      <xdr:rowOff>0</xdr:rowOff>
    </xdr:from>
    <xdr:to>
      <xdr:col>4</xdr:col>
      <xdr:colOff>190500</xdr:colOff>
      <xdr:row>136</xdr:row>
      <xdr:rowOff>190500</xdr:rowOff>
    </xdr:to>
    <xdr:pic>
      <xdr:nvPicPr>
        <xdr:cNvPr id="2810" name="Picture 2809">
          <a:extLst>
            <a:ext uri="{FF2B5EF4-FFF2-40B4-BE49-F238E27FC236}">
              <a16:creationId xmlns:a16="http://schemas.microsoft.com/office/drawing/2014/main" id="{C1C379A8-10F9-4498-03C6-EBCF5D9935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0668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137</xdr:row>
      <xdr:rowOff>0</xdr:rowOff>
    </xdr:from>
    <xdr:to>
      <xdr:col>4</xdr:col>
      <xdr:colOff>190500</xdr:colOff>
      <xdr:row>137</xdr:row>
      <xdr:rowOff>190500</xdr:rowOff>
    </xdr:to>
    <xdr:pic>
      <xdr:nvPicPr>
        <xdr:cNvPr id="2811" name="Picture 2810">
          <a:extLst>
            <a:ext uri="{FF2B5EF4-FFF2-40B4-BE49-F238E27FC236}">
              <a16:creationId xmlns:a16="http://schemas.microsoft.com/office/drawing/2014/main" id="{C4B91D0E-2F1D-8281-05ED-4817CEC97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0744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138</xdr:row>
      <xdr:rowOff>0</xdr:rowOff>
    </xdr:from>
    <xdr:to>
      <xdr:col>4</xdr:col>
      <xdr:colOff>190500</xdr:colOff>
      <xdr:row>138</xdr:row>
      <xdr:rowOff>190500</xdr:rowOff>
    </xdr:to>
    <xdr:pic>
      <xdr:nvPicPr>
        <xdr:cNvPr id="2812" name="Picture 2811">
          <a:extLst>
            <a:ext uri="{FF2B5EF4-FFF2-40B4-BE49-F238E27FC236}">
              <a16:creationId xmlns:a16="http://schemas.microsoft.com/office/drawing/2014/main" id="{AB0554CC-8F69-BFCF-1CDF-76572A1278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0801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139</xdr:row>
      <xdr:rowOff>0</xdr:rowOff>
    </xdr:from>
    <xdr:to>
      <xdr:col>4</xdr:col>
      <xdr:colOff>190500</xdr:colOff>
      <xdr:row>139</xdr:row>
      <xdr:rowOff>190500</xdr:rowOff>
    </xdr:to>
    <xdr:pic>
      <xdr:nvPicPr>
        <xdr:cNvPr id="2813" name="Picture 2812">
          <a:extLst>
            <a:ext uri="{FF2B5EF4-FFF2-40B4-BE49-F238E27FC236}">
              <a16:creationId xmlns:a16="http://schemas.microsoft.com/office/drawing/2014/main" id="{C51823D4-7625-F000-3CD8-9EFEB2B9F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0858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140</xdr:row>
      <xdr:rowOff>0</xdr:rowOff>
    </xdr:from>
    <xdr:to>
      <xdr:col>4</xdr:col>
      <xdr:colOff>190500</xdr:colOff>
      <xdr:row>140</xdr:row>
      <xdr:rowOff>190500</xdr:rowOff>
    </xdr:to>
    <xdr:pic>
      <xdr:nvPicPr>
        <xdr:cNvPr id="2814" name="Picture 2813">
          <a:extLst>
            <a:ext uri="{FF2B5EF4-FFF2-40B4-BE49-F238E27FC236}">
              <a16:creationId xmlns:a16="http://schemas.microsoft.com/office/drawing/2014/main" id="{D55A9DA0-68F6-47B2-EE49-B53EA738C8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0934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142</xdr:row>
      <xdr:rowOff>0</xdr:rowOff>
    </xdr:from>
    <xdr:to>
      <xdr:col>4</xdr:col>
      <xdr:colOff>190500</xdr:colOff>
      <xdr:row>142</xdr:row>
      <xdr:rowOff>190500</xdr:rowOff>
    </xdr:to>
    <xdr:pic>
      <xdr:nvPicPr>
        <xdr:cNvPr id="2815" name="Picture 2814">
          <a:extLst>
            <a:ext uri="{FF2B5EF4-FFF2-40B4-BE49-F238E27FC236}">
              <a16:creationId xmlns:a16="http://schemas.microsoft.com/office/drawing/2014/main" id="{4EA2DE26-FE2C-FC6B-C330-F99ABAA992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1125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149</xdr:row>
      <xdr:rowOff>0</xdr:rowOff>
    </xdr:from>
    <xdr:to>
      <xdr:col>4</xdr:col>
      <xdr:colOff>190500</xdr:colOff>
      <xdr:row>149</xdr:row>
      <xdr:rowOff>190500</xdr:rowOff>
    </xdr:to>
    <xdr:pic>
      <xdr:nvPicPr>
        <xdr:cNvPr id="2816" name="Picture 2815">
          <a:extLst>
            <a:ext uri="{FF2B5EF4-FFF2-40B4-BE49-F238E27FC236}">
              <a16:creationId xmlns:a16="http://schemas.microsoft.com/office/drawing/2014/main" id="{3A085561-93DD-C800-7581-4ED89DBE81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1696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150</xdr:row>
      <xdr:rowOff>0</xdr:rowOff>
    </xdr:from>
    <xdr:to>
      <xdr:col>4</xdr:col>
      <xdr:colOff>190500</xdr:colOff>
      <xdr:row>150</xdr:row>
      <xdr:rowOff>190500</xdr:rowOff>
    </xdr:to>
    <xdr:pic>
      <xdr:nvPicPr>
        <xdr:cNvPr id="2817" name="Picture 2816">
          <a:extLst>
            <a:ext uri="{FF2B5EF4-FFF2-40B4-BE49-F238E27FC236}">
              <a16:creationId xmlns:a16="http://schemas.microsoft.com/office/drawing/2014/main" id="{82D648F0-2E80-2234-A795-3E3B3F2E1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1753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151</xdr:row>
      <xdr:rowOff>0</xdr:rowOff>
    </xdr:from>
    <xdr:to>
      <xdr:col>4</xdr:col>
      <xdr:colOff>190500</xdr:colOff>
      <xdr:row>151</xdr:row>
      <xdr:rowOff>190500</xdr:rowOff>
    </xdr:to>
    <xdr:pic>
      <xdr:nvPicPr>
        <xdr:cNvPr id="2818" name="Picture 2817">
          <a:extLst>
            <a:ext uri="{FF2B5EF4-FFF2-40B4-BE49-F238E27FC236}">
              <a16:creationId xmlns:a16="http://schemas.microsoft.com/office/drawing/2014/main" id="{C2DD7EE1-6BB0-D7CC-7A29-46EF5B25E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1811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153</xdr:row>
      <xdr:rowOff>0</xdr:rowOff>
    </xdr:from>
    <xdr:to>
      <xdr:col>4</xdr:col>
      <xdr:colOff>190500</xdr:colOff>
      <xdr:row>153</xdr:row>
      <xdr:rowOff>190500</xdr:rowOff>
    </xdr:to>
    <xdr:pic>
      <xdr:nvPicPr>
        <xdr:cNvPr id="2819" name="Picture 2818">
          <a:extLst>
            <a:ext uri="{FF2B5EF4-FFF2-40B4-BE49-F238E27FC236}">
              <a16:creationId xmlns:a16="http://schemas.microsoft.com/office/drawing/2014/main" id="{69E50AA5-A1D8-3971-3199-624ED9AEB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1925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154</xdr:row>
      <xdr:rowOff>0</xdr:rowOff>
    </xdr:from>
    <xdr:to>
      <xdr:col>4</xdr:col>
      <xdr:colOff>190500</xdr:colOff>
      <xdr:row>154</xdr:row>
      <xdr:rowOff>190500</xdr:rowOff>
    </xdr:to>
    <xdr:pic>
      <xdr:nvPicPr>
        <xdr:cNvPr id="2820" name="Picture 2819">
          <a:extLst>
            <a:ext uri="{FF2B5EF4-FFF2-40B4-BE49-F238E27FC236}">
              <a16:creationId xmlns:a16="http://schemas.microsoft.com/office/drawing/2014/main" id="{91B500E3-3775-E9F6-E4A1-9BD81C633D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1982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155</xdr:row>
      <xdr:rowOff>0</xdr:rowOff>
    </xdr:from>
    <xdr:to>
      <xdr:col>4</xdr:col>
      <xdr:colOff>190500</xdr:colOff>
      <xdr:row>155</xdr:row>
      <xdr:rowOff>190500</xdr:rowOff>
    </xdr:to>
    <xdr:pic>
      <xdr:nvPicPr>
        <xdr:cNvPr id="2821" name="Picture 2820">
          <a:extLst>
            <a:ext uri="{FF2B5EF4-FFF2-40B4-BE49-F238E27FC236}">
              <a16:creationId xmlns:a16="http://schemas.microsoft.com/office/drawing/2014/main" id="{E0C2A3F8-15ED-F036-982D-A17B7317E9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039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156</xdr:row>
      <xdr:rowOff>0</xdr:rowOff>
    </xdr:from>
    <xdr:to>
      <xdr:col>4</xdr:col>
      <xdr:colOff>190500</xdr:colOff>
      <xdr:row>156</xdr:row>
      <xdr:rowOff>190500</xdr:rowOff>
    </xdr:to>
    <xdr:pic>
      <xdr:nvPicPr>
        <xdr:cNvPr id="2822" name="Picture 2821">
          <a:extLst>
            <a:ext uri="{FF2B5EF4-FFF2-40B4-BE49-F238E27FC236}">
              <a16:creationId xmlns:a16="http://schemas.microsoft.com/office/drawing/2014/main" id="{C2B78BDC-DF90-21A8-6027-66C16134BA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096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157</xdr:row>
      <xdr:rowOff>0</xdr:rowOff>
    </xdr:from>
    <xdr:to>
      <xdr:col>4</xdr:col>
      <xdr:colOff>190500</xdr:colOff>
      <xdr:row>157</xdr:row>
      <xdr:rowOff>190500</xdr:rowOff>
    </xdr:to>
    <xdr:pic>
      <xdr:nvPicPr>
        <xdr:cNvPr id="2823" name="Picture 2822">
          <a:extLst>
            <a:ext uri="{FF2B5EF4-FFF2-40B4-BE49-F238E27FC236}">
              <a16:creationId xmlns:a16="http://schemas.microsoft.com/office/drawing/2014/main" id="{7112DFF1-06F5-6611-17FC-10565230A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153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159</xdr:row>
      <xdr:rowOff>0</xdr:rowOff>
    </xdr:from>
    <xdr:to>
      <xdr:col>4</xdr:col>
      <xdr:colOff>190500</xdr:colOff>
      <xdr:row>159</xdr:row>
      <xdr:rowOff>190500</xdr:rowOff>
    </xdr:to>
    <xdr:pic>
      <xdr:nvPicPr>
        <xdr:cNvPr id="2824" name="Picture 2823">
          <a:extLst>
            <a:ext uri="{FF2B5EF4-FFF2-40B4-BE49-F238E27FC236}">
              <a16:creationId xmlns:a16="http://schemas.microsoft.com/office/drawing/2014/main" id="{078B3C9A-9B1A-4082-0BE0-5EA3892CCE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287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160</xdr:row>
      <xdr:rowOff>0</xdr:rowOff>
    </xdr:from>
    <xdr:to>
      <xdr:col>4</xdr:col>
      <xdr:colOff>190500</xdr:colOff>
      <xdr:row>160</xdr:row>
      <xdr:rowOff>190500</xdr:rowOff>
    </xdr:to>
    <xdr:pic>
      <xdr:nvPicPr>
        <xdr:cNvPr id="2825" name="Picture 2824">
          <a:extLst>
            <a:ext uri="{FF2B5EF4-FFF2-40B4-BE49-F238E27FC236}">
              <a16:creationId xmlns:a16="http://schemas.microsoft.com/office/drawing/2014/main" id="{5E724352-3D62-B54F-1CC0-4450E929BA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382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161</xdr:row>
      <xdr:rowOff>0</xdr:rowOff>
    </xdr:from>
    <xdr:to>
      <xdr:col>4</xdr:col>
      <xdr:colOff>190500</xdr:colOff>
      <xdr:row>161</xdr:row>
      <xdr:rowOff>190500</xdr:rowOff>
    </xdr:to>
    <xdr:pic>
      <xdr:nvPicPr>
        <xdr:cNvPr id="2826" name="Picture 2825">
          <a:extLst>
            <a:ext uri="{FF2B5EF4-FFF2-40B4-BE49-F238E27FC236}">
              <a16:creationId xmlns:a16="http://schemas.microsoft.com/office/drawing/2014/main" id="{2BCDE45B-435C-418D-7B6F-832197C576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477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162</xdr:row>
      <xdr:rowOff>0</xdr:rowOff>
    </xdr:from>
    <xdr:to>
      <xdr:col>4</xdr:col>
      <xdr:colOff>190500</xdr:colOff>
      <xdr:row>162</xdr:row>
      <xdr:rowOff>190500</xdr:rowOff>
    </xdr:to>
    <xdr:pic>
      <xdr:nvPicPr>
        <xdr:cNvPr id="2827" name="Picture 2826">
          <a:extLst>
            <a:ext uri="{FF2B5EF4-FFF2-40B4-BE49-F238E27FC236}">
              <a16:creationId xmlns:a16="http://schemas.microsoft.com/office/drawing/2014/main" id="{57B4879F-CF49-F044-D223-99C3D4F036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534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163</xdr:row>
      <xdr:rowOff>0</xdr:rowOff>
    </xdr:from>
    <xdr:to>
      <xdr:col>4</xdr:col>
      <xdr:colOff>190500</xdr:colOff>
      <xdr:row>163</xdr:row>
      <xdr:rowOff>190500</xdr:rowOff>
    </xdr:to>
    <xdr:pic>
      <xdr:nvPicPr>
        <xdr:cNvPr id="2828" name="Picture 2827">
          <a:extLst>
            <a:ext uri="{FF2B5EF4-FFF2-40B4-BE49-F238E27FC236}">
              <a16:creationId xmlns:a16="http://schemas.microsoft.com/office/drawing/2014/main" id="{38095018-7AFB-6B42-07D1-CC6A96F201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592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164</xdr:row>
      <xdr:rowOff>0</xdr:rowOff>
    </xdr:from>
    <xdr:to>
      <xdr:col>4</xdr:col>
      <xdr:colOff>190500</xdr:colOff>
      <xdr:row>164</xdr:row>
      <xdr:rowOff>190500</xdr:rowOff>
    </xdr:to>
    <xdr:pic>
      <xdr:nvPicPr>
        <xdr:cNvPr id="2829" name="Picture 2828">
          <a:extLst>
            <a:ext uri="{FF2B5EF4-FFF2-40B4-BE49-F238E27FC236}">
              <a16:creationId xmlns:a16="http://schemas.microsoft.com/office/drawing/2014/main" id="{43865B60-3F1C-26DB-004D-BCCB929015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649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165</xdr:row>
      <xdr:rowOff>0</xdr:rowOff>
    </xdr:from>
    <xdr:to>
      <xdr:col>4</xdr:col>
      <xdr:colOff>190500</xdr:colOff>
      <xdr:row>165</xdr:row>
      <xdr:rowOff>190500</xdr:rowOff>
    </xdr:to>
    <xdr:pic>
      <xdr:nvPicPr>
        <xdr:cNvPr id="2830" name="Picture 2829">
          <a:extLst>
            <a:ext uri="{FF2B5EF4-FFF2-40B4-BE49-F238E27FC236}">
              <a16:creationId xmlns:a16="http://schemas.microsoft.com/office/drawing/2014/main" id="{744DE85A-1D60-A0FA-7E35-B820030D0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706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166</xdr:row>
      <xdr:rowOff>0</xdr:rowOff>
    </xdr:from>
    <xdr:to>
      <xdr:col>4</xdr:col>
      <xdr:colOff>190500</xdr:colOff>
      <xdr:row>166</xdr:row>
      <xdr:rowOff>190500</xdr:rowOff>
    </xdr:to>
    <xdr:pic>
      <xdr:nvPicPr>
        <xdr:cNvPr id="2831" name="Picture 2830">
          <a:extLst>
            <a:ext uri="{FF2B5EF4-FFF2-40B4-BE49-F238E27FC236}">
              <a16:creationId xmlns:a16="http://schemas.microsoft.com/office/drawing/2014/main" id="{B10169E4-41D8-8427-8006-365B4CF97B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763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168</xdr:row>
      <xdr:rowOff>0</xdr:rowOff>
    </xdr:from>
    <xdr:to>
      <xdr:col>4</xdr:col>
      <xdr:colOff>190500</xdr:colOff>
      <xdr:row>168</xdr:row>
      <xdr:rowOff>190500</xdr:rowOff>
    </xdr:to>
    <xdr:pic>
      <xdr:nvPicPr>
        <xdr:cNvPr id="2832" name="Picture 2831">
          <a:extLst>
            <a:ext uri="{FF2B5EF4-FFF2-40B4-BE49-F238E27FC236}">
              <a16:creationId xmlns:a16="http://schemas.microsoft.com/office/drawing/2014/main" id="{20211829-826E-9F33-27BC-59564A713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896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169</xdr:row>
      <xdr:rowOff>0</xdr:rowOff>
    </xdr:from>
    <xdr:to>
      <xdr:col>4</xdr:col>
      <xdr:colOff>190500</xdr:colOff>
      <xdr:row>169</xdr:row>
      <xdr:rowOff>190500</xdr:rowOff>
    </xdr:to>
    <xdr:pic>
      <xdr:nvPicPr>
        <xdr:cNvPr id="2833" name="Picture 2832">
          <a:extLst>
            <a:ext uri="{FF2B5EF4-FFF2-40B4-BE49-F238E27FC236}">
              <a16:creationId xmlns:a16="http://schemas.microsoft.com/office/drawing/2014/main" id="{9D077F97-2F98-525A-503E-7BC7C92073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973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170</xdr:row>
      <xdr:rowOff>0</xdr:rowOff>
    </xdr:from>
    <xdr:to>
      <xdr:col>4</xdr:col>
      <xdr:colOff>190500</xdr:colOff>
      <xdr:row>170</xdr:row>
      <xdr:rowOff>190500</xdr:rowOff>
    </xdr:to>
    <xdr:pic>
      <xdr:nvPicPr>
        <xdr:cNvPr id="2834" name="Picture 2833">
          <a:extLst>
            <a:ext uri="{FF2B5EF4-FFF2-40B4-BE49-F238E27FC236}">
              <a16:creationId xmlns:a16="http://schemas.microsoft.com/office/drawing/2014/main" id="{756E4F48-7F2C-002E-EBF6-7D65D0557E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049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171</xdr:row>
      <xdr:rowOff>0</xdr:rowOff>
    </xdr:from>
    <xdr:to>
      <xdr:col>4</xdr:col>
      <xdr:colOff>190500</xdr:colOff>
      <xdr:row>171</xdr:row>
      <xdr:rowOff>190500</xdr:rowOff>
    </xdr:to>
    <xdr:pic>
      <xdr:nvPicPr>
        <xdr:cNvPr id="2835" name="Picture 2834">
          <a:extLst>
            <a:ext uri="{FF2B5EF4-FFF2-40B4-BE49-F238E27FC236}">
              <a16:creationId xmlns:a16="http://schemas.microsoft.com/office/drawing/2014/main" id="{EE144EC5-2E57-1904-905F-45D7BFB89B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125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173</xdr:row>
      <xdr:rowOff>0</xdr:rowOff>
    </xdr:from>
    <xdr:to>
      <xdr:col>4</xdr:col>
      <xdr:colOff>190500</xdr:colOff>
      <xdr:row>173</xdr:row>
      <xdr:rowOff>190500</xdr:rowOff>
    </xdr:to>
    <xdr:pic>
      <xdr:nvPicPr>
        <xdr:cNvPr id="2836" name="Picture 2835">
          <a:extLst>
            <a:ext uri="{FF2B5EF4-FFF2-40B4-BE49-F238E27FC236}">
              <a16:creationId xmlns:a16="http://schemas.microsoft.com/office/drawing/2014/main" id="{5B060DB3-27E3-C604-12F2-B0AE713C64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315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174</xdr:row>
      <xdr:rowOff>0</xdr:rowOff>
    </xdr:from>
    <xdr:to>
      <xdr:col>4</xdr:col>
      <xdr:colOff>190500</xdr:colOff>
      <xdr:row>174</xdr:row>
      <xdr:rowOff>190500</xdr:rowOff>
    </xdr:to>
    <xdr:pic>
      <xdr:nvPicPr>
        <xdr:cNvPr id="2837" name="Picture 2836">
          <a:extLst>
            <a:ext uri="{FF2B5EF4-FFF2-40B4-BE49-F238E27FC236}">
              <a16:creationId xmlns:a16="http://schemas.microsoft.com/office/drawing/2014/main" id="{81B09CB5-DDF1-DFB4-888D-12C4FF1BA5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430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175</xdr:row>
      <xdr:rowOff>0</xdr:rowOff>
    </xdr:from>
    <xdr:to>
      <xdr:col>4</xdr:col>
      <xdr:colOff>190500</xdr:colOff>
      <xdr:row>175</xdr:row>
      <xdr:rowOff>190500</xdr:rowOff>
    </xdr:to>
    <xdr:pic>
      <xdr:nvPicPr>
        <xdr:cNvPr id="2838" name="Picture 2837">
          <a:extLst>
            <a:ext uri="{FF2B5EF4-FFF2-40B4-BE49-F238E27FC236}">
              <a16:creationId xmlns:a16="http://schemas.microsoft.com/office/drawing/2014/main" id="{F2199354-ED1C-3AB1-B084-F676BF9553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544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176</xdr:row>
      <xdr:rowOff>0</xdr:rowOff>
    </xdr:from>
    <xdr:to>
      <xdr:col>4</xdr:col>
      <xdr:colOff>190500</xdr:colOff>
      <xdr:row>176</xdr:row>
      <xdr:rowOff>190500</xdr:rowOff>
    </xdr:to>
    <xdr:pic>
      <xdr:nvPicPr>
        <xdr:cNvPr id="2839" name="Picture 2838">
          <a:extLst>
            <a:ext uri="{FF2B5EF4-FFF2-40B4-BE49-F238E27FC236}">
              <a16:creationId xmlns:a16="http://schemas.microsoft.com/office/drawing/2014/main" id="{FEB1F6B8-E940-B82D-BA66-530178287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658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177</xdr:row>
      <xdr:rowOff>0</xdr:rowOff>
    </xdr:from>
    <xdr:to>
      <xdr:col>4</xdr:col>
      <xdr:colOff>190500</xdr:colOff>
      <xdr:row>177</xdr:row>
      <xdr:rowOff>190500</xdr:rowOff>
    </xdr:to>
    <xdr:pic>
      <xdr:nvPicPr>
        <xdr:cNvPr id="2840" name="Picture 2839">
          <a:extLst>
            <a:ext uri="{FF2B5EF4-FFF2-40B4-BE49-F238E27FC236}">
              <a16:creationId xmlns:a16="http://schemas.microsoft.com/office/drawing/2014/main" id="{8B61C187-47F0-1E3A-8674-C7C36928E2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773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178</xdr:row>
      <xdr:rowOff>0</xdr:rowOff>
    </xdr:from>
    <xdr:to>
      <xdr:col>4</xdr:col>
      <xdr:colOff>190500</xdr:colOff>
      <xdr:row>178</xdr:row>
      <xdr:rowOff>190500</xdr:rowOff>
    </xdr:to>
    <xdr:pic>
      <xdr:nvPicPr>
        <xdr:cNvPr id="2841" name="Picture 2840">
          <a:extLst>
            <a:ext uri="{FF2B5EF4-FFF2-40B4-BE49-F238E27FC236}">
              <a16:creationId xmlns:a16="http://schemas.microsoft.com/office/drawing/2014/main" id="{14465D85-4806-855A-F5CD-597CBC456C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887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179</xdr:row>
      <xdr:rowOff>0</xdr:rowOff>
    </xdr:from>
    <xdr:to>
      <xdr:col>4</xdr:col>
      <xdr:colOff>190500</xdr:colOff>
      <xdr:row>179</xdr:row>
      <xdr:rowOff>190500</xdr:rowOff>
    </xdr:to>
    <xdr:pic>
      <xdr:nvPicPr>
        <xdr:cNvPr id="2842" name="Picture 2841">
          <a:extLst>
            <a:ext uri="{FF2B5EF4-FFF2-40B4-BE49-F238E27FC236}">
              <a16:creationId xmlns:a16="http://schemas.microsoft.com/office/drawing/2014/main" id="{F7160F56-5E90-8075-F679-5B309B6D74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963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180</xdr:row>
      <xdr:rowOff>0</xdr:rowOff>
    </xdr:from>
    <xdr:to>
      <xdr:col>4</xdr:col>
      <xdr:colOff>190500</xdr:colOff>
      <xdr:row>180</xdr:row>
      <xdr:rowOff>190500</xdr:rowOff>
    </xdr:to>
    <xdr:pic>
      <xdr:nvPicPr>
        <xdr:cNvPr id="2843" name="Picture 2842">
          <a:extLst>
            <a:ext uri="{FF2B5EF4-FFF2-40B4-BE49-F238E27FC236}">
              <a16:creationId xmlns:a16="http://schemas.microsoft.com/office/drawing/2014/main" id="{79956262-11D6-9D1D-BE0F-93BF531D3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039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181</xdr:row>
      <xdr:rowOff>0</xdr:rowOff>
    </xdr:from>
    <xdr:to>
      <xdr:col>4</xdr:col>
      <xdr:colOff>190500</xdr:colOff>
      <xdr:row>181</xdr:row>
      <xdr:rowOff>190500</xdr:rowOff>
    </xdr:to>
    <xdr:pic>
      <xdr:nvPicPr>
        <xdr:cNvPr id="2844" name="Picture 2843">
          <a:extLst>
            <a:ext uri="{FF2B5EF4-FFF2-40B4-BE49-F238E27FC236}">
              <a16:creationId xmlns:a16="http://schemas.microsoft.com/office/drawing/2014/main" id="{6C848323-FFC0-E98D-2512-592A3413F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116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182</xdr:row>
      <xdr:rowOff>0</xdr:rowOff>
    </xdr:from>
    <xdr:to>
      <xdr:col>4</xdr:col>
      <xdr:colOff>190500</xdr:colOff>
      <xdr:row>182</xdr:row>
      <xdr:rowOff>190500</xdr:rowOff>
    </xdr:to>
    <xdr:pic>
      <xdr:nvPicPr>
        <xdr:cNvPr id="2845" name="Picture 2844">
          <a:extLst>
            <a:ext uri="{FF2B5EF4-FFF2-40B4-BE49-F238E27FC236}">
              <a16:creationId xmlns:a16="http://schemas.microsoft.com/office/drawing/2014/main" id="{607B9A01-2268-3EFA-ED91-AC9FD229AD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192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183</xdr:row>
      <xdr:rowOff>0</xdr:rowOff>
    </xdr:from>
    <xdr:to>
      <xdr:col>4</xdr:col>
      <xdr:colOff>190500</xdr:colOff>
      <xdr:row>183</xdr:row>
      <xdr:rowOff>190500</xdr:rowOff>
    </xdr:to>
    <xdr:pic>
      <xdr:nvPicPr>
        <xdr:cNvPr id="2846" name="Picture 2845">
          <a:extLst>
            <a:ext uri="{FF2B5EF4-FFF2-40B4-BE49-F238E27FC236}">
              <a16:creationId xmlns:a16="http://schemas.microsoft.com/office/drawing/2014/main" id="{A5D96402-17CF-C60D-B09D-4C054115F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268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184</xdr:row>
      <xdr:rowOff>0</xdr:rowOff>
    </xdr:from>
    <xdr:to>
      <xdr:col>4</xdr:col>
      <xdr:colOff>190500</xdr:colOff>
      <xdr:row>184</xdr:row>
      <xdr:rowOff>190500</xdr:rowOff>
    </xdr:to>
    <xdr:pic>
      <xdr:nvPicPr>
        <xdr:cNvPr id="2847" name="Picture 2846">
          <a:extLst>
            <a:ext uri="{FF2B5EF4-FFF2-40B4-BE49-F238E27FC236}">
              <a16:creationId xmlns:a16="http://schemas.microsoft.com/office/drawing/2014/main" id="{9D9CE51F-5D96-9182-98A5-5A8DFE1597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344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185</xdr:row>
      <xdr:rowOff>0</xdr:rowOff>
    </xdr:from>
    <xdr:to>
      <xdr:col>4</xdr:col>
      <xdr:colOff>190500</xdr:colOff>
      <xdr:row>185</xdr:row>
      <xdr:rowOff>190500</xdr:rowOff>
    </xdr:to>
    <xdr:pic>
      <xdr:nvPicPr>
        <xdr:cNvPr id="2848" name="Picture 2847">
          <a:extLst>
            <a:ext uri="{FF2B5EF4-FFF2-40B4-BE49-F238E27FC236}">
              <a16:creationId xmlns:a16="http://schemas.microsoft.com/office/drawing/2014/main" id="{EA744847-C7EC-710F-B769-1DFFB7478B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420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186</xdr:row>
      <xdr:rowOff>0</xdr:rowOff>
    </xdr:from>
    <xdr:to>
      <xdr:col>4</xdr:col>
      <xdr:colOff>190500</xdr:colOff>
      <xdr:row>186</xdr:row>
      <xdr:rowOff>190500</xdr:rowOff>
    </xdr:to>
    <xdr:pic>
      <xdr:nvPicPr>
        <xdr:cNvPr id="2849" name="Picture 2848">
          <a:extLst>
            <a:ext uri="{FF2B5EF4-FFF2-40B4-BE49-F238E27FC236}">
              <a16:creationId xmlns:a16="http://schemas.microsoft.com/office/drawing/2014/main" id="{718B12EB-59A1-F2F7-0AA9-6B56DA1305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497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187</xdr:row>
      <xdr:rowOff>0</xdr:rowOff>
    </xdr:from>
    <xdr:to>
      <xdr:col>4</xdr:col>
      <xdr:colOff>190500</xdr:colOff>
      <xdr:row>187</xdr:row>
      <xdr:rowOff>190500</xdr:rowOff>
    </xdr:to>
    <xdr:pic>
      <xdr:nvPicPr>
        <xdr:cNvPr id="2850" name="Picture 2849">
          <a:extLst>
            <a:ext uri="{FF2B5EF4-FFF2-40B4-BE49-F238E27FC236}">
              <a16:creationId xmlns:a16="http://schemas.microsoft.com/office/drawing/2014/main" id="{2988017D-AA4B-FE4F-AF60-46FEEFA858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573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188</xdr:row>
      <xdr:rowOff>0</xdr:rowOff>
    </xdr:from>
    <xdr:to>
      <xdr:col>4</xdr:col>
      <xdr:colOff>190500</xdr:colOff>
      <xdr:row>188</xdr:row>
      <xdr:rowOff>190500</xdr:rowOff>
    </xdr:to>
    <xdr:pic>
      <xdr:nvPicPr>
        <xdr:cNvPr id="2851" name="Picture 2850">
          <a:extLst>
            <a:ext uri="{FF2B5EF4-FFF2-40B4-BE49-F238E27FC236}">
              <a16:creationId xmlns:a16="http://schemas.microsoft.com/office/drawing/2014/main" id="{29E4588E-A655-19FD-AB7D-879B5D001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649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189</xdr:row>
      <xdr:rowOff>0</xdr:rowOff>
    </xdr:from>
    <xdr:to>
      <xdr:col>4</xdr:col>
      <xdr:colOff>190500</xdr:colOff>
      <xdr:row>189</xdr:row>
      <xdr:rowOff>190500</xdr:rowOff>
    </xdr:to>
    <xdr:pic>
      <xdr:nvPicPr>
        <xdr:cNvPr id="2852" name="Picture 2851">
          <a:extLst>
            <a:ext uri="{FF2B5EF4-FFF2-40B4-BE49-F238E27FC236}">
              <a16:creationId xmlns:a16="http://schemas.microsoft.com/office/drawing/2014/main" id="{4ABCCD27-20EC-21B7-4731-B779BD0203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706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190</xdr:row>
      <xdr:rowOff>0</xdr:rowOff>
    </xdr:from>
    <xdr:to>
      <xdr:col>4</xdr:col>
      <xdr:colOff>190500</xdr:colOff>
      <xdr:row>190</xdr:row>
      <xdr:rowOff>190500</xdr:rowOff>
    </xdr:to>
    <xdr:pic>
      <xdr:nvPicPr>
        <xdr:cNvPr id="2853" name="Picture 2852">
          <a:extLst>
            <a:ext uri="{FF2B5EF4-FFF2-40B4-BE49-F238E27FC236}">
              <a16:creationId xmlns:a16="http://schemas.microsoft.com/office/drawing/2014/main" id="{4B01249E-9FEE-6691-D73A-EEAB436D7C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763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191</xdr:row>
      <xdr:rowOff>0</xdr:rowOff>
    </xdr:from>
    <xdr:to>
      <xdr:col>4</xdr:col>
      <xdr:colOff>190500</xdr:colOff>
      <xdr:row>191</xdr:row>
      <xdr:rowOff>190500</xdr:rowOff>
    </xdr:to>
    <xdr:pic>
      <xdr:nvPicPr>
        <xdr:cNvPr id="2854" name="Picture 2853">
          <a:extLst>
            <a:ext uri="{FF2B5EF4-FFF2-40B4-BE49-F238E27FC236}">
              <a16:creationId xmlns:a16="http://schemas.microsoft.com/office/drawing/2014/main" id="{59D4CA67-A851-D36A-DD67-7C191DC3CE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820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192</xdr:row>
      <xdr:rowOff>0</xdr:rowOff>
    </xdr:from>
    <xdr:to>
      <xdr:col>4</xdr:col>
      <xdr:colOff>190500</xdr:colOff>
      <xdr:row>192</xdr:row>
      <xdr:rowOff>190500</xdr:rowOff>
    </xdr:to>
    <xdr:pic>
      <xdr:nvPicPr>
        <xdr:cNvPr id="2855" name="Picture 2854">
          <a:extLst>
            <a:ext uri="{FF2B5EF4-FFF2-40B4-BE49-F238E27FC236}">
              <a16:creationId xmlns:a16="http://schemas.microsoft.com/office/drawing/2014/main" id="{08321970-B175-5228-6EF8-666231E36D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878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193</xdr:row>
      <xdr:rowOff>0</xdr:rowOff>
    </xdr:from>
    <xdr:to>
      <xdr:col>4</xdr:col>
      <xdr:colOff>190500</xdr:colOff>
      <xdr:row>193</xdr:row>
      <xdr:rowOff>190500</xdr:rowOff>
    </xdr:to>
    <xdr:pic>
      <xdr:nvPicPr>
        <xdr:cNvPr id="2856" name="Picture 2855">
          <a:extLst>
            <a:ext uri="{FF2B5EF4-FFF2-40B4-BE49-F238E27FC236}">
              <a16:creationId xmlns:a16="http://schemas.microsoft.com/office/drawing/2014/main" id="{25C1E76A-129D-0E0B-07D6-B55B69B212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935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194</xdr:row>
      <xdr:rowOff>0</xdr:rowOff>
    </xdr:from>
    <xdr:to>
      <xdr:col>4</xdr:col>
      <xdr:colOff>190500</xdr:colOff>
      <xdr:row>194</xdr:row>
      <xdr:rowOff>190500</xdr:rowOff>
    </xdr:to>
    <xdr:pic>
      <xdr:nvPicPr>
        <xdr:cNvPr id="2857" name="Picture 2856">
          <a:extLst>
            <a:ext uri="{FF2B5EF4-FFF2-40B4-BE49-F238E27FC236}">
              <a16:creationId xmlns:a16="http://schemas.microsoft.com/office/drawing/2014/main" id="{3FC060C2-ADFB-6CC6-A557-33C9CEA2E1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992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195</xdr:row>
      <xdr:rowOff>0</xdr:rowOff>
    </xdr:from>
    <xdr:to>
      <xdr:col>4</xdr:col>
      <xdr:colOff>190500</xdr:colOff>
      <xdr:row>195</xdr:row>
      <xdr:rowOff>190500</xdr:rowOff>
    </xdr:to>
    <xdr:pic>
      <xdr:nvPicPr>
        <xdr:cNvPr id="2858" name="Picture 2857">
          <a:extLst>
            <a:ext uri="{FF2B5EF4-FFF2-40B4-BE49-F238E27FC236}">
              <a16:creationId xmlns:a16="http://schemas.microsoft.com/office/drawing/2014/main" id="{82390EAC-72D5-6CAA-48B0-1EDC71F82D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049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196</xdr:row>
      <xdr:rowOff>0</xdr:rowOff>
    </xdr:from>
    <xdr:to>
      <xdr:col>4</xdr:col>
      <xdr:colOff>190500</xdr:colOff>
      <xdr:row>196</xdr:row>
      <xdr:rowOff>190500</xdr:rowOff>
    </xdr:to>
    <xdr:pic>
      <xdr:nvPicPr>
        <xdr:cNvPr id="2859" name="Picture 2858">
          <a:extLst>
            <a:ext uri="{FF2B5EF4-FFF2-40B4-BE49-F238E27FC236}">
              <a16:creationId xmlns:a16="http://schemas.microsoft.com/office/drawing/2014/main" id="{5B7DC47D-1948-EBF5-4943-89D87D5DF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106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197</xdr:row>
      <xdr:rowOff>0</xdr:rowOff>
    </xdr:from>
    <xdr:to>
      <xdr:col>4</xdr:col>
      <xdr:colOff>190500</xdr:colOff>
      <xdr:row>197</xdr:row>
      <xdr:rowOff>190500</xdr:rowOff>
    </xdr:to>
    <xdr:pic>
      <xdr:nvPicPr>
        <xdr:cNvPr id="2860" name="Picture 2859">
          <a:extLst>
            <a:ext uri="{FF2B5EF4-FFF2-40B4-BE49-F238E27FC236}">
              <a16:creationId xmlns:a16="http://schemas.microsoft.com/office/drawing/2014/main" id="{8A1AE84E-5A10-EF23-F2C1-A33F8ECD37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163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198</xdr:row>
      <xdr:rowOff>0</xdr:rowOff>
    </xdr:from>
    <xdr:to>
      <xdr:col>4</xdr:col>
      <xdr:colOff>190500</xdr:colOff>
      <xdr:row>198</xdr:row>
      <xdr:rowOff>190500</xdr:rowOff>
    </xdr:to>
    <xdr:pic>
      <xdr:nvPicPr>
        <xdr:cNvPr id="2861" name="Picture 2860">
          <a:extLst>
            <a:ext uri="{FF2B5EF4-FFF2-40B4-BE49-F238E27FC236}">
              <a16:creationId xmlns:a16="http://schemas.microsoft.com/office/drawing/2014/main" id="{61670975-3E44-DF24-7E10-C0C80C37D8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220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199</xdr:row>
      <xdr:rowOff>0</xdr:rowOff>
    </xdr:from>
    <xdr:to>
      <xdr:col>4</xdr:col>
      <xdr:colOff>190500</xdr:colOff>
      <xdr:row>199</xdr:row>
      <xdr:rowOff>190500</xdr:rowOff>
    </xdr:to>
    <xdr:pic>
      <xdr:nvPicPr>
        <xdr:cNvPr id="2862" name="Picture 2861">
          <a:extLst>
            <a:ext uri="{FF2B5EF4-FFF2-40B4-BE49-F238E27FC236}">
              <a16:creationId xmlns:a16="http://schemas.microsoft.com/office/drawing/2014/main" id="{82AD2D0F-88E8-AA19-42B9-0EBD66E78A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278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200</xdr:row>
      <xdr:rowOff>0</xdr:rowOff>
    </xdr:from>
    <xdr:to>
      <xdr:col>4</xdr:col>
      <xdr:colOff>190500</xdr:colOff>
      <xdr:row>200</xdr:row>
      <xdr:rowOff>190500</xdr:rowOff>
    </xdr:to>
    <xdr:pic>
      <xdr:nvPicPr>
        <xdr:cNvPr id="2863" name="Picture 2862">
          <a:extLst>
            <a:ext uri="{FF2B5EF4-FFF2-40B4-BE49-F238E27FC236}">
              <a16:creationId xmlns:a16="http://schemas.microsoft.com/office/drawing/2014/main" id="{D52DD19F-094C-8B59-2973-B8A6C223A6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335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201</xdr:row>
      <xdr:rowOff>0</xdr:rowOff>
    </xdr:from>
    <xdr:to>
      <xdr:col>4</xdr:col>
      <xdr:colOff>190500</xdr:colOff>
      <xdr:row>201</xdr:row>
      <xdr:rowOff>190500</xdr:rowOff>
    </xdr:to>
    <xdr:pic>
      <xdr:nvPicPr>
        <xdr:cNvPr id="2864" name="Picture 2863">
          <a:extLst>
            <a:ext uri="{FF2B5EF4-FFF2-40B4-BE49-F238E27FC236}">
              <a16:creationId xmlns:a16="http://schemas.microsoft.com/office/drawing/2014/main" id="{B4E116D8-8C07-5AD5-3022-74C4F34E68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392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202</xdr:row>
      <xdr:rowOff>0</xdr:rowOff>
    </xdr:from>
    <xdr:to>
      <xdr:col>4</xdr:col>
      <xdr:colOff>190500</xdr:colOff>
      <xdr:row>202</xdr:row>
      <xdr:rowOff>190500</xdr:rowOff>
    </xdr:to>
    <xdr:pic>
      <xdr:nvPicPr>
        <xdr:cNvPr id="2865" name="Picture 2864">
          <a:extLst>
            <a:ext uri="{FF2B5EF4-FFF2-40B4-BE49-F238E27FC236}">
              <a16:creationId xmlns:a16="http://schemas.microsoft.com/office/drawing/2014/main" id="{62898999-7FA8-45E9-A264-E3B2523867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449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203</xdr:row>
      <xdr:rowOff>0</xdr:rowOff>
    </xdr:from>
    <xdr:to>
      <xdr:col>4</xdr:col>
      <xdr:colOff>190500</xdr:colOff>
      <xdr:row>203</xdr:row>
      <xdr:rowOff>190500</xdr:rowOff>
    </xdr:to>
    <xdr:pic>
      <xdr:nvPicPr>
        <xdr:cNvPr id="2866" name="Picture 2865">
          <a:extLst>
            <a:ext uri="{FF2B5EF4-FFF2-40B4-BE49-F238E27FC236}">
              <a16:creationId xmlns:a16="http://schemas.microsoft.com/office/drawing/2014/main" id="{3815DA47-4B10-A8C3-462E-5A2DEFA132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506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204</xdr:row>
      <xdr:rowOff>0</xdr:rowOff>
    </xdr:from>
    <xdr:to>
      <xdr:col>4</xdr:col>
      <xdr:colOff>190500</xdr:colOff>
      <xdr:row>204</xdr:row>
      <xdr:rowOff>190500</xdr:rowOff>
    </xdr:to>
    <xdr:pic>
      <xdr:nvPicPr>
        <xdr:cNvPr id="2867" name="Picture 2866">
          <a:extLst>
            <a:ext uri="{FF2B5EF4-FFF2-40B4-BE49-F238E27FC236}">
              <a16:creationId xmlns:a16="http://schemas.microsoft.com/office/drawing/2014/main" id="{2B82A490-3020-80B1-30F9-9D52D0E965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563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205</xdr:row>
      <xdr:rowOff>0</xdr:rowOff>
    </xdr:from>
    <xdr:to>
      <xdr:col>4</xdr:col>
      <xdr:colOff>190500</xdr:colOff>
      <xdr:row>205</xdr:row>
      <xdr:rowOff>190500</xdr:rowOff>
    </xdr:to>
    <xdr:pic>
      <xdr:nvPicPr>
        <xdr:cNvPr id="2868" name="Picture 2867">
          <a:extLst>
            <a:ext uri="{FF2B5EF4-FFF2-40B4-BE49-F238E27FC236}">
              <a16:creationId xmlns:a16="http://schemas.microsoft.com/office/drawing/2014/main" id="{66EC10A3-B606-5760-AD87-F16C69B44A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621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206</xdr:row>
      <xdr:rowOff>0</xdr:rowOff>
    </xdr:from>
    <xdr:to>
      <xdr:col>4</xdr:col>
      <xdr:colOff>190500</xdr:colOff>
      <xdr:row>206</xdr:row>
      <xdr:rowOff>190500</xdr:rowOff>
    </xdr:to>
    <xdr:pic>
      <xdr:nvPicPr>
        <xdr:cNvPr id="2869" name="Picture 2868">
          <a:extLst>
            <a:ext uri="{FF2B5EF4-FFF2-40B4-BE49-F238E27FC236}">
              <a16:creationId xmlns:a16="http://schemas.microsoft.com/office/drawing/2014/main" id="{DD72DC18-9CB5-37A2-B5A4-A255B473B8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678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207</xdr:row>
      <xdr:rowOff>0</xdr:rowOff>
    </xdr:from>
    <xdr:to>
      <xdr:col>4</xdr:col>
      <xdr:colOff>190500</xdr:colOff>
      <xdr:row>207</xdr:row>
      <xdr:rowOff>190500</xdr:rowOff>
    </xdr:to>
    <xdr:pic>
      <xdr:nvPicPr>
        <xdr:cNvPr id="2870" name="Picture 2869">
          <a:extLst>
            <a:ext uri="{FF2B5EF4-FFF2-40B4-BE49-F238E27FC236}">
              <a16:creationId xmlns:a16="http://schemas.microsoft.com/office/drawing/2014/main" id="{04282154-1148-DFDD-296F-1E3F14AE90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773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208</xdr:row>
      <xdr:rowOff>0</xdr:rowOff>
    </xdr:from>
    <xdr:to>
      <xdr:col>4</xdr:col>
      <xdr:colOff>190500</xdr:colOff>
      <xdr:row>208</xdr:row>
      <xdr:rowOff>190500</xdr:rowOff>
    </xdr:to>
    <xdr:pic>
      <xdr:nvPicPr>
        <xdr:cNvPr id="2871" name="Picture 2870">
          <a:extLst>
            <a:ext uri="{FF2B5EF4-FFF2-40B4-BE49-F238E27FC236}">
              <a16:creationId xmlns:a16="http://schemas.microsoft.com/office/drawing/2014/main" id="{A3B8DC6A-19A4-6B26-1A3D-5A255B7996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849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209</xdr:row>
      <xdr:rowOff>0</xdr:rowOff>
    </xdr:from>
    <xdr:to>
      <xdr:col>4</xdr:col>
      <xdr:colOff>190500</xdr:colOff>
      <xdr:row>209</xdr:row>
      <xdr:rowOff>190500</xdr:rowOff>
    </xdr:to>
    <xdr:pic>
      <xdr:nvPicPr>
        <xdr:cNvPr id="2872" name="Picture 2871">
          <a:extLst>
            <a:ext uri="{FF2B5EF4-FFF2-40B4-BE49-F238E27FC236}">
              <a16:creationId xmlns:a16="http://schemas.microsoft.com/office/drawing/2014/main" id="{BF24056E-AFED-E6A8-CEA0-A17E83C2F0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944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210</xdr:row>
      <xdr:rowOff>0</xdr:rowOff>
    </xdr:from>
    <xdr:to>
      <xdr:col>4</xdr:col>
      <xdr:colOff>190500</xdr:colOff>
      <xdr:row>210</xdr:row>
      <xdr:rowOff>190500</xdr:rowOff>
    </xdr:to>
    <xdr:pic>
      <xdr:nvPicPr>
        <xdr:cNvPr id="2873" name="Picture 2872">
          <a:extLst>
            <a:ext uri="{FF2B5EF4-FFF2-40B4-BE49-F238E27FC236}">
              <a16:creationId xmlns:a16="http://schemas.microsoft.com/office/drawing/2014/main" id="{1C93600C-3ADD-47A7-0362-8442017B7F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040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211</xdr:row>
      <xdr:rowOff>0</xdr:rowOff>
    </xdr:from>
    <xdr:to>
      <xdr:col>4</xdr:col>
      <xdr:colOff>190500</xdr:colOff>
      <xdr:row>211</xdr:row>
      <xdr:rowOff>190500</xdr:rowOff>
    </xdr:to>
    <xdr:pic>
      <xdr:nvPicPr>
        <xdr:cNvPr id="2874" name="Picture 2873">
          <a:extLst>
            <a:ext uri="{FF2B5EF4-FFF2-40B4-BE49-F238E27FC236}">
              <a16:creationId xmlns:a16="http://schemas.microsoft.com/office/drawing/2014/main" id="{8E379585-9EDB-5A92-AECA-C90261DC52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135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212</xdr:row>
      <xdr:rowOff>0</xdr:rowOff>
    </xdr:from>
    <xdr:to>
      <xdr:col>4</xdr:col>
      <xdr:colOff>190500</xdr:colOff>
      <xdr:row>212</xdr:row>
      <xdr:rowOff>190500</xdr:rowOff>
    </xdr:to>
    <xdr:pic>
      <xdr:nvPicPr>
        <xdr:cNvPr id="2875" name="Picture 2874">
          <a:extLst>
            <a:ext uri="{FF2B5EF4-FFF2-40B4-BE49-F238E27FC236}">
              <a16:creationId xmlns:a16="http://schemas.microsoft.com/office/drawing/2014/main" id="{C6375DC0-9BB6-BE70-5863-5CE8ED84E7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230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213</xdr:row>
      <xdr:rowOff>0</xdr:rowOff>
    </xdr:from>
    <xdr:to>
      <xdr:col>4</xdr:col>
      <xdr:colOff>190500</xdr:colOff>
      <xdr:row>213</xdr:row>
      <xdr:rowOff>190500</xdr:rowOff>
    </xdr:to>
    <xdr:pic>
      <xdr:nvPicPr>
        <xdr:cNvPr id="2876" name="Picture 2875">
          <a:extLst>
            <a:ext uri="{FF2B5EF4-FFF2-40B4-BE49-F238E27FC236}">
              <a16:creationId xmlns:a16="http://schemas.microsoft.com/office/drawing/2014/main" id="{C659B1F8-9CA1-CB2F-3CD0-A64B7BA403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325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214</xdr:row>
      <xdr:rowOff>0</xdr:rowOff>
    </xdr:from>
    <xdr:to>
      <xdr:col>4</xdr:col>
      <xdr:colOff>190500</xdr:colOff>
      <xdr:row>214</xdr:row>
      <xdr:rowOff>190500</xdr:rowOff>
    </xdr:to>
    <xdr:pic>
      <xdr:nvPicPr>
        <xdr:cNvPr id="2877" name="Picture 2876">
          <a:extLst>
            <a:ext uri="{FF2B5EF4-FFF2-40B4-BE49-F238E27FC236}">
              <a16:creationId xmlns:a16="http://schemas.microsoft.com/office/drawing/2014/main" id="{28F2E737-58A8-F048-EB42-EBDBF6CF68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402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215</xdr:row>
      <xdr:rowOff>0</xdr:rowOff>
    </xdr:from>
    <xdr:to>
      <xdr:col>4</xdr:col>
      <xdr:colOff>190500</xdr:colOff>
      <xdr:row>215</xdr:row>
      <xdr:rowOff>190500</xdr:rowOff>
    </xdr:to>
    <xdr:pic>
      <xdr:nvPicPr>
        <xdr:cNvPr id="2878" name="Picture 2877">
          <a:extLst>
            <a:ext uri="{FF2B5EF4-FFF2-40B4-BE49-F238E27FC236}">
              <a16:creationId xmlns:a16="http://schemas.microsoft.com/office/drawing/2014/main" id="{A5F1D856-1B1C-446B-54D7-EF2A56E56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497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216</xdr:row>
      <xdr:rowOff>0</xdr:rowOff>
    </xdr:from>
    <xdr:to>
      <xdr:col>4</xdr:col>
      <xdr:colOff>190500</xdr:colOff>
      <xdr:row>216</xdr:row>
      <xdr:rowOff>190500</xdr:rowOff>
    </xdr:to>
    <xdr:pic>
      <xdr:nvPicPr>
        <xdr:cNvPr id="2879" name="Picture 2878">
          <a:extLst>
            <a:ext uri="{FF2B5EF4-FFF2-40B4-BE49-F238E27FC236}">
              <a16:creationId xmlns:a16="http://schemas.microsoft.com/office/drawing/2014/main" id="{D9CB1B02-68B9-9D6F-186E-4447B3E0C1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592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217</xdr:row>
      <xdr:rowOff>0</xdr:rowOff>
    </xdr:from>
    <xdr:to>
      <xdr:col>4</xdr:col>
      <xdr:colOff>190500</xdr:colOff>
      <xdr:row>217</xdr:row>
      <xdr:rowOff>190500</xdr:rowOff>
    </xdr:to>
    <xdr:pic>
      <xdr:nvPicPr>
        <xdr:cNvPr id="2880" name="Picture 2879">
          <a:extLst>
            <a:ext uri="{FF2B5EF4-FFF2-40B4-BE49-F238E27FC236}">
              <a16:creationId xmlns:a16="http://schemas.microsoft.com/office/drawing/2014/main" id="{1CBDDA89-F3C0-9D90-9765-BDCF614196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687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218</xdr:row>
      <xdr:rowOff>0</xdr:rowOff>
    </xdr:from>
    <xdr:to>
      <xdr:col>4</xdr:col>
      <xdr:colOff>190500</xdr:colOff>
      <xdr:row>218</xdr:row>
      <xdr:rowOff>190500</xdr:rowOff>
    </xdr:to>
    <xdr:pic>
      <xdr:nvPicPr>
        <xdr:cNvPr id="2881" name="Picture 2880">
          <a:extLst>
            <a:ext uri="{FF2B5EF4-FFF2-40B4-BE49-F238E27FC236}">
              <a16:creationId xmlns:a16="http://schemas.microsoft.com/office/drawing/2014/main" id="{0EED53BB-DC7B-D197-31AE-1BEDC5313F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783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219</xdr:row>
      <xdr:rowOff>0</xdr:rowOff>
    </xdr:from>
    <xdr:to>
      <xdr:col>4</xdr:col>
      <xdr:colOff>190500</xdr:colOff>
      <xdr:row>219</xdr:row>
      <xdr:rowOff>190500</xdr:rowOff>
    </xdr:to>
    <xdr:pic>
      <xdr:nvPicPr>
        <xdr:cNvPr id="2882" name="Picture 2881">
          <a:extLst>
            <a:ext uri="{FF2B5EF4-FFF2-40B4-BE49-F238E27FC236}">
              <a16:creationId xmlns:a16="http://schemas.microsoft.com/office/drawing/2014/main" id="{86DF4086-B53D-4F8B-57C1-16079C3FD8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859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220</xdr:row>
      <xdr:rowOff>0</xdr:rowOff>
    </xdr:from>
    <xdr:to>
      <xdr:col>4</xdr:col>
      <xdr:colOff>190500</xdr:colOff>
      <xdr:row>220</xdr:row>
      <xdr:rowOff>190500</xdr:rowOff>
    </xdr:to>
    <xdr:pic>
      <xdr:nvPicPr>
        <xdr:cNvPr id="2883" name="Picture 2882">
          <a:extLst>
            <a:ext uri="{FF2B5EF4-FFF2-40B4-BE49-F238E27FC236}">
              <a16:creationId xmlns:a16="http://schemas.microsoft.com/office/drawing/2014/main" id="{566C7A5D-2C07-32CB-77AF-6B1EC45279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954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221</xdr:row>
      <xdr:rowOff>0</xdr:rowOff>
    </xdr:from>
    <xdr:to>
      <xdr:col>4</xdr:col>
      <xdr:colOff>190500</xdr:colOff>
      <xdr:row>221</xdr:row>
      <xdr:rowOff>190500</xdr:rowOff>
    </xdr:to>
    <xdr:pic>
      <xdr:nvPicPr>
        <xdr:cNvPr id="2884" name="Picture 2883">
          <a:extLst>
            <a:ext uri="{FF2B5EF4-FFF2-40B4-BE49-F238E27FC236}">
              <a16:creationId xmlns:a16="http://schemas.microsoft.com/office/drawing/2014/main" id="{4693C736-FE82-5BAD-2206-7DC0CDE857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049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222</xdr:row>
      <xdr:rowOff>0</xdr:rowOff>
    </xdr:from>
    <xdr:to>
      <xdr:col>4</xdr:col>
      <xdr:colOff>190500</xdr:colOff>
      <xdr:row>222</xdr:row>
      <xdr:rowOff>190500</xdr:rowOff>
    </xdr:to>
    <xdr:pic>
      <xdr:nvPicPr>
        <xdr:cNvPr id="2885" name="Picture 2884">
          <a:extLst>
            <a:ext uri="{FF2B5EF4-FFF2-40B4-BE49-F238E27FC236}">
              <a16:creationId xmlns:a16="http://schemas.microsoft.com/office/drawing/2014/main" id="{5E83D9B5-7CB8-B2F9-47DD-C5098E0482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106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223</xdr:row>
      <xdr:rowOff>0</xdr:rowOff>
    </xdr:from>
    <xdr:to>
      <xdr:col>4</xdr:col>
      <xdr:colOff>190500</xdr:colOff>
      <xdr:row>223</xdr:row>
      <xdr:rowOff>190500</xdr:rowOff>
    </xdr:to>
    <xdr:pic>
      <xdr:nvPicPr>
        <xdr:cNvPr id="2886" name="Picture 2885">
          <a:extLst>
            <a:ext uri="{FF2B5EF4-FFF2-40B4-BE49-F238E27FC236}">
              <a16:creationId xmlns:a16="http://schemas.microsoft.com/office/drawing/2014/main" id="{AC979A08-C7C2-6F98-6ADA-BCCA8EA709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164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224</xdr:row>
      <xdr:rowOff>0</xdr:rowOff>
    </xdr:from>
    <xdr:to>
      <xdr:col>4</xdr:col>
      <xdr:colOff>190500</xdr:colOff>
      <xdr:row>224</xdr:row>
      <xdr:rowOff>190500</xdr:rowOff>
    </xdr:to>
    <xdr:pic>
      <xdr:nvPicPr>
        <xdr:cNvPr id="2887" name="Picture 2886">
          <a:extLst>
            <a:ext uri="{FF2B5EF4-FFF2-40B4-BE49-F238E27FC236}">
              <a16:creationId xmlns:a16="http://schemas.microsoft.com/office/drawing/2014/main" id="{1B01E9C0-8CB1-12DA-0CE8-48A7C2F2B3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221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225</xdr:row>
      <xdr:rowOff>0</xdr:rowOff>
    </xdr:from>
    <xdr:to>
      <xdr:col>4</xdr:col>
      <xdr:colOff>190500</xdr:colOff>
      <xdr:row>225</xdr:row>
      <xdr:rowOff>190500</xdr:rowOff>
    </xdr:to>
    <xdr:pic>
      <xdr:nvPicPr>
        <xdr:cNvPr id="2888" name="Picture 2887">
          <a:extLst>
            <a:ext uri="{FF2B5EF4-FFF2-40B4-BE49-F238E27FC236}">
              <a16:creationId xmlns:a16="http://schemas.microsoft.com/office/drawing/2014/main" id="{CAD0494A-E7D7-C225-3F4D-47733E2528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278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226</xdr:row>
      <xdr:rowOff>0</xdr:rowOff>
    </xdr:from>
    <xdr:to>
      <xdr:col>4</xdr:col>
      <xdr:colOff>190500</xdr:colOff>
      <xdr:row>226</xdr:row>
      <xdr:rowOff>190500</xdr:rowOff>
    </xdr:to>
    <xdr:pic>
      <xdr:nvPicPr>
        <xdr:cNvPr id="2889" name="Picture 2888">
          <a:extLst>
            <a:ext uri="{FF2B5EF4-FFF2-40B4-BE49-F238E27FC236}">
              <a16:creationId xmlns:a16="http://schemas.microsoft.com/office/drawing/2014/main" id="{A89D1E02-8D79-E7A7-A95D-D04B4D18F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335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227</xdr:row>
      <xdr:rowOff>0</xdr:rowOff>
    </xdr:from>
    <xdr:to>
      <xdr:col>4</xdr:col>
      <xdr:colOff>190500</xdr:colOff>
      <xdr:row>227</xdr:row>
      <xdr:rowOff>190500</xdr:rowOff>
    </xdr:to>
    <xdr:pic>
      <xdr:nvPicPr>
        <xdr:cNvPr id="2890" name="Picture 2889">
          <a:extLst>
            <a:ext uri="{FF2B5EF4-FFF2-40B4-BE49-F238E27FC236}">
              <a16:creationId xmlns:a16="http://schemas.microsoft.com/office/drawing/2014/main" id="{5AD4B7EF-C561-7204-6448-E693F57221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392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228</xdr:row>
      <xdr:rowOff>0</xdr:rowOff>
    </xdr:from>
    <xdr:to>
      <xdr:col>4</xdr:col>
      <xdr:colOff>190500</xdr:colOff>
      <xdr:row>228</xdr:row>
      <xdr:rowOff>190500</xdr:rowOff>
    </xdr:to>
    <xdr:pic>
      <xdr:nvPicPr>
        <xdr:cNvPr id="2891" name="Picture 2890">
          <a:extLst>
            <a:ext uri="{FF2B5EF4-FFF2-40B4-BE49-F238E27FC236}">
              <a16:creationId xmlns:a16="http://schemas.microsoft.com/office/drawing/2014/main" id="{17E89A7A-E0DA-8495-3541-F8E81B5E5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449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229</xdr:row>
      <xdr:rowOff>0</xdr:rowOff>
    </xdr:from>
    <xdr:to>
      <xdr:col>4</xdr:col>
      <xdr:colOff>190500</xdr:colOff>
      <xdr:row>229</xdr:row>
      <xdr:rowOff>190500</xdr:rowOff>
    </xdr:to>
    <xdr:pic>
      <xdr:nvPicPr>
        <xdr:cNvPr id="2892" name="Picture 2891">
          <a:extLst>
            <a:ext uri="{FF2B5EF4-FFF2-40B4-BE49-F238E27FC236}">
              <a16:creationId xmlns:a16="http://schemas.microsoft.com/office/drawing/2014/main" id="{05BA13DD-3E5C-6A07-D78D-A12BF29D82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506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230</xdr:row>
      <xdr:rowOff>0</xdr:rowOff>
    </xdr:from>
    <xdr:to>
      <xdr:col>4</xdr:col>
      <xdr:colOff>190500</xdr:colOff>
      <xdr:row>230</xdr:row>
      <xdr:rowOff>190500</xdr:rowOff>
    </xdr:to>
    <xdr:pic>
      <xdr:nvPicPr>
        <xdr:cNvPr id="2893" name="Picture 2892">
          <a:extLst>
            <a:ext uri="{FF2B5EF4-FFF2-40B4-BE49-F238E27FC236}">
              <a16:creationId xmlns:a16="http://schemas.microsoft.com/office/drawing/2014/main" id="{8F1830F2-9652-3122-376E-CE5F70EB51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564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231</xdr:row>
      <xdr:rowOff>0</xdr:rowOff>
    </xdr:from>
    <xdr:to>
      <xdr:col>4</xdr:col>
      <xdr:colOff>190500</xdr:colOff>
      <xdr:row>231</xdr:row>
      <xdr:rowOff>190500</xdr:rowOff>
    </xdr:to>
    <xdr:pic>
      <xdr:nvPicPr>
        <xdr:cNvPr id="2894" name="Picture 2893">
          <a:extLst>
            <a:ext uri="{FF2B5EF4-FFF2-40B4-BE49-F238E27FC236}">
              <a16:creationId xmlns:a16="http://schemas.microsoft.com/office/drawing/2014/main" id="{84E00D83-7B2A-54DF-45B0-637C64766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621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232</xdr:row>
      <xdr:rowOff>0</xdr:rowOff>
    </xdr:from>
    <xdr:to>
      <xdr:col>4</xdr:col>
      <xdr:colOff>190500</xdr:colOff>
      <xdr:row>232</xdr:row>
      <xdr:rowOff>190500</xdr:rowOff>
    </xdr:to>
    <xdr:pic>
      <xdr:nvPicPr>
        <xdr:cNvPr id="2895" name="Picture 2894">
          <a:extLst>
            <a:ext uri="{FF2B5EF4-FFF2-40B4-BE49-F238E27FC236}">
              <a16:creationId xmlns:a16="http://schemas.microsoft.com/office/drawing/2014/main" id="{216D16C5-D0E6-67EA-29D3-857B5733C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678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233</xdr:row>
      <xdr:rowOff>0</xdr:rowOff>
    </xdr:from>
    <xdr:to>
      <xdr:col>4</xdr:col>
      <xdr:colOff>190500</xdr:colOff>
      <xdr:row>233</xdr:row>
      <xdr:rowOff>190500</xdr:rowOff>
    </xdr:to>
    <xdr:pic>
      <xdr:nvPicPr>
        <xdr:cNvPr id="2896" name="Picture 2895">
          <a:extLst>
            <a:ext uri="{FF2B5EF4-FFF2-40B4-BE49-F238E27FC236}">
              <a16:creationId xmlns:a16="http://schemas.microsoft.com/office/drawing/2014/main" id="{0159401D-FE9E-5A64-A0ED-9B5A43592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735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234</xdr:row>
      <xdr:rowOff>0</xdr:rowOff>
    </xdr:from>
    <xdr:to>
      <xdr:col>4</xdr:col>
      <xdr:colOff>190500</xdr:colOff>
      <xdr:row>234</xdr:row>
      <xdr:rowOff>190500</xdr:rowOff>
    </xdr:to>
    <xdr:pic>
      <xdr:nvPicPr>
        <xdr:cNvPr id="2897" name="Picture 2896">
          <a:extLst>
            <a:ext uri="{FF2B5EF4-FFF2-40B4-BE49-F238E27FC236}">
              <a16:creationId xmlns:a16="http://schemas.microsoft.com/office/drawing/2014/main" id="{20DBD284-7EB9-68B9-5364-48238CF90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792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235</xdr:row>
      <xdr:rowOff>0</xdr:rowOff>
    </xdr:from>
    <xdr:to>
      <xdr:col>4</xdr:col>
      <xdr:colOff>190500</xdr:colOff>
      <xdr:row>235</xdr:row>
      <xdr:rowOff>190500</xdr:rowOff>
    </xdr:to>
    <xdr:pic>
      <xdr:nvPicPr>
        <xdr:cNvPr id="2898" name="Picture 2897">
          <a:extLst>
            <a:ext uri="{FF2B5EF4-FFF2-40B4-BE49-F238E27FC236}">
              <a16:creationId xmlns:a16="http://schemas.microsoft.com/office/drawing/2014/main" id="{40313015-DA68-25C7-4304-5FC314E913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887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236</xdr:row>
      <xdr:rowOff>0</xdr:rowOff>
    </xdr:from>
    <xdr:to>
      <xdr:col>4</xdr:col>
      <xdr:colOff>190500</xdr:colOff>
      <xdr:row>236</xdr:row>
      <xdr:rowOff>190500</xdr:rowOff>
    </xdr:to>
    <xdr:pic>
      <xdr:nvPicPr>
        <xdr:cNvPr id="2899" name="Picture 2898">
          <a:extLst>
            <a:ext uri="{FF2B5EF4-FFF2-40B4-BE49-F238E27FC236}">
              <a16:creationId xmlns:a16="http://schemas.microsoft.com/office/drawing/2014/main" id="{D211138C-1DFD-4596-AECD-F4886D68FD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964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237</xdr:row>
      <xdr:rowOff>0</xdr:rowOff>
    </xdr:from>
    <xdr:to>
      <xdr:col>4</xdr:col>
      <xdr:colOff>190500</xdr:colOff>
      <xdr:row>237</xdr:row>
      <xdr:rowOff>190500</xdr:rowOff>
    </xdr:to>
    <xdr:pic>
      <xdr:nvPicPr>
        <xdr:cNvPr id="2900" name="Picture 2899">
          <a:extLst>
            <a:ext uri="{FF2B5EF4-FFF2-40B4-BE49-F238E27FC236}">
              <a16:creationId xmlns:a16="http://schemas.microsoft.com/office/drawing/2014/main" id="{68F49971-4F2A-0D2F-773C-F020685250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8040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238</xdr:row>
      <xdr:rowOff>0</xdr:rowOff>
    </xdr:from>
    <xdr:to>
      <xdr:col>4</xdr:col>
      <xdr:colOff>190500</xdr:colOff>
      <xdr:row>238</xdr:row>
      <xdr:rowOff>190500</xdr:rowOff>
    </xdr:to>
    <xdr:pic>
      <xdr:nvPicPr>
        <xdr:cNvPr id="2901" name="Picture 2900">
          <a:extLst>
            <a:ext uri="{FF2B5EF4-FFF2-40B4-BE49-F238E27FC236}">
              <a16:creationId xmlns:a16="http://schemas.microsoft.com/office/drawing/2014/main" id="{91DBB0C0-72CD-3B2C-5000-8D72D3F8DD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8116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239</xdr:row>
      <xdr:rowOff>0</xdr:rowOff>
    </xdr:from>
    <xdr:to>
      <xdr:col>4</xdr:col>
      <xdr:colOff>190500</xdr:colOff>
      <xdr:row>239</xdr:row>
      <xdr:rowOff>190500</xdr:rowOff>
    </xdr:to>
    <xdr:pic>
      <xdr:nvPicPr>
        <xdr:cNvPr id="2902" name="Picture 2901">
          <a:extLst>
            <a:ext uri="{FF2B5EF4-FFF2-40B4-BE49-F238E27FC236}">
              <a16:creationId xmlns:a16="http://schemas.microsoft.com/office/drawing/2014/main" id="{DCF5E9A0-EAAC-B041-E234-4AD289B37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8192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240</xdr:row>
      <xdr:rowOff>0</xdr:rowOff>
    </xdr:from>
    <xdr:to>
      <xdr:col>4</xdr:col>
      <xdr:colOff>190500</xdr:colOff>
      <xdr:row>240</xdr:row>
      <xdr:rowOff>190500</xdr:rowOff>
    </xdr:to>
    <xdr:pic>
      <xdr:nvPicPr>
        <xdr:cNvPr id="2903" name="Picture 2902">
          <a:extLst>
            <a:ext uri="{FF2B5EF4-FFF2-40B4-BE49-F238E27FC236}">
              <a16:creationId xmlns:a16="http://schemas.microsoft.com/office/drawing/2014/main" id="{2074E854-4004-AE92-39BF-74B89A7BB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8268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243</xdr:row>
      <xdr:rowOff>0</xdr:rowOff>
    </xdr:from>
    <xdr:to>
      <xdr:col>4</xdr:col>
      <xdr:colOff>190500</xdr:colOff>
      <xdr:row>243</xdr:row>
      <xdr:rowOff>190500</xdr:rowOff>
    </xdr:to>
    <xdr:pic>
      <xdr:nvPicPr>
        <xdr:cNvPr id="2904" name="Picture 2903">
          <a:extLst>
            <a:ext uri="{FF2B5EF4-FFF2-40B4-BE49-F238E27FC236}">
              <a16:creationId xmlns:a16="http://schemas.microsoft.com/office/drawing/2014/main" id="{BF11A0F1-EE44-6CF6-615B-1BBFC12DE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8535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244</xdr:row>
      <xdr:rowOff>0</xdr:rowOff>
    </xdr:from>
    <xdr:to>
      <xdr:col>4</xdr:col>
      <xdr:colOff>190500</xdr:colOff>
      <xdr:row>244</xdr:row>
      <xdr:rowOff>190500</xdr:rowOff>
    </xdr:to>
    <xdr:pic>
      <xdr:nvPicPr>
        <xdr:cNvPr id="2905" name="Picture 2904">
          <a:extLst>
            <a:ext uri="{FF2B5EF4-FFF2-40B4-BE49-F238E27FC236}">
              <a16:creationId xmlns:a16="http://schemas.microsoft.com/office/drawing/2014/main" id="{D12261B9-C518-8752-6BE7-ACA7565C5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8630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245</xdr:row>
      <xdr:rowOff>0</xdr:rowOff>
    </xdr:from>
    <xdr:to>
      <xdr:col>4</xdr:col>
      <xdr:colOff>190500</xdr:colOff>
      <xdr:row>245</xdr:row>
      <xdr:rowOff>190500</xdr:rowOff>
    </xdr:to>
    <xdr:pic>
      <xdr:nvPicPr>
        <xdr:cNvPr id="2906" name="Picture 2905">
          <a:extLst>
            <a:ext uri="{FF2B5EF4-FFF2-40B4-BE49-F238E27FC236}">
              <a16:creationId xmlns:a16="http://schemas.microsoft.com/office/drawing/2014/main" id="{90414FDA-C72B-8F9C-7BEE-8B34A367C0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8726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246</xdr:row>
      <xdr:rowOff>0</xdr:rowOff>
    </xdr:from>
    <xdr:to>
      <xdr:col>4</xdr:col>
      <xdr:colOff>190500</xdr:colOff>
      <xdr:row>246</xdr:row>
      <xdr:rowOff>190500</xdr:rowOff>
    </xdr:to>
    <xdr:pic>
      <xdr:nvPicPr>
        <xdr:cNvPr id="2907" name="Picture 2906">
          <a:extLst>
            <a:ext uri="{FF2B5EF4-FFF2-40B4-BE49-F238E27FC236}">
              <a16:creationId xmlns:a16="http://schemas.microsoft.com/office/drawing/2014/main" id="{E1266A24-D272-15FE-FD7A-A579278AE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8821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247</xdr:row>
      <xdr:rowOff>0</xdr:rowOff>
    </xdr:from>
    <xdr:to>
      <xdr:col>4</xdr:col>
      <xdr:colOff>190500</xdr:colOff>
      <xdr:row>247</xdr:row>
      <xdr:rowOff>190500</xdr:rowOff>
    </xdr:to>
    <xdr:pic>
      <xdr:nvPicPr>
        <xdr:cNvPr id="2908" name="Picture 2907">
          <a:extLst>
            <a:ext uri="{FF2B5EF4-FFF2-40B4-BE49-F238E27FC236}">
              <a16:creationId xmlns:a16="http://schemas.microsoft.com/office/drawing/2014/main" id="{D02D55AA-1184-A625-B05C-6D4A8F70A5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8916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248</xdr:row>
      <xdr:rowOff>0</xdr:rowOff>
    </xdr:from>
    <xdr:to>
      <xdr:col>4</xdr:col>
      <xdr:colOff>190500</xdr:colOff>
      <xdr:row>248</xdr:row>
      <xdr:rowOff>190500</xdr:rowOff>
    </xdr:to>
    <xdr:pic>
      <xdr:nvPicPr>
        <xdr:cNvPr id="2909" name="Picture 2908">
          <a:extLst>
            <a:ext uri="{FF2B5EF4-FFF2-40B4-BE49-F238E27FC236}">
              <a16:creationId xmlns:a16="http://schemas.microsoft.com/office/drawing/2014/main" id="{FACD38E4-67E3-920D-FFBF-677390E21F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8973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249</xdr:row>
      <xdr:rowOff>0</xdr:rowOff>
    </xdr:from>
    <xdr:to>
      <xdr:col>4</xdr:col>
      <xdr:colOff>190500</xdr:colOff>
      <xdr:row>249</xdr:row>
      <xdr:rowOff>190500</xdr:rowOff>
    </xdr:to>
    <xdr:pic>
      <xdr:nvPicPr>
        <xdr:cNvPr id="2910" name="Picture 2909">
          <a:extLst>
            <a:ext uri="{FF2B5EF4-FFF2-40B4-BE49-F238E27FC236}">
              <a16:creationId xmlns:a16="http://schemas.microsoft.com/office/drawing/2014/main" id="{16B6DC89-E4F4-3C59-75DE-DB5ACD2F11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050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250</xdr:row>
      <xdr:rowOff>0</xdr:rowOff>
    </xdr:from>
    <xdr:to>
      <xdr:col>4</xdr:col>
      <xdr:colOff>190500</xdr:colOff>
      <xdr:row>250</xdr:row>
      <xdr:rowOff>190500</xdr:rowOff>
    </xdr:to>
    <xdr:pic>
      <xdr:nvPicPr>
        <xdr:cNvPr id="2911" name="Picture 2910">
          <a:extLst>
            <a:ext uri="{FF2B5EF4-FFF2-40B4-BE49-F238E27FC236}">
              <a16:creationId xmlns:a16="http://schemas.microsoft.com/office/drawing/2014/main" id="{FDA635D5-5377-C5CA-EDE4-15B48EC3A2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107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251</xdr:row>
      <xdr:rowOff>0</xdr:rowOff>
    </xdr:from>
    <xdr:to>
      <xdr:col>4</xdr:col>
      <xdr:colOff>190500</xdr:colOff>
      <xdr:row>251</xdr:row>
      <xdr:rowOff>190500</xdr:rowOff>
    </xdr:to>
    <xdr:pic>
      <xdr:nvPicPr>
        <xdr:cNvPr id="2912" name="Picture 2911">
          <a:extLst>
            <a:ext uri="{FF2B5EF4-FFF2-40B4-BE49-F238E27FC236}">
              <a16:creationId xmlns:a16="http://schemas.microsoft.com/office/drawing/2014/main" id="{DD5D449A-A519-57AD-B552-970FED6FF4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183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252</xdr:row>
      <xdr:rowOff>0</xdr:rowOff>
    </xdr:from>
    <xdr:to>
      <xdr:col>4</xdr:col>
      <xdr:colOff>190500</xdr:colOff>
      <xdr:row>252</xdr:row>
      <xdr:rowOff>190500</xdr:rowOff>
    </xdr:to>
    <xdr:pic>
      <xdr:nvPicPr>
        <xdr:cNvPr id="2913" name="Picture 2912">
          <a:extLst>
            <a:ext uri="{FF2B5EF4-FFF2-40B4-BE49-F238E27FC236}">
              <a16:creationId xmlns:a16="http://schemas.microsoft.com/office/drawing/2014/main" id="{E7023F63-A30A-EBB3-E356-0E8D6EDDAA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240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253</xdr:row>
      <xdr:rowOff>0</xdr:rowOff>
    </xdr:from>
    <xdr:to>
      <xdr:col>4</xdr:col>
      <xdr:colOff>190500</xdr:colOff>
      <xdr:row>253</xdr:row>
      <xdr:rowOff>190500</xdr:rowOff>
    </xdr:to>
    <xdr:pic>
      <xdr:nvPicPr>
        <xdr:cNvPr id="2914" name="Picture 2913">
          <a:extLst>
            <a:ext uri="{FF2B5EF4-FFF2-40B4-BE49-F238E27FC236}">
              <a16:creationId xmlns:a16="http://schemas.microsoft.com/office/drawing/2014/main" id="{C991C617-DD82-6A87-796F-F817A254A7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316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254</xdr:row>
      <xdr:rowOff>0</xdr:rowOff>
    </xdr:from>
    <xdr:to>
      <xdr:col>4</xdr:col>
      <xdr:colOff>190500</xdr:colOff>
      <xdr:row>254</xdr:row>
      <xdr:rowOff>190500</xdr:rowOff>
    </xdr:to>
    <xdr:pic>
      <xdr:nvPicPr>
        <xdr:cNvPr id="2915" name="Picture 2914">
          <a:extLst>
            <a:ext uri="{FF2B5EF4-FFF2-40B4-BE49-F238E27FC236}">
              <a16:creationId xmlns:a16="http://schemas.microsoft.com/office/drawing/2014/main" id="{666ABAE8-5453-130B-0A04-D9460AAB5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373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255</xdr:row>
      <xdr:rowOff>0</xdr:rowOff>
    </xdr:from>
    <xdr:to>
      <xdr:col>4</xdr:col>
      <xdr:colOff>190500</xdr:colOff>
      <xdr:row>255</xdr:row>
      <xdr:rowOff>190500</xdr:rowOff>
    </xdr:to>
    <xdr:pic>
      <xdr:nvPicPr>
        <xdr:cNvPr id="2916" name="Picture 2915">
          <a:extLst>
            <a:ext uri="{FF2B5EF4-FFF2-40B4-BE49-F238E27FC236}">
              <a16:creationId xmlns:a16="http://schemas.microsoft.com/office/drawing/2014/main" id="{057457FE-38F1-CEE3-3355-FD9414420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450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256</xdr:row>
      <xdr:rowOff>0</xdr:rowOff>
    </xdr:from>
    <xdr:to>
      <xdr:col>4</xdr:col>
      <xdr:colOff>190500</xdr:colOff>
      <xdr:row>256</xdr:row>
      <xdr:rowOff>190500</xdr:rowOff>
    </xdr:to>
    <xdr:pic>
      <xdr:nvPicPr>
        <xdr:cNvPr id="2917" name="Picture 2916">
          <a:extLst>
            <a:ext uri="{FF2B5EF4-FFF2-40B4-BE49-F238E27FC236}">
              <a16:creationId xmlns:a16="http://schemas.microsoft.com/office/drawing/2014/main" id="{E0E1B023-0B4B-4CAC-84F3-7A943FA927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526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257</xdr:row>
      <xdr:rowOff>0</xdr:rowOff>
    </xdr:from>
    <xdr:to>
      <xdr:col>4</xdr:col>
      <xdr:colOff>190500</xdr:colOff>
      <xdr:row>257</xdr:row>
      <xdr:rowOff>190500</xdr:rowOff>
    </xdr:to>
    <xdr:pic>
      <xdr:nvPicPr>
        <xdr:cNvPr id="2918" name="Picture 2917">
          <a:extLst>
            <a:ext uri="{FF2B5EF4-FFF2-40B4-BE49-F238E27FC236}">
              <a16:creationId xmlns:a16="http://schemas.microsoft.com/office/drawing/2014/main" id="{72722DC8-25A6-F6E1-9DDF-FF78E4D1BD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602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258</xdr:row>
      <xdr:rowOff>0</xdr:rowOff>
    </xdr:from>
    <xdr:to>
      <xdr:col>4</xdr:col>
      <xdr:colOff>190500</xdr:colOff>
      <xdr:row>258</xdr:row>
      <xdr:rowOff>190500</xdr:rowOff>
    </xdr:to>
    <xdr:pic>
      <xdr:nvPicPr>
        <xdr:cNvPr id="2919" name="Picture 2918">
          <a:extLst>
            <a:ext uri="{FF2B5EF4-FFF2-40B4-BE49-F238E27FC236}">
              <a16:creationId xmlns:a16="http://schemas.microsoft.com/office/drawing/2014/main" id="{97534B9F-3604-7BCC-E591-8D6310ADCA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659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259</xdr:row>
      <xdr:rowOff>0</xdr:rowOff>
    </xdr:from>
    <xdr:to>
      <xdr:col>4</xdr:col>
      <xdr:colOff>190500</xdr:colOff>
      <xdr:row>259</xdr:row>
      <xdr:rowOff>190500</xdr:rowOff>
    </xdr:to>
    <xdr:pic>
      <xdr:nvPicPr>
        <xdr:cNvPr id="2920" name="Picture 2919">
          <a:extLst>
            <a:ext uri="{FF2B5EF4-FFF2-40B4-BE49-F238E27FC236}">
              <a16:creationId xmlns:a16="http://schemas.microsoft.com/office/drawing/2014/main" id="{FC330599-1853-235D-2576-6760023027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716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260</xdr:row>
      <xdr:rowOff>0</xdr:rowOff>
    </xdr:from>
    <xdr:to>
      <xdr:col>4</xdr:col>
      <xdr:colOff>190500</xdr:colOff>
      <xdr:row>260</xdr:row>
      <xdr:rowOff>190500</xdr:rowOff>
    </xdr:to>
    <xdr:pic>
      <xdr:nvPicPr>
        <xdr:cNvPr id="2921" name="Picture 2920">
          <a:extLst>
            <a:ext uri="{FF2B5EF4-FFF2-40B4-BE49-F238E27FC236}">
              <a16:creationId xmlns:a16="http://schemas.microsoft.com/office/drawing/2014/main" id="{050BEA70-77DD-8D88-7D38-AF6959F75F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773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261</xdr:row>
      <xdr:rowOff>0</xdr:rowOff>
    </xdr:from>
    <xdr:to>
      <xdr:col>4</xdr:col>
      <xdr:colOff>190500</xdr:colOff>
      <xdr:row>261</xdr:row>
      <xdr:rowOff>190500</xdr:rowOff>
    </xdr:to>
    <xdr:pic>
      <xdr:nvPicPr>
        <xdr:cNvPr id="2922" name="Picture 2921">
          <a:extLst>
            <a:ext uri="{FF2B5EF4-FFF2-40B4-BE49-F238E27FC236}">
              <a16:creationId xmlns:a16="http://schemas.microsoft.com/office/drawing/2014/main" id="{D8220F05-EB7A-520D-7A37-443E81470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831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262</xdr:row>
      <xdr:rowOff>0</xdr:rowOff>
    </xdr:from>
    <xdr:to>
      <xdr:col>4</xdr:col>
      <xdr:colOff>190500</xdr:colOff>
      <xdr:row>262</xdr:row>
      <xdr:rowOff>190500</xdr:rowOff>
    </xdr:to>
    <xdr:pic>
      <xdr:nvPicPr>
        <xdr:cNvPr id="2923" name="Picture 2922">
          <a:extLst>
            <a:ext uri="{FF2B5EF4-FFF2-40B4-BE49-F238E27FC236}">
              <a16:creationId xmlns:a16="http://schemas.microsoft.com/office/drawing/2014/main" id="{C19F1DBD-4512-3187-B0B5-962536E55E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888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263</xdr:row>
      <xdr:rowOff>0</xdr:rowOff>
    </xdr:from>
    <xdr:to>
      <xdr:col>4</xdr:col>
      <xdr:colOff>190500</xdr:colOff>
      <xdr:row>263</xdr:row>
      <xdr:rowOff>190500</xdr:rowOff>
    </xdr:to>
    <xdr:pic>
      <xdr:nvPicPr>
        <xdr:cNvPr id="2924" name="Picture 2923">
          <a:extLst>
            <a:ext uri="{FF2B5EF4-FFF2-40B4-BE49-F238E27FC236}">
              <a16:creationId xmlns:a16="http://schemas.microsoft.com/office/drawing/2014/main" id="{FB36AA30-7572-55E4-BC40-C07B4CD34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945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264</xdr:row>
      <xdr:rowOff>0</xdr:rowOff>
    </xdr:from>
    <xdr:to>
      <xdr:col>4</xdr:col>
      <xdr:colOff>190500</xdr:colOff>
      <xdr:row>264</xdr:row>
      <xdr:rowOff>190500</xdr:rowOff>
    </xdr:to>
    <xdr:pic>
      <xdr:nvPicPr>
        <xdr:cNvPr id="2925" name="Picture 2924">
          <a:extLst>
            <a:ext uri="{FF2B5EF4-FFF2-40B4-BE49-F238E27FC236}">
              <a16:creationId xmlns:a16="http://schemas.microsoft.com/office/drawing/2014/main" id="{952429C2-0915-7504-073F-3FE5EA37A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021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265</xdr:row>
      <xdr:rowOff>0</xdr:rowOff>
    </xdr:from>
    <xdr:to>
      <xdr:col>4</xdr:col>
      <xdr:colOff>190500</xdr:colOff>
      <xdr:row>265</xdr:row>
      <xdr:rowOff>190500</xdr:rowOff>
    </xdr:to>
    <xdr:pic>
      <xdr:nvPicPr>
        <xdr:cNvPr id="2926" name="Picture 2925">
          <a:extLst>
            <a:ext uri="{FF2B5EF4-FFF2-40B4-BE49-F238E27FC236}">
              <a16:creationId xmlns:a16="http://schemas.microsoft.com/office/drawing/2014/main" id="{A012E83B-DB6D-31E2-B4C4-DA91AF3A6E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116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266</xdr:row>
      <xdr:rowOff>0</xdr:rowOff>
    </xdr:from>
    <xdr:to>
      <xdr:col>4</xdr:col>
      <xdr:colOff>190500</xdr:colOff>
      <xdr:row>266</xdr:row>
      <xdr:rowOff>190500</xdr:rowOff>
    </xdr:to>
    <xdr:pic>
      <xdr:nvPicPr>
        <xdr:cNvPr id="2927" name="Picture 2926">
          <a:extLst>
            <a:ext uri="{FF2B5EF4-FFF2-40B4-BE49-F238E27FC236}">
              <a16:creationId xmlns:a16="http://schemas.microsoft.com/office/drawing/2014/main" id="{59235E22-9A5B-8DB9-51D6-4A188DCBBF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193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267</xdr:row>
      <xdr:rowOff>0</xdr:rowOff>
    </xdr:from>
    <xdr:to>
      <xdr:col>4</xdr:col>
      <xdr:colOff>190500</xdr:colOff>
      <xdr:row>267</xdr:row>
      <xdr:rowOff>190500</xdr:rowOff>
    </xdr:to>
    <xdr:pic>
      <xdr:nvPicPr>
        <xdr:cNvPr id="2928" name="Picture 2927">
          <a:extLst>
            <a:ext uri="{FF2B5EF4-FFF2-40B4-BE49-F238E27FC236}">
              <a16:creationId xmlns:a16="http://schemas.microsoft.com/office/drawing/2014/main" id="{DA7DCC1F-B514-ADE1-46FF-B4F5C1283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269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268</xdr:row>
      <xdr:rowOff>0</xdr:rowOff>
    </xdr:from>
    <xdr:to>
      <xdr:col>4</xdr:col>
      <xdr:colOff>190500</xdr:colOff>
      <xdr:row>268</xdr:row>
      <xdr:rowOff>190500</xdr:rowOff>
    </xdr:to>
    <xdr:pic>
      <xdr:nvPicPr>
        <xdr:cNvPr id="2929" name="Picture 2928">
          <a:extLst>
            <a:ext uri="{FF2B5EF4-FFF2-40B4-BE49-F238E27FC236}">
              <a16:creationId xmlns:a16="http://schemas.microsoft.com/office/drawing/2014/main" id="{25A0DF2D-3AEB-5ED3-BDAB-4C3A4617E2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345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269</xdr:row>
      <xdr:rowOff>0</xdr:rowOff>
    </xdr:from>
    <xdr:to>
      <xdr:col>4</xdr:col>
      <xdr:colOff>190500</xdr:colOff>
      <xdr:row>269</xdr:row>
      <xdr:rowOff>190500</xdr:rowOff>
    </xdr:to>
    <xdr:pic>
      <xdr:nvPicPr>
        <xdr:cNvPr id="2930" name="Picture 2929">
          <a:extLst>
            <a:ext uri="{FF2B5EF4-FFF2-40B4-BE49-F238E27FC236}">
              <a16:creationId xmlns:a16="http://schemas.microsoft.com/office/drawing/2014/main" id="{04B91620-5D6E-3025-5CD3-CB72867794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421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270</xdr:row>
      <xdr:rowOff>0</xdr:rowOff>
    </xdr:from>
    <xdr:to>
      <xdr:col>4</xdr:col>
      <xdr:colOff>190500</xdr:colOff>
      <xdr:row>270</xdr:row>
      <xdr:rowOff>190500</xdr:rowOff>
    </xdr:to>
    <xdr:pic>
      <xdr:nvPicPr>
        <xdr:cNvPr id="2931" name="Picture 2930">
          <a:extLst>
            <a:ext uri="{FF2B5EF4-FFF2-40B4-BE49-F238E27FC236}">
              <a16:creationId xmlns:a16="http://schemas.microsoft.com/office/drawing/2014/main" id="{80EA0169-4E9D-6E1D-EC3D-877DDFCBC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497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271</xdr:row>
      <xdr:rowOff>0</xdr:rowOff>
    </xdr:from>
    <xdr:to>
      <xdr:col>4</xdr:col>
      <xdr:colOff>190500</xdr:colOff>
      <xdr:row>271</xdr:row>
      <xdr:rowOff>190500</xdr:rowOff>
    </xdr:to>
    <xdr:pic>
      <xdr:nvPicPr>
        <xdr:cNvPr id="2932" name="Picture 2931">
          <a:extLst>
            <a:ext uri="{FF2B5EF4-FFF2-40B4-BE49-F238E27FC236}">
              <a16:creationId xmlns:a16="http://schemas.microsoft.com/office/drawing/2014/main" id="{2A5DEB39-3DB8-3079-4C9B-C0B2B23614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574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272</xdr:row>
      <xdr:rowOff>0</xdr:rowOff>
    </xdr:from>
    <xdr:to>
      <xdr:col>4</xdr:col>
      <xdr:colOff>190500</xdr:colOff>
      <xdr:row>272</xdr:row>
      <xdr:rowOff>190500</xdr:rowOff>
    </xdr:to>
    <xdr:pic>
      <xdr:nvPicPr>
        <xdr:cNvPr id="2933" name="Picture 2932">
          <a:extLst>
            <a:ext uri="{FF2B5EF4-FFF2-40B4-BE49-F238E27FC236}">
              <a16:creationId xmlns:a16="http://schemas.microsoft.com/office/drawing/2014/main" id="{DFBEA508-F91D-C971-5467-DC8A440AD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650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273</xdr:row>
      <xdr:rowOff>0</xdr:rowOff>
    </xdr:from>
    <xdr:to>
      <xdr:col>4</xdr:col>
      <xdr:colOff>190500</xdr:colOff>
      <xdr:row>273</xdr:row>
      <xdr:rowOff>190500</xdr:rowOff>
    </xdr:to>
    <xdr:pic>
      <xdr:nvPicPr>
        <xdr:cNvPr id="2934" name="Picture 2933">
          <a:extLst>
            <a:ext uri="{FF2B5EF4-FFF2-40B4-BE49-F238E27FC236}">
              <a16:creationId xmlns:a16="http://schemas.microsoft.com/office/drawing/2014/main" id="{3152EEC0-20A4-5914-380E-9E6794EFE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726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274</xdr:row>
      <xdr:rowOff>0</xdr:rowOff>
    </xdr:from>
    <xdr:to>
      <xdr:col>4</xdr:col>
      <xdr:colOff>190500</xdr:colOff>
      <xdr:row>274</xdr:row>
      <xdr:rowOff>190500</xdr:rowOff>
    </xdr:to>
    <xdr:pic>
      <xdr:nvPicPr>
        <xdr:cNvPr id="2935" name="Picture 2934">
          <a:extLst>
            <a:ext uri="{FF2B5EF4-FFF2-40B4-BE49-F238E27FC236}">
              <a16:creationId xmlns:a16="http://schemas.microsoft.com/office/drawing/2014/main" id="{9FBE1360-92E2-9CD9-7028-0942A398E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802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276</xdr:row>
      <xdr:rowOff>0</xdr:rowOff>
    </xdr:from>
    <xdr:to>
      <xdr:col>4</xdr:col>
      <xdr:colOff>190500</xdr:colOff>
      <xdr:row>276</xdr:row>
      <xdr:rowOff>190500</xdr:rowOff>
    </xdr:to>
    <xdr:pic>
      <xdr:nvPicPr>
        <xdr:cNvPr id="2936" name="Picture 2935">
          <a:extLst>
            <a:ext uri="{FF2B5EF4-FFF2-40B4-BE49-F238E27FC236}">
              <a16:creationId xmlns:a16="http://schemas.microsoft.com/office/drawing/2014/main" id="{78FF007B-CFEE-800C-621F-D4E74DCB4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974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277</xdr:row>
      <xdr:rowOff>0</xdr:rowOff>
    </xdr:from>
    <xdr:to>
      <xdr:col>4</xdr:col>
      <xdr:colOff>190500</xdr:colOff>
      <xdr:row>277</xdr:row>
      <xdr:rowOff>190500</xdr:rowOff>
    </xdr:to>
    <xdr:pic>
      <xdr:nvPicPr>
        <xdr:cNvPr id="2937" name="Picture 2936">
          <a:extLst>
            <a:ext uri="{FF2B5EF4-FFF2-40B4-BE49-F238E27FC236}">
              <a16:creationId xmlns:a16="http://schemas.microsoft.com/office/drawing/2014/main" id="{89BF01F0-18D4-5610-219B-63705D29C4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1069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278</xdr:row>
      <xdr:rowOff>0</xdr:rowOff>
    </xdr:from>
    <xdr:to>
      <xdr:col>4</xdr:col>
      <xdr:colOff>190500</xdr:colOff>
      <xdr:row>278</xdr:row>
      <xdr:rowOff>190500</xdr:rowOff>
    </xdr:to>
    <xdr:pic>
      <xdr:nvPicPr>
        <xdr:cNvPr id="2938" name="Picture 2937">
          <a:extLst>
            <a:ext uri="{FF2B5EF4-FFF2-40B4-BE49-F238E27FC236}">
              <a16:creationId xmlns:a16="http://schemas.microsoft.com/office/drawing/2014/main" id="{3562C2B0-38D6-D8AF-6931-EDF8739715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1183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279</xdr:row>
      <xdr:rowOff>0</xdr:rowOff>
    </xdr:from>
    <xdr:to>
      <xdr:col>4</xdr:col>
      <xdr:colOff>190500</xdr:colOff>
      <xdr:row>279</xdr:row>
      <xdr:rowOff>190500</xdr:rowOff>
    </xdr:to>
    <xdr:pic>
      <xdr:nvPicPr>
        <xdr:cNvPr id="2939" name="Picture 2938">
          <a:extLst>
            <a:ext uri="{FF2B5EF4-FFF2-40B4-BE49-F238E27FC236}">
              <a16:creationId xmlns:a16="http://schemas.microsoft.com/office/drawing/2014/main" id="{D906FAAB-B976-9686-C632-58C5364EDB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1297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280</xdr:row>
      <xdr:rowOff>0</xdr:rowOff>
    </xdr:from>
    <xdr:to>
      <xdr:col>4</xdr:col>
      <xdr:colOff>190500</xdr:colOff>
      <xdr:row>280</xdr:row>
      <xdr:rowOff>190500</xdr:rowOff>
    </xdr:to>
    <xdr:pic>
      <xdr:nvPicPr>
        <xdr:cNvPr id="2940" name="Picture 2939">
          <a:extLst>
            <a:ext uri="{FF2B5EF4-FFF2-40B4-BE49-F238E27FC236}">
              <a16:creationId xmlns:a16="http://schemas.microsoft.com/office/drawing/2014/main" id="{983180D0-8908-6A43-FC0D-5BBFD549B7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1412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281</xdr:row>
      <xdr:rowOff>0</xdr:rowOff>
    </xdr:from>
    <xdr:to>
      <xdr:col>4</xdr:col>
      <xdr:colOff>190500</xdr:colOff>
      <xdr:row>281</xdr:row>
      <xdr:rowOff>190500</xdr:rowOff>
    </xdr:to>
    <xdr:pic>
      <xdr:nvPicPr>
        <xdr:cNvPr id="2941" name="Picture 2940">
          <a:extLst>
            <a:ext uri="{FF2B5EF4-FFF2-40B4-BE49-F238E27FC236}">
              <a16:creationId xmlns:a16="http://schemas.microsoft.com/office/drawing/2014/main" id="{82CDCAA8-A087-7B33-C9BC-C01064F319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1526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282</xdr:row>
      <xdr:rowOff>0</xdr:rowOff>
    </xdr:from>
    <xdr:to>
      <xdr:col>4</xdr:col>
      <xdr:colOff>190500</xdr:colOff>
      <xdr:row>282</xdr:row>
      <xdr:rowOff>190500</xdr:rowOff>
    </xdr:to>
    <xdr:pic>
      <xdr:nvPicPr>
        <xdr:cNvPr id="2942" name="Picture 2941">
          <a:extLst>
            <a:ext uri="{FF2B5EF4-FFF2-40B4-BE49-F238E27FC236}">
              <a16:creationId xmlns:a16="http://schemas.microsoft.com/office/drawing/2014/main" id="{94C743FA-6347-910A-D7A0-2510DDF4B1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1602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285</xdr:row>
      <xdr:rowOff>0</xdr:rowOff>
    </xdr:from>
    <xdr:to>
      <xdr:col>4</xdr:col>
      <xdr:colOff>190500</xdr:colOff>
      <xdr:row>285</xdr:row>
      <xdr:rowOff>190500</xdr:rowOff>
    </xdr:to>
    <xdr:pic>
      <xdr:nvPicPr>
        <xdr:cNvPr id="2943" name="Picture 2942">
          <a:extLst>
            <a:ext uri="{FF2B5EF4-FFF2-40B4-BE49-F238E27FC236}">
              <a16:creationId xmlns:a16="http://schemas.microsoft.com/office/drawing/2014/main" id="{1167FC21-9CC1-E2C7-CB50-64D546682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1888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286</xdr:row>
      <xdr:rowOff>0</xdr:rowOff>
    </xdr:from>
    <xdr:to>
      <xdr:col>4</xdr:col>
      <xdr:colOff>190500</xdr:colOff>
      <xdr:row>286</xdr:row>
      <xdr:rowOff>190500</xdr:rowOff>
    </xdr:to>
    <xdr:pic>
      <xdr:nvPicPr>
        <xdr:cNvPr id="2944" name="Picture 2943">
          <a:extLst>
            <a:ext uri="{FF2B5EF4-FFF2-40B4-BE49-F238E27FC236}">
              <a16:creationId xmlns:a16="http://schemas.microsoft.com/office/drawing/2014/main" id="{6C85C9B0-BC8D-9AD7-F845-B492083392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1983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287</xdr:row>
      <xdr:rowOff>0</xdr:rowOff>
    </xdr:from>
    <xdr:to>
      <xdr:col>4</xdr:col>
      <xdr:colOff>190500</xdr:colOff>
      <xdr:row>287</xdr:row>
      <xdr:rowOff>190500</xdr:rowOff>
    </xdr:to>
    <xdr:pic>
      <xdr:nvPicPr>
        <xdr:cNvPr id="2945" name="Picture 2944">
          <a:extLst>
            <a:ext uri="{FF2B5EF4-FFF2-40B4-BE49-F238E27FC236}">
              <a16:creationId xmlns:a16="http://schemas.microsoft.com/office/drawing/2014/main" id="{5CBA7AD6-24A5-73FD-5A50-10CC1C0136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2078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288</xdr:row>
      <xdr:rowOff>0</xdr:rowOff>
    </xdr:from>
    <xdr:to>
      <xdr:col>4</xdr:col>
      <xdr:colOff>190500</xdr:colOff>
      <xdr:row>288</xdr:row>
      <xdr:rowOff>190500</xdr:rowOff>
    </xdr:to>
    <xdr:pic>
      <xdr:nvPicPr>
        <xdr:cNvPr id="2946" name="Picture 2945">
          <a:extLst>
            <a:ext uri="{FF2B5EF4-FFF2-40B4-BE49-F238E27FC236}">
              <a16:creationId xmlns:a16="http://schemas.microsoft.com/office/drawing/2014/main" id="{B2F26DED-CD7A-B6BA-8F65-879E11A4D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2174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289</xdr:row>
      <xdr:rowOff>0</xdr:rowOff>
    </xdr:from>
    <xdr:to>
      <xdr:col>4</xdr:col>
      <xdr:colOff>190500</xdr:colOff>
      <xdr:row>289</xdr:row>
      <xdr:rowOff>190500</xdr:rowOff>
    </xdr:to>
    <xdr:pic>
      <xdr:nvPicPr>
        <xdr:cNvPr id="2947" name="Picture 2946">
          <a:extLst>
            <a:ext uri="{FF2B5EF4-FFF2-40B4-BE49-F238E27FC236}">
              <a16:creationId xmlns:a16="http://schemas.microsoft.com/office/drawing/2014/main" id="{FAE806C4-617E-EB6C-A51F-A5EA7764A5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2231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290</xdr:row>
      <xdr:rowOff>0</xdr:rowOff>
    </xdr:from>
    <xdr:to>
      <xdr:col>4</xdr:col>
      <xdr:colOff>190500</xdr:colOff>
      <xdr:row>290</xdr:row>
      <xdr:rowOff>190500</xdr:rowOff>
    </xdr:to>
    <xdr:pic>
      <xdr:nvPicPr>
        <xdr:cNvPr id="2948" name="Picture 2947">
          <a:extLst>
            <a:ext uri="{FF2B5EF4-FFF2-40B4-BE49-F238E27FC236}">
              <a16:creationId xmlns:a16="http://schemas.microsoft.com/office/drawing/2014/main" id="{A659A6B0-67ED-34D6-A2CB-74B5D014F3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2288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291</xdr:row>
      <xdr:rowOff>0</xdr:rowOff>
    </xdr:from>
    <xdr:to>
      <xdr:col>4</xdr:col>
      <xdr:colOff>190500</xdr:colOff>
      <xdr:row>291</xdr:row>
      <xdr:rowOff>190500</xdr:rowOff>
    </xdr:to>
    <xdr:pic>
      <xdr:nvPicPr>
        <xdr:cNvPr id="2949" name="Picture 2948">
          <a:extLst>
            <a:ext uri="{FF2B5EF4-FFF2-40B4-BE49-F238E27FC236}">
              <a16:creationId xmlns:a16="http://schemas.microsoft.com/office/drawing/2014/main" id="{62B07D84-504B-E684-BDC0-83270B481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2364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292</xdr:row>
      <xdr:rowOff>0</xdr:rowOff>
    </xdr:from>
    <xdr:to>
      <xdr:col>4</xdr:col>
      <xdr:colOff>190500</xdr:colOff>
      <xdr:row>292</xdr:row>
      <xdr:rowOff>190500</xdr:rowOff>
    </xdr:to>
    <xdr:pic>
      <xdr:nvPicPr>
        <xdr:cNvPr id="2950" name="Picture 2949">
          <a:extLst>
            <a:ext uri="{FF2B5EF4-FFF2-40B4-BE49-F238E27FC236}">
              <a16:creationId xmlns:a16="http://schemas.microsoft.com/office/drawing/2014/main" id="{71342F9C-CEEE-0D8A-59B5-D997B9B20B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2440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293</xdr:row>
      <xdr:rowOff>0</xdr:rowOff>
    </xdr:from>
    <xdr:to>
      <xdr:col>4</xdr:col>
      <xdr:colOff>190500</xdr:colOff>
      <xdr:row>293</xdr:row>
      <xdr:rowOff>190500</xdr:rowOff>
    </xdr:to>
    <xdr:pic>
      <xdr:nvPicPr>
        <xdr:cNvPr id="2951" name="Picture 2950">
          <a:extLst>
            <a:ext uri="{FF2B5EF4-FFF2-40B4-BE49-F238E27FC236}">
              <a16:creationId xmlns:a16="http://schemas.microsoft.com/office/drawing/2014/main" id="{8F2F31C6-6595-4A1C-7A0D-5E4F066AE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2536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294</xdr:row>
      <xdr:rowOff>0</xdr:rowOff>
    </xdr:from>
    <xdr:to>
      <xdr:col>4</xdr:col>
      <xdr:colOff>190500</xdr:colOff>
      <xdr:row>294</xdr:row>
      <xdr:rowOff>190500</xdr:rowOff>
    </xdr:to>
    <xdr:pic>
      <xdr:nvPicPr>
        <xdr:cNvPr id="2952" name="Picture 2951">
          <a:extLst>
            <a:ext uri="{FF2B5EF4-FFF2-40B4-BE49-F238E27FC236}">
              <a16:creationId xmlns:a16="http://schemas.microsoft.com/office/drawing/2014/main" id="{33CB2D91-7ECA-14D8-FEFC-B58E5FBE97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2612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295</xdr:row>
      <xdr:rowOff>0</xdr:rowOff>
    </xdr:from>
    <xdr:to>
      <xdr:col>4</xdr:col>
      <xdr:colOff>190500</xdr:colOff>
      <xdr:row>295</xdr:row>
      <xdr:rowOff>190500</xdr:rowOff>
    </xdr:to>
    <xdr:pic>
      <xdr:nvPicPr>
        <xdr:cNvPr id="2953" name="Picture 2952">
          <a:extLst>
            <a:ext uri="{FF2B5EF4-FFF2-40B4-BE49-F238E27FC236}">
              <a16:creationId xmlns:a16="http://schemas.microsoft.com/office/drawing/2014/main" id="{1BD01E76-D246-29DC-A6B5-A71533C3F0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2688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296</xdr:row>
      <xdr:rowOff>0</xdr:rowOff>
    </xdr:from>
    <xdr:to>
      <xdr:col>4</xdr:col>
      <xdr:colOff>190500</xdr:colOff>
      <xdr:row>296</xdr:row>
      <xdr:rowOff>190500</xdr:rowOff>
    </xdr:to>
    <xdr:pic>
      <xdr:nvPicPr>
        <xdr:cNvPr id="2954" name="Picture 2953">
          <a:extLst>
            <a:ext uri="{FF2B5EF4-FFF2-40B4-BE49-F238E27FC236}">
              <a16:creationId xmlns:a16="http://schemas.microsoft.com/office/drawing/2014/main" id="{29BD8628-F752-3E4B-AD34-4907C0FAA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2745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297</xdr:row>
      <xdr:rowOff>0</xdr:rowOff>
    </xdr:from>
    <xdr:to>
      <xdr:col>4</xdr:col>
      <xdr:colOff>190500</xdr:colOff>
      <xdr:row>297</xdr:row>
      <xdr:rowOff>190500</xdr:rowOff>
    </xdr:to>
    <xdr:pic>
      <xdr:nvPicPr>
        <xdr:cNvPr id="2955" name="Picture 2954">
          <a:extLst>
            <a:ext uri="{FF2B5EF4-FFF2-40B4-BE49-F238E27FC236}">
              <a16:creationId xmlns:a16="http://schemas.microsoft.com/office/drawing/2014/main" id="{DE323C2E-8BF5-7FE9-4DA2-3FC1F1575E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2802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298</xdr:row>
      <xdr:rowOff>0</xdr:rowOff>
    </xdr:from>
    <xdr:to>
      <xdr:col>4</xdr:col>
      <xdr:colOff>190500</xdr:colOff>
      <xdr:row>298</xdr:row>
      <xdr:rowOff>190500</xdr:rowOff>
    </xdr:to>
    <xdr:pic>
      <xdr:nvPicPr>
        <xdr:cNvPr id="2956" name="Picture 2955">
          <a:extLst>
            <a:ext uri="{FF2B5EF4-FFF2-40B4-BE49-F238E27FC236}">
              <a16:creationId xmlns:a16="http://schemas.microsoft.com/office/drawing/2014/main" id="{09E7F4B8-58A9-A1E8-C8A9-B3AFFD45E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2879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299</xdr:row>
      <xdr:rowOff>0</xdr:rowOff>
    </xdr:from>
    <xdr:to>
      <xdr:col>4</xdr:col>
      <xdr:colOff>190500</xdr:colOff>
      <xdr:row>299</xdr:row>
      <xdr:rowOff>190500</xdr:rowOff>
    </xdr:to>
    <xdr:pic>
      <xdr:nvPicPr>
        <xdr:cNvPr id="2957" name="Picture 2956">
          <a:extLst>
            <a:ext uri="{FF2B5EF4-FFF2-40B4-BE49-F238E27FC236}">
              <a16:creationId xmlns:a16="http://schemas.microsoft.com/office/drawing/2014/main" id="{113CFB33-E7B1-C480-FF9E-16F1C57403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2974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302</xdr:row>
      <xdr:rowOff>0</xdr:rowOff>
    </xdr:from>
    <xdr:to>
      <xdr:col>4</xdr:col>
      <xdr:colOff>190500</xdr:colOff>
      <xdr:row>302</xdr:row>
      <xdr:rowOff>190500</xdr:rowOff>
    </xdr:to>
    <xdr:pic>
      <xdr:nvPicPr>
        <xdr:cNvPr id="2958" name="Picture 2957">
          <a:extLst>
            <a:ext uri="{FF2B5EF4-FFF2-40B4-BE49-F238E27FC236}">
              <a16:creationId xmlns:a16="http://schemas.microsoft.com/office/drawing/2014/main" id="{7421410E-4041-B6BF-4E8F-BAF6AFD3D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3260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303</xdr:row>
      <xdr:rowOff>0</xdr:rowOff>
    </xdr:from>
    <xdr:to>
      <xdr:col>4</xdr:col>
      <xdr:colOff>190500</xdr:colOff>
      <xdr:row>303</xdr:row>
      <xdr:rowOff>190500</xdr:rowOff>
    </xdr:to>
    <xdr:pic>
      <xdr:nvPicPr>
        <xdr:cNvPr id="2959" name="Picture 2958">
          <a:extLst>
            <a:ext uri="{FF2B5EF4-FFF2-40B4-BE49-F238E27FC236}">
              <a16:creationId xmlns:a16="http://schemas.microsoft.com/office/drawing/2014/main" id="{ACCC6AD7-45C7-5BE1-4BFF-CF8E28F92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3355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304</xdr:row>
      <xdr:rowOff>0</xdr:rowOff>
    </xdr:from>
    <xdr:to>
      <xdr:col>4</xdr:col>
      <xdr:colOff>190500</xdr:colOff>
      <xdr:row>304</xdr:row>
      <xdr:rowOff>190500</xdr:rowOff>
    </xdr:to>
    <xdr:pic>
      <xdr:nvPicPr>
        <xdr:cNvPr id="2960" name="Picture 2959">
          <a:extLst>
            <a:ext uri="{FF2B5EF4-FFF2-40B4-BE49-F238E27FC236}">
              <a16:creationId xmlns:a16="http://schemas.microsoft.com/office/drawing/2014/main" id="{B9E2C6AE-FD39-0153-B30B-BA164A575F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3450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305</xdr:row>
      <xdr:rowOff>0</xdr:rowOff>
    </xdr:from>
    <xdr:to>
      <xdr:col>4</xdr:col>
      <xdr:colOff>190500</xdr:colOff>
      <xdr:row>305</xdr:row>
      <xdr:rowOff>190500</xdr:rowOff>
    </xdr:to>
    <xdr:pic>
      <xdr:nvPicPr>
        <xdr:cNvPr id="2961" name="Picture 2960">
          <a:extLst>
            <a:ext uri="{FF2B5EF4-FFF2-40B4-BE49-F238E27FC236}">
              <a16:creationId xmlns:a16="http://schemas.microsoft.com/office/drawing/2014/main" id="{2B464DF0-406F-DFA7-6F16-C424477C60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3507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306</xdr:row>
      <xdr:rowOff>0</xdr:rowOff>
    </xdr:from>
    <xdr:to>
      <xdr:col>4</xdr:col>
      <xdr:colOff>190500</xdr:colOff>
      <xdr:row>306</xdr:row>
      <xdr:rowOff>190500</xdr:rowOff>
    </xdr:to>
    <xdr:pic>
      <xdr:nvPicPr>
        <xdr:cNvPr id="2962" name="Picture 2961">
          <a:extLst>
            <a:ext uri="{FF2B5EF4-FFF2-40B4-BE49-F238E27FC236}">
              <a16:creationId xmlns:a16="http://schemas.microsoft.com/office/drawing/2014/main" id="{8ABAE757-AF3B-09DA-9F56-004E05ADA9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3564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307</xdr:row>
      <xdr:rowOff>0</xdr:rowOff>
    </xdr:from>
    <xdr:to>
      <xdr:col>4</xdr:col>
      <xdr:colOff>190500</xdr:colOff>
      <xdr:row>307</xdr:row>
      <xdr:rowOff>190500</xdr:rowOff>
    </xdr:to>
    <xdr:pic>
      <xdr:nvPicPr>
        <xdr:cNvPr id="2963" name="Picture 2962">
          <a:extLst>
            <a:ext uri="{FF2B5EF4-FFF2-40B4-BE49-F238E27FC236}">
              <a16:creationId xmlns:a16="http://schemas.microsoft.com/office/drawing/2014/main" id="{451297E8-72A8-44D1-2E28-1F08632280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3622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308</xdr:row>
      <xdr:rowOff>0</xdr:rowOff>
    </xdr:from>
    <xdr:to>
      <xdr:col>4</xdr:col>
      <xdr:colOff>190500</xdr:colOff>
      <xdr:row>308</xdr:row>
      <xdr:rowOff>190500</xdr:rowOff>
    </xdr:to>
    <xdr:pic>
      <xdr:nvPicPr>
        <xdr:cNvPr id="2964" name="Picture 2963">
          <a:extLst>
            <a:ext uri="{FF2B5EF4-FFF2-40B4-BE49-F238E27FC236}">
              <a16:creationId xmlns:a16="http://schemas.microsoft.com/office/drawing/2014/main" id="{9DB9E530-86E8-47B5-1D82-3B79C8C509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3679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309</xdr:row>
      <xdr:rowOff>0</xdr:rowOff>
    </xdr:from>
    <xdr:to>
      <xdr:col>4</xdr:col>
      <xdr:colOff>190500</xdr:colOff>
      <xdr:row>309</xdr:row>
      <xdr:rowOff>190500</xdr:rowOff>
    </xdr:to>
    <xdr:pic>
      <xdr:nvPicPr>
        <xdr:cNvPr id="2965" name="Picture 2964">
          <a:extLst>
            <a:ext uri="{FF2B5EF4-FFF2-40B4-BE49-F238E27FC236}">
              <a16:creationId xmlns:a16="http://schemas.microsoft.com/office/drawing/2014/main" id="{1705FD58-7F5C-20B5-83CF-B4A3E38ED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3774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311</xdr:row>
      <xdr:rowOff>0</xdr:rowOff>
    </xdr:from>
    <xdr:to>
      <xdr:col>4</xdr:col>
      <xdr:colOff>190500</xdr:colOff>
      <xdr:row>311</xdr:row>
      <xdr:rowOff>190500</xdr:rowOff>
    </xdr:to>
    <xdr:pic>
      <xdr:nvPicPr>
        <xdr:cNvPr id="2966" name="Picture 2965">
          <a:extLst>
            <a:ext uri="{FF2B5EF4-FFF2-40B4-BE49-F238E27FC236}">
              <a16:creationId xmlns:a16="http://schemas.microsoft.com/office/drawing/2014/main" id="{2C36D804-4590-62C4-7D59-1A5F3D8ADC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3945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312</xdr:row>
      <xdr:rowOff>0</xdr:rowOff>
    </xdr:from>
    <xdr:to>
      <xdr:col>4</xdr:col>
      <xdr:colOff>190500</xdr:colOff>
      <xdr:row>312</xdr:row>
      <xdr:rowOff>190500</xdr:rowOff>
    </xdr:to>
    <xdr:pic>
      <xdr:nvPicPr>
        <xdr:cNvPr id="2967" name="Picture 2966">
          <a:extLst>
            <a:ext uri="{FF2B5EF4-FFF2-40B4-BE49-F238E27FC236}">
              <a16:creationId xmlns:a16="http://schemas.microsoft.com/office/drawing/2014/main" id="{1419BE5E-DA47-D88E-CA05-C4C005773B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4022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313</xdr:row>
      <xdr:rowOff>0</xdr:rowOff>
    </xdr:from>
    <xdr:to>
      <xdr:col>4</xdr:col>
      <xdr:colOff>190500</xdr:colOff>
      <xdr:row>313</xdr:row>
      <xdr:rowOff>190500</xdr:rowOff>
    </xdr:to>
    <xdr:pic>
      <xdr:nvPicPr>
        <xdr:cNvPr id="2968" name="Picture 2967">
          <a:extLst>
            <a:ext uri="{FF2B5EF4-FFF2-40B4-BE49-F238E27FC236}">
              <a16:creationId xmlns:a16="http://schemas.microsoft.com/office/drawing/2014/main" id="{D8D0F923-E95D-1DF3-C46A-61D731F548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4098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315</xdr:row>
      <xdr:rowOff>0</xdr:rowOff>
    </xdr:from>
    <xdr:to>
      <xdr:col>4</xdr:col>
      <xdr:colOff>190500</xdr:colOff>
      <xdr:row>315</xdr:row>
      <xdr:rowOff>190500</xdr:rowOff>
    </xdr:to>
    <xdr:pic>
      <xdr:nvPicPr>
        <xdr:cNvPr id="2969" name="Picture 2968">
          <a:extLst>
            <a:ext uri="{FF2B5EF4-FFF2-40B4-BE49-F238E27FC236}">
              <a16:creationId xmlns:a16="http://schemas.microsoft.com/office/drawing/2014/main" id="{50C4900E-1B99-8EFC-69FB-667E135135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4269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316</xdr:row>
      <xdr:rowOff>0</xdr:rowOff>
    </xdr:from>
    <xdr:to>
      <xdr:col>4</xdr:col>
      <xdr:colOff>190500</xdr:colOff>
      <xdr:row>316</xdr:row>
      <xdr:rowOff>190500</xdr:rowOff>
    </xdr:to>
    <xdr:pic>
      <xdr:nvPicPr>
        <xdr:cNvPr id="2970" name="Picture 2969">
          <a:extLst>
            <a:ext uri="{FF2B5EF4-FFF2-40B4-BE49-F238E27FC236}">
              <a16:creationId xmlns:a16="http://schemas.microsoft.com/office/drawing/2014/main" id="{B5D154F7-F142-DCF2-0F92-9D56B539D4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4364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317</xdr:row>
      <xdr:rowOff>0</xdr:rowOff>
    </xdr:from>
    <xdr:to>
      <xdr:col>4</xdr:col>
      <xdr:colOff>190500</xdr:colOff>
      <xdr:row>317</xdr:row>
      <xdr:rowOff>190500</xdr:rowOff>
    </xdr:to>
    <xdr:pic>
      <xdr:nvPicPr>
        <xdr:cNvPr id="2971" name="Picture 2970">
          <a:extLst>
            <a:ext uri="{FF2B5EF4-FFF2-40B4-BE49-F238E27FC236}">
              <a16:creationId xmlns:a16="http://schemas.microsoft.com/office/drawing/2014/main" id="{D23C437D-81FA-FE5A-77DD-A472C7D6FC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4422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319</xdr:row>
      <xdr:rowOff>0</xdr:rowOff>
    </xdr:from>
    <xdr:to>
      <xdr:col>4</xdr:col>
      <xdr:colOff>190500</xdr:colOff>
      <xdr:row>319</xdr:row>
      <xdr:rowOff>190500</xdr:rowOff>
    </xdr:to>
    <xdr:pic>
      <xdr:nvPicPr>
        <xdr:cNvPr id="2972" name="Picture 2971">
          <a:extLst>
            <a:ext uri="{FF2B5EF4-FFF2-40B4-BE49-F238E27FC236}">
              <a16:creationId xmlns:a16="http://schemas.microsoft.com/office/drawing/2014/main" id="{E9B6EC42-C0DF-B0A4-E8C2-C9072E65D7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4574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322</xdr:row>
      <xdr:rowOff>0</xdr:rowOff>
    </xdr:from>
    <xdr:to>
      <xdr:col>4</xdr:col>
      <xdr:colOff>190500</xdr:colOff>
      <xdr:row>322</xdr:row>
      <xdr:rowOff>190500</xdr:rowOff>
    </xdr:to>
    <xdr:pic>
      <xdr:nvPicPr>
        <xdr:cNvPr id="2973" name="Picture 2972">
          <a:extLst>
            <a:ext uri="{FF2B5EF4-FFF2-40B4-BE49-F238E27FC236}">
              <a16:creationId xmlns:a16="http://schemas.microsoft.com/office/drawing/2014/main" id="{033EE491-15CB-3C3B-175C-182EE84E5E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4784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323</xdr:row>
      <xdr:rowOff>0</xdr:rowOff>
    </xdr:from>
    <xdr:to>
      <xdr:col>4</xdr:col>
      <xdr:colOff>190500</xdr:colOff>
      <xdr:row>323</xdr:row>
      <xdr:rowOff>190500</xdr:rowOff>
    </xdr:to>
    <xdr:pic>
      <xdr:nvPicPr>
        <xdr:cNvPr id="2974" name="Picture 2973">
          <a:extLst>
            <a:ext uri="{FF2B5EF4-FFF2-40B4-BE49-F238E27FC236}">
              <a16:creationId xmlns:a16="http://schemas.microsoft.com/office/drawing/2014/main" id="{FC7ECEE9-FEF2-AA8E-6911-7EE94BDC83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4879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324</xdr:row>
      <xdr:rowOff>0</xdr:rowOff>
    </xdr:from>
    <xdr:to>
      <xdr:col>4</xdr:col>
      <xdr:colOff>190500</xdr:colOff>
      <xdr:row>324</xdr:row>
      <xdr:rowOff>190500</xdr:rowOff>
    </xdr:to>
    <xdr:pic>
      <xdr:nvPicPr>
        <xdr:cNvPr id="2975" name="Picture 2974">
          <a:extLst>
            <a:ext uri="{FF2B5EF4-FFF2-40B4-BE49-F238E27FC236}">
              <a16:creationId xmlns:a16="http://schemas.microsoft.com/office/drawing/2014/main" id="{7AB6C917-0854-D0B2-B0B6-4AE5FEF932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4936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325</xdr:row>
      <xdr:rowOff>0</xdr:rowOff>
    </xdr:from>
    <xdr:to>
      <xdr:col>4</xdr:col>
      <xdr:colOff>190500</xdr:colOff>
      <xdr:row>325</xdr:row>
      <xdr:rowOff>190500</xdr:rowOff>
    </xdr:to>
    <xdr:pic>
      <xdr:nvPicPr>
        <xdr:cNvPr id="2976" name="Picture 2975">
          <a:extLst>
            <a:ext uri="{FF2B5EF4-FFF2-40B4-BE49-F238E27FC236}">
              <a16:creationId xmlns:a16="http://schemas.microsoft.com/office/drawing/2014/main" id="{F87DE7C2-B863-2A2D-6DC0-651C36DE8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4993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326</xdr:row>
      <xdr:rowOff>0</xdr:rowOff>
    </xdr:from>
    <xdr:to>
      <xdr:col>4</xdr:col>
      <xdr:colOff>190500</xdr:colOff>
      <xdr:row>326</xdr:row>
      <xdr:rowOff>190500</xdr:rowOff>
    </xdr:to>
    <xdr:pic>
      <xdr:nvPicPr>
        <xdr:cNvPr id="2977" name="Picture 2976">
          <a:extLst>
            <a:ext uri="{FF2B5EF4-FFF2-40B4-BE49-F238E27FC236}">
              <a16:creationId xmlns:a16="http://schemas.microsoft.com/office/drawing/2014/main" id="{FAF48440-DE25-A259-C97F-609330DE79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5088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328</xdr:row>
      <xdr:rowOff>0</xdr:rowOff>
    </xdr:from>
    <xdr:to>
      <xdr:col>4</xdr:col>
      <xdr:colOff>190500</xdr:colOff>
      <xdr:row>328</xdr:row>
      <xdr:rowOff>190500</xdr:rowOff>
    </xdr:to>
    <xdr:pic>
      <xdr:nvPicPr>
        <xdr:cNvPr id="2978" name="Picture 2977">
          <a:extLst>
            <a:ext uri="{FF2B5EF4-FFF2-40B4-BE49-F238E27FC236}">
              <a16:creationId xmlns:a16="http://schemas.microsoft.com/office/drawing/2014/main" id="{4A90EC5A-F266-7AB9-0705-821D3A1EE8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5260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329</xdr:row>
      <xdr:rowOff>0</xdr:rowOff>
    </xdr:from>
    <xdr:to>
      <xdr:col>4</xdr:col>
      <xdr:colOff>190500</xdr:colOff>
      <xdr:row>329</xdr:row>
      <xdr:rowOff>190500</xdr:rowOff>
    </xdr:to>
    <xdr:pic>
      <xdr:nvPicPr>
        <xdr:cNvPr id="2979" name="Picture 2978">
          <a:extLst>
            <a:ext uri="{FF2B5EF4-FFF2-40B4-BE49-F238E27FC236}">
              <a16:creationId xmlns:a16="http://schemas.microsoft.com/office/drawing/2014/main" id="{5A45E9EA-08BD-663C-5B33-D670A304F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5374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330</xdr:row>
      <xdr:rowOff>0</xdr:rowOff>
    </xdr:from>
    <xdr:to>
      <xdr:col>4</xdr:col>
      <xdr:colOff>190500</xdr:colOff>
      <xdr:row>330</xdr:row>
      <xdr:rowOff>190500</xdr:rowOff>
    </xdr:to>
    <xdr:pic>
      <xdr:nvPicPr>
        <xdr:cNvPr id="2980" name="Picture 2979">
          <a:extLst>
            <a:ext uri="{FF2B5EF4-FFF2-40B4-BE49-F238E27FC236}">
              <a16:creationId xmlns:a16="http://schemas.microsoft.com/office/drawing/2014/main" id="{E98FE576-D7F4-66C8-CAF5-CCF44C4BBE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5469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331</xdr:row>
      <xdr:rowOff>0</xdr:rowOff>
    </xdr:from>
    <xdr:to>
      <xdr:col>4</xdr:col>
      <xdr:colOff>190500</xdr:colOff>
      <xdr:row>331</xdr:row>
      <xdr:rowOff>190500</xdr:rowOff>
    </xdr:to>
    <xdr:pic>
      <xdr:nvPicPr>
        <xdr:cNvPr id="2981" name="Picture 2980">
          <a:extLst>
            <a:ext uri="{FF2B5EF4-FFF2-40B4-BE49-F238E27FC236}">
              <a16:creationId xmlns:a16="http://schemas.microsoft.com/office/drawing/2014/main" id="{7FFC9D18-E668-A9C0-8A3B-BDA7C0965F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5603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332</xdr:row>
      <xdr:rowOff>0</xdr:rowOff>
    </xdr:from>
    <xdr:to>
      <xdr:col>4</xdr:col>
      <xdr:colOff>190500</xdr:colOff>
      <xdr:row>332</xdr:row>
      <xdr:rowOff>190500</xdr:rowOff>
    </xdr:to>
    <xdr:pic>
      <xdr:nvPicPr>
        <xdr:cNvPr id="2982" name="Picture 2981">
          <a:extLst>
            <a:ext uri="{FF2B5EF4-FFF2-40B4-BE49-F238E27FC236}">
              <a16:creationId xmlns:a16="http://schemas.microsoft.com/office/drawing/2014/main" id="{8C5AEABA-2A3F-5FA8-023C-B8B7ADA8B9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5679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333</xdr:row>
      <xdr:rowOff>0</xdr:rowOff>
    </xdr:from>
    <xdr:to>
      <xdr:col>4</xdr:col>
      <xdr:colOff>190500</xdr:colOff>
      <xdr:row>333</xdr:row>
      <xdr:rowOff>190500</xdr:rowOff>
    </xdr:to>
    <xdr:pic>
      <xdr:nvPicPr>
        <xdr:cNvPr id="2983" name="Picture 2982">
          <a:extLst>
            <a:ext uri="{FF2B5EF4-FFF2-40B4-BE49-F238E27FC236}">
              <a16:creationId xmlns:a16="http://schemas.microsoft.com/office/drawing/2014/main" id="{CC2682F8-4F60-CAAB-E2EB-45BF7B9ED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5755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334</xdr:row>
      <xdr:rowOff>0</xdr:rowOff>
    </xdr:from>
    <xdr:to>
      <xdr:col>4</xdr:col>
      <xdr:colOff>190500</xdr:colOff>
      <xdr:row>334</xdr:row>
      <xdr:rowOff>190500</xdr:rowOff>
    </xdr:to>
    <xdr:pic>
      <xdr:nvPicPr>
        <xdr:cNvPr id="2984" name="Picture 2983">
          <a:extLst>
            <a:ext uri="{FF2B5EF4-FFF2-40B4-BE49-F238E27FC236}">
              <a16:creationId xmlns:a16="http://schemas.microsoft.com/office/drawing/2014/main" id="{7145FBEB-9183-675E-F3BD-FA24A09050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5831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335</xdr:row>
      <xdr:rowOff>0</xdr:rowOff>
    </xdr:from>
    <xdr:to>
      <xdr:col>4</xdr:col>
      <xdr:colOff>190500</xdr:colOff>
      <xdr:row>335</xdr:row>
      <xdr:rowOff>190500</xdr:rowOff>
    </xdr:to>
    <xdr:pic>
      <xdr:nvPicPr>
        <xdr:cNvPr id="2985" name="Picture 2984">
          <a:extLst>
            <a:ext uri="{FF2B5EF4-FFF2-40B4-BE49-F238E27FC236}">
              <a16:creationId xmlns:a16="http://schemas.microsoft.com/office/drawing/2014/main" id="{169F6E87-C3B3-2676-85EC-27F47EA44B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5927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336</xdr:row>
      <xdr:rowOff>0</xdr:rowOff>
    </xdr:from>
    <xdr:to>
      <xdr:col>4</xdr:col>
      <xdr:colOff>190500</xdr:colOff>
      <xdr:row>336</xdr:row>
      <xdr:rowOff>190500</xdr:rowOff>
    </xdr:to>
    <xdr:pic>
      <xdr:nvPicPr>
        <xdr:cNvPr id="2986" name="Picture 2985">
          <a:extLst>
            <a:ext uri="{FF2B5EF4-FFF2-40B4-BE49-F238E27FC236}">
              <a16:creationId xmlns:a16="http://schemas.microsoft.com/office/drawing/2014/main" id="{4DD4CE58-8E65-D942-46E1-99A527F00E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6003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337</xdr:row>
      <xdr:rowOff>0</xdr:rowOff>
    </xdr:from>
    <xdr:to>
      <xdr:col>4</xdr:col>
      <xdr:colOff>190500</xdr:colOff>
      <xdr:row>337</xdr:row>
      <xdr:rowOff>190500</xdr:rowOff>
    </xdr:to>
    <xdr:pic>
      <xdr:nvPicPr>
        <xdr:cNvPr id="2987" name="Picture 2986">
          <a:extLst>
            <a:ext uri="{FF2B5EF4-FFF2-40B4-BE49-F238E27FC236}">
              <a16:creationId xmlns:a16="http://schemas.microsoft.com/office/drawing/2014/main" id="{FDF69B84-3483-5E9A-C8B6-E476891E5A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6079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338</xdr:row>
      <xdr:rowOff>0</xdr:rowOff>
    </xdr:from>
    <xdr:to>
      <xdr:col>4</xdr:col>
      <xdr:colOff>190500</xdr:colOff>
      <xdr:row>338</xdr:row>
      <xdr:rowOff>190500</xdr:rowOff>
    </xdr:to>
    <xdr:pic>
      <xdr:nvPicPr>
        <xdr:cNvPr id="2988" name="Picture 2987">
          <a:extLst>
            <a:ext uri="{FF2B5EF4-FFF2-40B4-BE49-F238E27FC236}">
              <a16:creationId xmlns:a16="http://schemas.microsoft.com/office/drawing/2014/main" id="{35F12524-ED86-2402-12B3-2CE79FFA43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6155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339</xdr:row>
      <xdr:rowOff>0</xdr:rowOff>
    </xdr:from>
    <xdr:to>
      <xdr:col>4</xdr:col>
      <xdr:colOff>190500</xdr:colOff>
      <xdr:row>339</xdr:row>
      <xdr:rowOff>190500</xdr:rowOff>
    </xdr:to>
    <xdr:pic>
      <xdr:nvPicPr>
        <xdr:cNvPr id="2989" name="Picture 2988">
          <a:extLst>
            <a:ext uri="{FF2B5EF4-FFF2-40B4-BE49-F238E27FC236}">
              <a16:creationId xmlns:a16="http://schemas.microsoft.com/office/drawing/2014/main" id="{3161A68C-12C9-AEDB-0842-26C736835B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6231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340</xdr:row>
      <xdr:rowOff>0</xdr:rowOff>
    </xdr:from>
    <xdr:to>
      <xdr:col>4</xdr:col>
      <xdr:colOff>190500</xdr:colOff>
      <xdr:row>340</xdr:row>
      <xdr:rowOff>190500</xdr:rowOff>
    </xdr:to>
    <xdr:pic>
      <xdr:nvPicPr>
        <xdr:cNvPr id="2990" name="Picture 2989">
          <a:extLst>
            <a:ext uri="{FF2B5EF4-FFF2-40B4-BE49-F238E27FC236}">
              <a16:creationId xmlns:a16="http://schemas.microsoft.com/office/drawing/2014/main" id="{78309AC4-108D-607A-7514-63040FC981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6308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342</xdr:row>
      <xdr:rowOff>0</xdr:rowOff>
    </xdr:from>
    <xdr:to>
      <xdr:col>4</xdr:col>
      <xdr:colOff>190500</xdr:colOff>
      <xdr:row>342</xdr:row>
      <xdr:rowOff>190500</xdr:rowOff>
    </xdr:to>
    <xdr:pic>
      <xdr:nvPicPr>
        <xdr:cNvPr id="2991" name="Picture 2990">
          <a:extLst>
            <a:ext uri="{FF2B5EF4-FFF2-40B4-BE49-F238E27FC236}">
              <a16:creationId xmlns:a16="http://schemas.microsoft.com/office/drawing/2014/main" id="{F16C55C1-B715-CA92-99FA-FAE1509FB2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6460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343</xdr:row>
      <xdr:rowOff>0</xdr:rowOff>
    </xdr:from>
    <xdr:to>
      <xdr:col>4</xdr:col>
      <xdr:colOff>190500</xdr:colOff>
      <xdr:row>343</xdr:row>
      <xdr:rowOff>190500</xdr:rowOff>
    </xdr:to>
    <xdr:pic>
      <xdr:nvPicPr>
        <xdr:cNvPr id="2992" name="Picture 2991">
          <a:extLst>
            <a:ext uri="{FF2B5EF4-FFF2-40B4-BE49-F238E27FC236}">
              <a16:creationId xmlns:a16="http://schemas.microsoft.com/office/drawing/2014/main" id="{D768B1FD-B28A-BBB7-B080-F30B338635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6536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344</xdr:row>
      <xdr:rowOff>0</xdr:rowOff>
    </xdr:from>
    <xdr:to>
      <xdr:col>4</xdr:col>
      <xdr:colOff>190500</xdr:colOff>
      <xdr:row>344</xdr:row>
      <xdr:rowOff>190500</xdr:rowOff>
    </xdr:to>
    <xdr:pic>
      <xdr:nvPicPr>
        <xdr:cNvPr id="2993" name="Picture 2992">
          <a:extLst>
            <a:ext uri="{FF2B5EF4-FFF2-40B4-BE49-F238E27FC236}">
              <a16:creationId xmlns:a16="http://schemas.microsoft.com/office/drawing/2014/main" id="{3799DB90-CFCA-BF45-B88C-BB5C6945B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6650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345</xdr:row>
      <xdr:rowOff>0</xdr:rowOff>
    </xdr:from>
    <xdr:to>
      <xdr:col>4</xdr:col>
      <xdr:colOff>190500</xdr:colOff>
      <xdr:row>345</xdr:row>
      <xdr:rowOff>190500</xdr:rowOff>
    </xdr:to>
    <xdr:pic>
      <xdr:nvPicPr>
        <xdr:cNvPr id="2994" name="Picture 2993">
          <a:extLst>
            <a:ext uri="{FF2B5EF4-FFF2-40B4-BE49-F238E27FC236}">
              <a16:creationId xmlns:a16="http://schemas.microsoft.com/office/drawing/2014/main" id="{28DE005E-DF89-2E6D-CE4C-BC3F65BAB8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6727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346</xdr:row>
      <xdr:rowOff>0</xdr:rowOff>
    </xdr:from>
    <xdr:to>
      <xdr:col>4</xdr:col>
      <xdr:colOff>190500</xdr:colOff>
      <xdr:row>346</xdr:row>
      <xdr:rowOff>190500</xdr:rowOff>
    </xdr:to>
    <xdr:pic>
      <xdr:nvPicPr>
        <xdr:cNvPr id="2995" name="Picture 2994">
          <a:extLst>
            <a:ext uri="{FF2B5EF4-FFF2-40B4-BE49-F238E27FC236}">
              <a16:creationId xmlns:a16="http://schemas.microsoft.com/office/drawing/2014/main" id="{E4DD8608-BD42-3EBD-B98D-9E90FED587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6803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347</xdr:row>
      <xdr:rowOff>0</xdr:rowOff>
    </xdr:from>
    <xdr:to>
      <xdr:col>4</xdr:col>
      <xdr:colOff>190500</xdr:colOff>
      <xdr:row>347</xdr:row>
      <xdr:rowOff>190500</xdr:rowOff>
    </xdr:to>
    <xdr:pic>
      <xdr:nvPicPr>
        <xdr:cNvPr id="2996" name="Picture 2995">
          <a:extLst>
            <a:ext uri="{FF2B5EF4-FFF2-40B4-BE49-F238E27FC236}">
              <a16:creationId xmlns:a16="http://schemas.microsoft.com/office/drawing/2014/main" id="{7F21F7C1-0170-2B86-2C26-D963227C7A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6879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348</xdr:row>
      <xdr:rowOff>0</xdr:rowOff>
    </xdr:from>
    <xdr:to>
      <xdr:col>4</xdr:col>
      <xdr:colOff>190500</xdr:colOff>
      <xdr:row>348</xdr:row>
      <xdr:rowOff>190500</xdr:rowOff>
    </xdr:to>
    <xdr:pic>
      <xdr:nvPicPr>
        <xdr:cNvPr id="2997" name="Picture 2996">
          <a:extLst>
            <a:ext uri="{FF2B5EF4-FFF2-40B4-BE49-F238E27FC236}">
              <a16:creationId xmlns:a16="http://schemas.microsoft.com/office/drawing/2014/main" id="{4D04974B-5DC0-2E89-E795-07E2417CF6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6936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349</xdr:row>
      <xdr:rowOff>0</xdr:rowOff>
    </xdr:from>
    <xdr:to>
      <xdr:col>4</xdr:col>
      <xdr:colOff>190500</xdr:colOff>
      <xdr:row>349</xdr:row>
      <xdr:rowOff>190500</xdr:rowOff>
    </xdr:to>
    <xdr:pic>
      <xdr:nvPicPr>
        <xdr:cNvPr id="2998" name="Picture 2997">
          <a:extLst>
            <a:ext uri="{FF2B5EF4-FFF2-40B4-BE49-F238E27FC236}">
              <a16:creationId xmlns:a16="http://schemas.microsoft.com/office/drawing/2014/main" id="{CC771C85-F1AA-1CC7-6A12-C87EDFAFFA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6993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350</xdr:row>
      <xdr:rowOff>0</xdr:rowOff>
    </xdr:from>
    <xdr:to>
      <xdr:col>4</xdr:col>
      <xdr:colOff>190500</xdr:colOff>
      <xdr:row>350</xdr:row>
      <xdr:rowOff>190500</xdr:rowOff>
    </xdr:to>
    <xdr:pic>
      <xdr:nvPicPr>
        <xdr:cNvPr id="2999" name="Picture 2998">
          <a:extLst>
            <a:ext uri="{FF2B5EF4-FFF2-40B4-BE49-F238E27FC236}">
              <a16:creationId xmlns:a16="http://schemas.microsoft.com/office/drawing/2014/main" id="{F370A88A-B2A9-0CDE-5E7F-1781224C8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7051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351</xdr:row>
      <xdr:rowOff>0</xdr:rowOff>
    </xdr:from>
    <xdr:to>
      <xdr:col>4</xdr:col>
      <xdr:colOff>190500</xdr:colOff>
      <xdr:row>351</xdr:row>
      <xdr:rowOff>190500</xdr:rowOff>
    </xdr:to>
    <xdr:pic>
      <xdr:nvPicPr>
        <xdr:cNvPr id="3000" name="Picture 2999">
          <a:extLst>
            <a:ext uri="{FF2B5EF4-FFF2-40B4-BE49-F238E27FC236}">
              <a16:creationId xmlns:a16="http://schemas.microsoft.com/office/drawing/2014/main" id="{A08B21C8-713C-1215-26D9-79929A2985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7108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352</xdr:row>
      <xdr:rowOff>0</xdr:rowOff>
    </xdr:from>
    <xdr:to>
      <xdr:col>4</xdr:col>
      <xdr:colOff>190500</xdr:colOff>
      <xdr:row>352</xdr:row>
      <xdr:rowOff>190500</xdr:rowOff>
    </xdr:to>
    <xdr:pic>
      <xdr:nvPicPr>
        <xdr:cNvPr id="3001" name="Picture 3000">
          <a:extLst>
            <a:ext uri="{FF2B5EF4-FFF2-40B4-BE49-F238E27FC236}">
              <a16:creationId xmlns:a16="http://schemas.microsoft.com/office/drawing/2014/main" id="{A93BE92B-7A38-3893-F047-B984B2E885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7222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353</xdr:row>
      <xdr:rowOff>0</xdr:rowOff>
    </xdr:from>
    <xdr:to>
      <xdr:col>4</xdr:col>
      <xdr:colOff>190500</xdr:colOff>
      <xdr:row>353</xdr:row>
      <xdr:rowOff>190500</xdr:rowOff>
    </xdr:to>
    <xdr:pic>
      <xdr:nvPicPr>
        <xdr:cNvPr id="3002" name="Picture 3001">
          <a:extLst>
            <a:ext uri="{FF2B5EF4-FFF2-40B4-BE49-F238E27FC236}">
              <a16:creationId xmlns:a16="http://schemas.microsoft.com/office/drawing/2014/main" id="{4F0D8483-3C79-38DD-E788-9EF0A296A7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7336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354</xdr:row>
      <xdr:rowOff>0</xdr:rowOff>
    </xdr:from>
    <xdr:to>
      <xdr:col>4</xdr:col>
      <xdr:colOff>190500</xdr:colOff>
      <xdr:row>354</xdr:row>
      <xdr:rowOff>190500</xdr:rowOff>
    </xdr:to>
    <xdr:pic>
      <xdr:nvPicPr>
        <xdr:cNvPr id="3003" name="Picture 3002">
          <a:extLst>
            <a:ext uri="{FF2B5EF4-FFF2-40B4-BE49-F238E27FC236}">
              <a16:creationId xmlns:a16="http://schemas.microsoft.com/office/drawing/2014/main" id="{54955EA7-4147-B4BC-B353-AD877AC21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7451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355</xdr:row>
      <xdr:rowOff>0</xdr:rowOff>
    </xdr:from>
    <xdr:to>
      <xdr:col>4</xdr:col>
      <xdr:colOff>190500</xdr:colOff>
      <xdr:row>355</xdr:row>
      <xdr:rowOff>190500</xdr:rowOff>
    </xdr:to>
    <xdr:pic>
      <xdr:nvPicPr>
        <xdr:cNvPr id="3004" name="Picture 3003">
          <a:extLst>
            <a:ext uri="{FF2B5EF4-FFF2-40B4-BE49-F238E27FC236}">
              <a16:creationId xmlns:a16="http://schemas.microsoft.com/office/drawing/2014/main" id="{1FA26D5C-4215-2372-1D76-7753BA7E03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7565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360</xdr:row>
      <xdr:rowOff>0</xdr:rowOff>
    </xdr:from>
    <xdr:to>
      <xdr:col>4</xdr:col>
      <xdr:colOff>190500</xdr:colOff>
      <xdr:row>360</xdr:row>
      <xdr:rowOff>190500</xdr:rowOff>
    </xdr:to>
    <xdr:pic>
      <xdr:nvPicPr>
        <xdr:cNvPr id="3005" name="Picture 3004">
          <a:extLst>
            <a:ext uri="{FF2B5EF4-FFF2-40B4-BE49-F238E27FC236}">
              <a16:creationId xmlns:a16="http://schemas.microsoft.com/office/drawing/2014/main" id="{D86482D8-E227-3FF1-4D37-1F18AB106F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022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361</xdr:row>
      <xdr:rowOff>0</xdr:rowOff>
    </xdr:from>
    <xdr:to>
      <xdr:col>4</xdr:col>
      <xdr:colOff>190500</xdr:colOff>
      <xdr:row>361</xdr:row>
      <xdr:rowOff>190500</xdr:rowOff>
    </xdr:to>
    <xdr:pic>
      <xdr:nvPicPr>
        <xdr:cNvPr id="3006" name="Picture 3005">
          <a:extLst>
            <a:ext uri="{FF2B5EF4-FFF2-40B4-BE49-F238E27FC236}">
              <a16:creationId xmlns:a16="http://schemas.microsoft.com/office/drawing/2014/main" id="{9B8F8EAE-2290-4571-9748-FF223CF47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117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362</xdr:row>
      <xdr:rowOff>0</xdr:rowOff>
    </xdr:from>
    <xdr:to>
      <xdr:col>4</xdr:col>
      <xdr:colOff>190500</xdr:colOff>
      <xdr:row>362</xdr:row>
      <xdr:rowOff>190500</xdr:rowOff>
    </xdr:to>
    <xdr:pic>
      <xdr:nvPicPr>
        <xdr:cNvPr id="3007" name="Picture 3006">
          <a:extLst>
            <a:ext uri="{FF2B5EF4-FFF2-40B4-BE49-F238E27FC236}">
              <a16:creationId xmlns:a16="http://schemas.microsoft.com/office/drawing/2014/main" id="{635D23FA-3A3B-9F0F-E640-D24B277D93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194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364</xdr:row>
      <xdr:rowOff>0</xdr:rowOff>
    </xdr:from>
    <xdr:to>
      <xdr:col>4</xdr:col>
      <xdr:colOff>190500</xdr:colOff>
      <xdr:row>364</xdr:row>
      <xdr:rowOff>190500</xdr:rowOff>
    </xdr:to>
    <xdr:pic>
      <xdr:nvPicPr>
        <xdr:cNvPr id="3008" name="Picture 3007">
          <a:extLst>
            <a:ext uri="{FF2B5EF4-FFF2-40B4-BE49-F238E27FC236}">
              <a16:creationId xmlns:a16="http://schemas.microsoft.com/office/drawing/2014/main" id="{FFC49AAC-2971-1F3D-AA26-FCE0E259C2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365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365</xdr:row>
      <xdr:rowOff>0</xdr:rowOff>
    </xdr:from>
    <xdr:to>
      <xdr:col>4</xdr:col>
      <xdr:colOff>190500</xdr:colOff>
      <xdr:row>365</xdr:row>
      <xdr:rowOff>190500</xdr:rowOff>
    </xdr:to>
    <xdr:pic>
      <xdr:nvPicPr>
        <xdr:cNvPr id="3009" name="Picture 3008">
          <a:extLst>
            <a:ext uri="{FF2B5EF4-FFF2-40B4-BE49-F238E27FC236}">
              <a16:creationId xmlns:a16="http://schemas.microsoft.com/office/drawing/2014/main" id="{785A6CCF-5C2B-D0DC-558D-FD2937616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441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366</xdr:row>
      <xdr:rowOff>0</xdr:rowOff>
    </xdr:from>
    <xdr:to>
      <xdr:col>4</xdr:col>
      <xdr:colOff>190500</xdr:colOff>
      <xdr:row>366</xdr:row>
      <xdr:rowOff>190500</xdr:rowOff>
    </xdr:to>
    <xdr:pic>
      <xdr:nvPicPr>
        <xdr:cNvPr id="3010" name="Picture 3009">
          <a:extLst>
            <a:ext uri="{FF2B5EF4-FFF2-40B4-BE49-F238E27FC236}">
              <a16:creationId xmlns:a16="http://schemas.microsoft.com/office/drawing/2014/main" id="{F5FEF888-96EC-DDCB-1812-E9530B174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517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367</xdr:row>
      <xdr:rowOff>0</xdr:rowOff>
    </xdr:from>
    <xdr:to>
      <xdr:col>4</xdr:col>
      <xdr:colOff>190500</xdr:colOff>
      <xdr:row>367</xdr:row>
      <xdr:rowOff>190500</xdr:rowOff>
    </xdr:to>
    <xdr:pic>
      <xdr:nvPicPr>
        <xdr:cNvPr id="3011" name="Picture 3010">
          <a:extLst>
            <a:ext uri="{FF2B5EF4-FFF2-40B4-BE49-F238E27FC236}">
              <a16:creationId xmlns:a16="http://schemas.microsoft.com/office/drawing/2014/main" id="{1284674A-70F5-D963-CE1F-7354B9300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594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368</xdr:row>
      <xdr:rowOff>0</xdr:rowOff>
    </xdr:from>
    <xdr:to>
      <xdr:col>4</xdr:col>
      <xdr:colOff>190500</xdr:colOff>
      <xdr:row>368</xdr:row>
      <xdr:rowOff>190500</xdr:rowOff>
    </xdr:to>
    <xdr:pic>
      <xdr:nvPicPr>
        <xdr:cNvPr id="3012" name="Picture 3011">
          <a:extLst>
            <a:ext uri="{FF2B5EF4-FFF2-40B4-BE49-F238E27FC236}">
              <a16:creationId xmlns:a16="http://schemas.microsoft.com/office/drawing/2014/main" id="{81379703-A460-8F55-60EA-DC7CAF24A9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670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370</xdr:row>
      <xdr:rowOff>0</xdr:rowOff>
    </xdr:from>
    <xdr:to>
      <xdr:col>4</xdr:col>
      <xdr:colOff>190500</xdr:colOff>
      <xdr:row>370</xdr:row>
      <xdr:rowOff>190500</xdr:rowOff>
    </xdr:to>
    <xdr:pic>
      <xdr:nvPicPr>
        <xdr:cNvPr id="3013" name="Picture 3012">
          <a:extLst>
            <a:ext uri="{FF2B5EF4-FFF2-40B4-BE49-F238E27FC236}">
              <a16:creationId xmlns:a16="http://schemas.microsoft.com/office/drawing/2014/main" id="{129482E0-B9B7-75FF-2BDC-0833090FE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784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371</xdr:row>
      <xdr:rowOff>0</xdr:rowOff>
    </xdr:from>
    <xdr:to>
      <xdr:col>4</xdr:col>
      <xdr:colOff>190500</xdr:colOff>
      <xdr:row>371</xdr:row>
      <xdr:rowOff>190500</xdr:rowOff>
    </xdr:to>
    <xdr:pic>
      <xdr:nvPicPr>
        <xdr:cNvPr id="3014" name="Picture 3013">
          <a:extLst>
            <a:ext uri="{FF2B5EF4-FFF2-40B4-BE49-F238E27FC236}">
              <a16:creationId xmlns:a16="http://schemas.microsoft.com/office/drawing/2014/main" id="{151DBD2C-7DAC-B2CE-D3E2-6941629EDF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841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372</xdr:row>
      <xdr:rowOff>0</xdr:rowOff>
    </xdr:from>
    <xdr:to>
      <xdr:col>4</xdr:col>
      <xdr:colOff>190500</xdr:colOff>
      <xdr:row>372</xdr:row>
      <xdr:rowOff>190500</xdr:rowOff>
    </xdr:to>
    <xdr:pic>
      <xdr:nvPicPr>
        <xdr:cNvPr id="3015" name="Picture 3014">
          <a:extLst>
            <a:ext uri="{FF2B5EF4-FFF2-40B4-BE49-F238E27FC236}">
              <a16:creationId xmlns:a16="http://schemas.microsoft.com/office/drawing/2014/main" id="{3FDA54AB-C07E-231A-695A-EF7328A147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917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373</xdr:row>
      <xdr:rowOff>0</xdr:rowOff>
    </xdr:from>
    <xdr:to>
      <xdr:col>4</xdr:col>
      <xdr:colOff>190500</xdr:colOff>
      <xdr:row>373</xdr:row>
      <xdr:rowOff>190500</xdr:rowOff>
    </xdr:to>
    <xdr:pic>
      <xdr:nvPicPr>
        <xdr:cNvPr id="3016" name="Picture 3015">
          <a:extLst>
            <a:ext uri="{FF2B5EF4-FFF2-40B4-BE49-F238E27FC236}">
              <a16:creationId xmlns:a16="http://schemas.microsoft.com/office/drawing/2014/main" id="{9B3F0492-A5F7-B972-75DF-7384EA652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975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374</xdr:row>
      <xdr:rowOff>0</xdr:rowOff>
    </xdr:from>
    <xdr:to>
      <xdr:col>4</xdr:col>
      <xdr:colOff>190500</xdr:colOff>
      <xdr:row>374</xdr:row>
      <xdr:rowOff>190500</xdr:rowOff>
    </xdr:to>
    <xdr:pic>
      <xdr:nvPicPr>
        <xdr:cNvPr id="3017" name="Picture 3016">
          <a:extLst>
            <a:ext uri="{FF2B5EF4-FFF2-40B4-BE49-F238E27FC236}">
              <a16:creationId xmlns:a16="http://schemas.microsoft.com/office/drawing/2014/main" id="{0A6A9DCD-3EB8-4598-E9AB-E7C7E65136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9032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378</xdr:row>
      <xdr:rowOff>0</xdr:rowOff>
    </xdr:from>
    <xdr:to>
      <xdr:col>4</xdr:col>
      <xdr:colOff>190500</xdr:colOff>
      <xdr:row>378</xdr:row>
      <xdr:rowOff>190500</xdr:rowOff>
    </xdr:to>
    <xdr:pic>
      <xdr:nvPicPr>
        <xdr:cNvPr id="3018" name="Picture 3017">
          <a:extLst>
            <a:ext uri="{FF2B5EF4-FFF2-40B4-BE49-F238E27FC236}">
              <a16:creationId xmlns:a16="http://schemas.microsoft.com/office/drawing/2014/main" id="{AC2B3F40-2A14-AA7C-A614-FCFAB21C4C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9260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379</xdr:row>
      <xdr:rowOff>0</xdr:rowOff>
    </xdr:from>
    <xdr:to>
      <xdr:col>4</xdr:col>
      <xdr:colOff>190500</xdr:colOff>
      <xdr:row>379</xdr:row>
      <xdr:rowOff>190500</xdr:rowOff>
    </xdr:to>
    <xdr:pic>
      <xdr:nvPicPr>
        <xdr:cNvPr id="3019" name="Picture 3018">
          <a:extLst>
            <a:ext uri="{FF2B5EF4-FFF2-40B4-BE49-F238E27FC236}">
              <a16:creationId xmlns:a16="http://schemas.microsoft.com/office/drawing/2014/main" id="{5234EE76-C7A1-A695-AA3C-71227399F7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9356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380</xdr:row>
      <xdr:rowOff>0</xdr:rowOff>
    </xdr:from>
    <xdr:to>
      <xdr:col>4</xdr:col>
      <xdr:colOff>190500</xdr:colOff>
      <xdr:row>380</xdr:row>
      <xdr:rowOff>190500</xdr:rowOff>
    </xdr:to>
    <xdr:pic>
      <xdr:nvPicPr>
        <xdr:cNvPr id="3020" name="Picture 3019">
          <a:extLst>
            <a:ext uri="{FF2B5EF4-FFF2-40B4-BE49-F238E27FC236}">
              <a16:creationId xmlns:a16="http://schemas.microsoft.com/office/drawing/2014/main" id="{2AD91D1A-74E2-A5E0-20D7-46D19EA27B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9451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381</xdr:row>
      <xdr:rowOff>0</xdr:rowOff>
    </xdr:from>
    <xdr:to>
      <xdr:col>4</xdr:col>
      <xdr:colOff>190500</xdr:colOff>
      <xdr:row>381</xdr:row>
      <xdr:rowOff>190500</xdr:rowOff>
    </xdr:to>
    <xdr:pic>
      <xdr:nvPicPr>
        <xdr:cNvPr id="3021" name="Picture 3020">
          <a:extLst>
            <a:ext uri="{FF2B5EF4-FFF2-40B4-BE49-F238E27FC236}">
              <a16:creationId xmlns:a16="http://schemas.microsoft.com/office/drawing/2014/main" id="{86B1CD89-222F-0A19-D895-B9114BA7DC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9565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382</xdr:row>
      <xdr:rowOff>0</xdr:rowOff>
    </xdr:from>
    <xdr:to>
      <xdr:col>4</xdr:col>
      <xdr:colOff>190500</xdr:colOff>
      <xdr:row>382</xdr:row>
      <xdr:rowOff>190500</xdr:rowOff>
    </xdr:to>
    <xdr:pic>
      <xdr:nvPicPr>
        <xdr:cNvPr id="3022" name="Picture 3021">
          <a:extLst>
            <a:ext uri="{FF2B5EF4-FFF2-40B4-BE49-F238E27FC236}">
              <a16:creationId xmlns:a16="http://schemas.microsoft.com/office/drawing/2014/main" id="{41DF8A1F-E3C1-C8DA-22DE-CB1B7DE77C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9679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383</xdr:row>
      <xdr:rowOff>0</xdr:rowOff>
    </xdr:from>
    <xdr:to>
      <xdr:col>4</xdr:col>
      <xdr:colOff>190500</xdr:colOff>
      <xdr:row>383</xdr:row>
      <xdr:rowOff>190500</xdr:rowOff>
    </xdr:to>
    <xdr:pic>
      <xdr:nvPicPr>
        <xdr:cNvPr id="3023" name="Picture 3022">
          <a:extLst>
            <a:ext uri="{FF2B5EF4-FFF2-40B4-BE49-F238E27FC236}">
              <a16:creationId xmlns:a16="http://schemas.microsoft.com/office/drawing/2014/main" id="{F2873F40-0058-8BEB-2C78-C3F874174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9794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384</xdr:row>
      <xdr:rowOff>0</xdr:rowOff>
    </xdr:from>
    <xdr:to>
      <xdr:col>4</xdr:col>
      <xdr:colOff>190500</xdr:colOff>
      <xdr:row>384</xdr:row>
      <xdr:rowOff>190500</xdr:rowOff>
    </xdr:to>
    <xdr:pic>
      <xdr:nvPicPr>
        <xdr:cNvPr id="3024" name="Picture 3023">
          <a:extLst>
            <a:ext uri="{FF2B5EF4-FFF2-40B4-BE49-F238E27FC236}">
              <a16:creationId xmlns:a16="http://schemas.microsoft.com/office/drawing/2014/main" id="{B9829358-D8F5-C79E-686A-F5846D20CB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9870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385</xdr:row>
      <xdr:rowOff>0</xdr:rowOff>
    </xdr:from>
    <xdr:to>
      <xdr:col>4</xdr:col>
      <xdr:colOff>190500</xdr:colOff>
      <xdr:row>385</xdr:row>
      <xdr:rowOff>190500</xdr:rowOff>
    </xdr:to>
    <xdr:pic>
      <xdr:nvPicPr>
        <xdr:cNvPr id="3025" name="Picture 3024">
          <a:extLst>
            <a:ext uri="{FF2B5EF4-FFF2-40B4-BE49-F238E27FC236}">
              <a16:creationId xmlns:a16="http://schemas.microsoft.com/office/drawing/2014/main" id="{C10AC7CD-F23A-A91A-03E9-56AEF7EC17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9946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388</xdr:row>
      <xdr:rowOff>0</xdr:rowOff>
    </xdr:from>
    <xdr:to>
      <xdr:col>4</xdr:col>
      <xdr:colOff>190500</xdr:colOff>
      <xdr:row>388</xdr:row>
      <xdr:rowOff>190500</xdr:rowOff>
    </xdr:to>
    <xdr:pic>
      <xdr:nvPicPr>
        <xdr:cNvPr id="3026" name="Picture 3025">
          <a:extLst>
            <a:ext uri="{FF2B5EF4-FFF2-40B4-BE49-F238E27FC236}">
              <a16:creationId xmlns:a16="http://schemas.microsoft.com/office/drawing/2014/main" id="{A1FD882E-2C03-FDAA-E707-F207D514A8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0175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389</xdr:row>
      <xdr:rowOff>0</xdr:rowOff>
    </xdr:from>
    <xdr:to>
      <xdr:col>4</xdr:col>
      <xdr:colOff>190500</xdr:colOff>
      <xdr:row>389</xdr:row>
      <xdr:rowOff>190500</xdr:rowOff>
    </xdr:to>
    <xdr:pic>
      <xdr:nvPicPr>
        <xdr:cNvPr id="3027" name="Picture 3026">
          <a:extLst>
            <a:ext uri="{FF2B5EF4-FFF2-40B4-BE49-F238E27FC236}">
              <a16:creationId xmlns:a16="http://schemas.microsoft.com/office/drawing/2014/main" id="{3EA2E879-0B90-5E4B-A998-440403E7CE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0232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392</xdr:row>
      <xdr:rowOff>0</xdr:rowOff>
    </xdr:from>
    <xdr:to>
      <xdr:col>4</xdr:col>
      <xdr:colOff>190500</xdr:colOff>
      <xdr:row>392</xdr:row>
      <xdr:rowOff>190500</xdr:rowOff>
    </xdr:to>
    <xdr:pic>
      <xdr:nvPicPr>
        <xdr:cNvPr id="3028" name="Picture 3027">
          <a:extLst>
            <a:ext uri="{FF2B5EF4-FFF2-40B4-BE49-F238E27FC236}">
              <a16:creationId xmlns:a16="http://schemas.microsoft.com/office/drawing/2014/main" id="{6CD99A9E-9C4F-2609-C676-BAB9C4A4B4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0403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393</xdr:row>
      <xdr:rowOff>0</xdr:rowOff>
    </xdr:from>
    <xdr:to>
      <xdr:col>4</xdr:col>
      <xdr:colOff>190500</xdr:colOff>
      <xdr:row>393</xdr:row>
      <xdr:rowOff>190500</xdr:rowOff>
    </xdr:to>
    <xdr:pic>
      <xdr:nvPicPr>
        <xdr:cNvPr id="3029" name="Picture 3028">
          <a:extLst>
            <a:ext uri="{FF2B5EF4-FFF2-40B4-BE49-F238E27FC236}">
              <a16:creationId xmlns:a16="http://schemas.microsoft.com/office/drawing/2014/main" id="{970FEC5F-6D60-F504-DF5A-62CBDC3B71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0460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394</xdr:row>
      <xdr:rowOff>0</xdr:rowOff>
    </xdr:from>
    <xdr:to>
      <xdr:col>4</xdr:col>
      <xdr:colOff>190500</xdr:colOff>
      <xdr:row>394</xdr:row>
      <xdr:rowOff>190500</xdr:rowOff>
    </xdr:to>
    <xdr:pic>
      <xdr:nvPicPr>
        <xdr:cNvPr id="3030" name="Picture 3029">
          <a:extLst>
            <a:ext uri="{FF2B5EF4-FFF2-40B4-BE49-F238E27FC236}">
              <a16:creationId xmlns:a16="http://schemas.microsoft.com/office/drawing/2014/main" id="{11EC292C-5DF8-7349-A1A0-B0B5B626E6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0537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395</xdr:row>
      <xdr:rowOff>0</xdr:rowOff>
    </xdr:from>
    <xdr:to>
      <xdr:col>4</xdr:col>
      <xdr:colOff>190500</xdr:colOff>
      <xdr:row>395</xdr:row>
      <xdr:rowOff>190500</xdr:rowOff>
    </xdr:to>
    <xdr:pic>
      <xdr:nvPicPr>
        <xdr:cNvPr id="3031" name="Picture 3030">
          <a:extLst>
            <a:ext uri="{FF2B5EF4-FFF2-40B4-BE49-F238E27FC236}">
              <a16:creationId xmlns:a16="http://schemas.microsoft.com/office/drawing/2014/main" id="{610B4CDB-F56C-6C21-B97A-F5D199E38A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0613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396</xdr:row>
      <xdr:rowOff>0</xdr:rowOff>
    </xdr:from>
    <xdr:to>
      <xdr:col>4</xdr:col>
      <xdr:colOff>190500</xdr:colOff>
      <xdr:row>396</xdr:row>
      <xdr:rowOff>190500</xdr:rowOff>
    </xdr:to>
    <xdr:pic>
      <xdr:nvPicPr>
        <xdr:cNvPr id="3032" name="Picture 3031">
          <a:extLst>
            <a:ext uri="{FF2B5EF4-FFF2-40B4-BE49-F238E27FC236}">
              <a16:creationId xmlns:a16="http://schemas.microsoft.com/office/drawing/2014/main" id="{440C4922-55F0-4880-9AF2-CB19EB2ED5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0689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397</xdr:row>
      <xdr:rowOff>0</xdr:rowOff>
    </xdr:from>
    <xdr:to>
      <xdr:col>4</xdr:col>
      <xdr:colOff>190500</xdr:colOff>
      <xdr:row>397</xdr:row>
      <xdr:rowOff>190500</xdr:rowOff>
    </xdr:to>
    <xdr:pic>
      <xdr:nvPicPr>
        <xdr:cNvPr id="3033" name="Picture 3032">
          <a:extLst>
            <a:ext uri="{FF2B5EF4-FFF2-40B4-BE49-F238E27FC236}">
              <a16:creationId xmlns:a16="http://schemas.microsoft.com/office/drawing/2014/main" id="{2A492409-90A6-CFB5-F3CE-F6F7D6E942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0765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398</xdr:row>
      <xdr:rowOff>0</xdr:rowOff>
    </xdr:from>
    <xdr:to>
      <xdr:col>4</xdr:col>
      <xdr:colOff>190500</xdr:colOff>
      <xdr:row>398</xdr:row>
      <xdr:rowOff>190500</xdr:rowOff>
    </xdr:to>
    <xdr:pic>
      <xdr:nvPicPr>
        <xdr:cNvPr id="3034" name="Picture 3033">
          <a:extLst>
            <a:ext uri="{FF2B5EF4-FFF2-40B4-BE49-F238E27FC236}">
              <a16:creationId xmlns:a16="http://schemas.microsoft.com/office/drawing/2014/main" id="{E8180663-DA9D-68CB-822C-C03D091DEA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0841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399</xdr:row>
      <xdr:rowOff>0</xdr:rowOff>
    </xdr:from>
    <xdr:to>
      <xdr:col>4</xdr:col>
      <xdr:colOff>190500</xdr:colOff>
      <xdr:row>399</xdr:row>
      <xdr:rowOff>190500</xdr:rowOff>
    </xdr:to>
    <xdr:pic>
      <xdr:nvPicPr>
        <xdr:cNvPr id="3035" name="Picture 3034">
          <a:extLst>
            <a:ext uri="{FF2B5EF4-FFF2-40B4-BE49-F238E27FC236}">
              <a16:creationId xmlns:a16="http://schemas.microsoft.com/office/drawing/2014/main" id="{79E7A30B-E83C-3AF8-16E7-3760EDD813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0918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400</xdr:row>
      <xdr:rowOff>0</xdr:rowOff>
    </xdr:from>
    <xdr:to>
      <xdr:col>4</xdr:col>
      <xdr:colOff>190500</xdr:colOff>
      <xdr:row>400</xdr:row>
      <xdr:rowOff>190500</xdr:rowOff>
    </xdr:to>
    <xdr:pic>
      <xdr:nvPicPr>
        <xdr:cNvPr id="3036" name="Picture 3035">
          <a:extLst>
            <a:ext uri="{FF2B5EF4-FFF2-40B4-BE49-F238E27FC236}">
              <a16:creationId xmlns:a16="http://schemas.microsoft.com/office/drawing/2014/main" id="{21D5AEB3-86A1-3053-3733-F25666CCE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0994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401</xdr:row>
      <xdr:rowOff>0</xdr:rowOff>
    </xdr:from>
    <xdr:to>
      <xdr:col>4</xdr:col>
      <xdr:colOff>190500</xdr:colOff>
      <xdr:row>401</xdr:row>
      <xdr:rowOff>190500</xdr:rowOff>
    </xdr:to>
    <xdr:pic>
      <xdr:nvPicPr>
        <xdr:cNvPr id="3037" name="Picture 3036">
          <a:extLst>
            <a:ext uri="{FF2B5EF4-FFF2-40B4-BE49-F238E27FC236}">
              <a16:creationId xmlns:a16="http://schemas.microsoft.com/office/drawing/2014/main" id="{53A0E479-7501-4536-C734-501A44C35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070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402</xdr:row>
      <xdr:rowOff>0</xdr:rowOff>
    </xdr:from>
    <xdr:to>
      <xdr:col>4</xdr:col>
      <xdr:colOff>190500</xdr:colOff>
      <xdr:row>402</xdr:row>
      <xdr:rowOff>190500</xdr:rowOff>
    </xdr:to>
    <xdr:pic>
      <xdr:nvPicPr>
        <xdr:cNvPr id="3038" name="Picture 3037">
          <a:extLst>
            <a:ext uri="{FF2B5EF4-FFF2-40B4-BE49-F238E27FC236}">
              <a16:creationId xmlns:a16="http://schemas.microsoft.com/office/drawing/2014/main" id="{A3B5F739-C003-78F7-8EB0-6F2F262138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146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403</xdr:row>
      <xdr:rowOff>0</xdr:rowOff>
    </xdr:from>
    <xdr:to>
      <xdr:col>4</xdr:col>
      <xdr:colOff>190500</xdr:colOff>
      <xdr:row>403</xdr:row>
      <xdr:rowOff>190500</xdr:rowOff>
    </xdr:to>
    <xdr:pic>
      <xdr:nvPicPr>
        <xdr:cNvPr id="3039" name="Picture 3038">
          <a:extLst>
            <a:ext uri="{FF2B5EF4-FFF2-40B4-BE49-F238E27FC236}">
              <a16:creationId xmlns:a16="http://schemas.microsoft.com/office/drawing/2014/main" id="{FC9664CD-0494-D001-D7CC-CD73C9580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222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404</xdr:row>
      <xdr:rowOff>0</xdr:rowOff>
    </xdr:from>
    <xdr:to>
      <xdr:col>4</xdr:col>
      <xdr:colOff>190500</xdr:colOff>
      <xdr:row>404</xdr:row>
      <xdr:rowOff>190500</xdr:rowOff>
    </xdr:to>
    <xdr:pic>
      <xdr:nvPicPr>
        <xdr:cNvPr id="3040" name="Picture 3039">
          <a:extLst>
            <a:ext uri="{FF2B5EF4-FFF2-40B4-BE49-F238E27FC236}">
              <a16:creationId xmlns:a16="http://schemas.microsoft.com/office/drawing/2014/main" id="{FD4AAFD3-B6E6-407F-EDDB-7535E80EDA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299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405</xdr:row>
      <xdr:rowOff>0</xdr:rowOff>
    </xdr:from>
    <xdr:to>
      <xdr:col>4</xdr:col>
      <xdr:colOff>190500</xdr:colOff>
      <xdr:row>405</xdr:row>
      <xdr:rowOff>190500</xdr:rowOff>
    </xdr:to>
    <xdr:pic>
      <xdr:nvPicPr>
        <xdr:cNvPr id="3041" name="Picture 3040">
          <a:extLst>
            <a:ext uri="{FF2B5EF4-FFF2-40B4-BE49-F238E27FC236}">
              <a16:creationId xmlns:a16="http://schemas.microsoft.com/office/drawing/2014/main" id="{A6796972-CBDF-FD7C-7D83-2CDA816846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375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406</xdr:row>
      <xdr:rowOff>0</xdr:rowOff>
    </xdr:from>
    <xdr:to>
      <xdr:col>4</xdr:col>
      <xdr:colOff>190500</xdr:colOff>
      <xdr:row>406</xdr:row>
      <xdr:rowOff>190500</xdr:rowOff>
    </xdr:to>
    <xdr:pic>
      <xdr:nvPicPr>
        <xdr:cNvPr id="3042" name="Picture 3041">
          <a:extLst>
            <a:ext uri="{FF2B5EF4-FFF2-40B4-BE49-F238E27FC236}">
              <a16:creationId xmlns:a16="http://schemas.microsoft.com/office/drawing/2014/main" id="{F05FEFCE-1C91-FD0F-5C5D-2E6E5CBDD6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451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407</xdr:row>
      <xdr:rowOff>0</xdr:rowOff>
    </xdr:from>
    <xdr:to>
      <xdr:col>4</xdr:col>
      <xdr:colOff>190500</xdr:colOff>
      <xdr:row>407</xdr:row>
      <xdr:rowOff>190500</xdr:rowOff>
    </xdr:to>
    <xdr:pic>
      <xdr:nvPicPr>
        <xdr:cNvPr id="3043" name="Picture 3042">
          <a:extLst>
            <a:ext uri="{FF2B5EF4-FFF2-40B4-BE49-F238E27FC236}">
              <a16:creationId xmlns:a16="http://schemas.microsoft.com/office/drawing/2014/main" id="{FAF3332F-1D79-8DD6-0390-66B54815FF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527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408</xdr:row>
      <xdr:rowOff>0</xdr:rowOff>
    </xdr:from>
    <xdr:to>
      <xdr:col>4</xdr:col>
      <xdr:colOff>190500</xdr:colOff>
      <xdr:row>408</xdr:row>
      <xdr:rowOff>190500</xdr:rowOff>
    </xdr:to>
    <xdr:pic>
      <xdr:nvPicPr>
        <xdr:cNvPr id="3044" name="Picture 3043">
          <a:extLst>
            <a:ext uri="{FF2B5EF4-FFF2-40B4-BE49-F238E27FC236}">
              <a16:creationId xmlns:a16="http://schemas.microsoft.com/office/drawing/2014/main" id="{50539DC8-C6B7-5A81-5ED8-5C6476DEE9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603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409</xdr:row>
      <xdr:rowOff>0</xdr:rowOff>
    </xdr:from>
    <xdr:to>
      <xdr:col>4</xdr:col>
      <xdr:colOff>190500</xdr:colOff>
      <xdr:row>409</xdr:row>
      <xdr:rowOff>190500</xdr:rowOff>
    </xdr:to>
    <xdr:pic>
      <xdr:nvPicPr>
        <xdr:cNvPr id="3045" name="Picture 3044">
          <a:extLst>
            <a:ext uri="{FF2B5EF4-FFF2-40B4-BE49-F238E27FC236}">
              <a16:creationId xmlns:a16="http://schemas.microsoft.com/office/drawing/2014/main" id="{D64FBA6D-4F8B-1A65-01B4-C4D91EC6E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680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410</xdr:row>
      <xdr:rowOff>0</xdr:rowOff>
    </xdr:from>
    <xdr:to>
      <xdr:col>4</xdr:col>
      <xdr:colOff>190500</xdr:colOff>
      <xdr:row>410</xdr:row>
      <xdr:rowOff>190500</xdr:rowOff>
    </xdr:to>
    <xdr:pic>
      <xdr:nvPicPr>
        <xdr:cNvPr id="3046" name="Picture 3045">
          <a:extLst>
            <a:ext uri="{FF2B5EF4-FFF2-40B4-BE49-F238E27FC236}">
              <a16:creationId xmlns:a16="http://schemas.microsoft.com/office/drawing/2014/main" id="{7DA2607A-DA85-40DF-6936-B0F747AA6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756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411</xdr:row>
      <xdr:rowOff>0</xdr:rowOff>
    </xdr:from>
    <xdr:to>
      <xdr:col>4</xdr:col>
      <xdr:colOff>190500</xdr:colOff>
      <xdr:row>411</xdr:row>
      <xdr:rowOff>190500</xdr:rowOff>
    </xdr:to>
    <xdr:pic>
      <xdr:nvPicPr>
        <xdr:cNvPr id="3047" name="Picture 3046">
          <a:extLst>
            <a:ext uri="{FF2B5EF4-FFF2-40B4-BE49-F238E27FC236}">
              <a16:creationId xmlns:a16="http://schemas.microsoft.com/office/drawing/2014/main" id="{B49636A7-568A-CB66-AAA2-580DA465DF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832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412</xdr:row>
      <xdr:rowOff>0</xdr:rowOff>
    </xdr:from>
    <xdr:to>
      <xdr:col>4</xdr:col>
      <xdr:colOff>190500</xdr:colOff>
      <xdr:row>412</xdr:row>
      <xdr:rowOff>190500</xdr:rowOff>
    </xdr:to>
    <xdr:pic>
      <xdr:nvPicPr>
        <xdr:cNvPr id="3048" name="Picture 3047">
          <a:extLst>
            <a:ext uri="{FF2B5EF4-FFF2-40B4-BE49-F238E27FC236}">
              <a16:creationId xmlns:a16="http://schemas.microsoft.com/office/drawing/2014/main" id="{58DBD41B-81E8-4389-C9C1-60B77F703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908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413</xdr:row>
      <xdr:rowOff>0</xdr:rowOff>
    </xdr:from>
    <xdr:to>
      <xdr:col>4</xdr:col>
      <xdr:colOff>190500</xdr:colOff>
      <xdr:row>413</xdr:row>
      <xdr:rowOff>190500</xdr:rowOff>
    </xdr:to>
    <xdr:pic>
      <xdr:nvPicPr>
        <xdr:cNvPr id="3049" name="Picture 3048">
          <a:extLst>
            <a:ext uri="{FF2B5EF4-FFF2-40B4-BE49-F238E27FC236}">
              <a16:creationId xmlns:a16="http://schemas.microsoft.com/office/drawing/2014/main" id="{CF5F2619-33BA-1D7B-BC10-A42339A4C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984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414</xdr:row>
      <xdr:rowOff>0</xdr:rowOff>
    </xdr:from>
    <xdr:to>
      <xdr:col>4</xdr:col>
      <xdr:colOff>190500</xdr:colOff>
      <xdr:row>414</xdr:row>
      <xdr:rowOff>190500</xdr:rowOff>
    </xdr:to>
    <xdr:pic>
      <xdr:nvPicPr>
        <xdr:cNvPr id="3050" name="Picture 3049">
          <a:extLst>
            <a:ext uri="{FF2B5EF4-FFF2-40B4-BE49-F238E27FC236}">
              <a16:creationId xmlns:a16="http://schemas.microsoft.com/office/drawing/2014/main" id="{6E098FD9-639B-55A3-2BAD-A4FE48525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061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415</xdr:row>
      <xdr:rowOff>0</xdr:rowOff>
    </xdr:from>
    <xdr:to>
      <xdr:col>4</xdr:col>
      <xdr:colOff>190500</xdr:colOff>
      <xdr:row>415</xdr:row>
      <xdr:rowOff>190500</xdr:rowOff>
    </xdr:to>
    <xdr:pic>
      <xdr:nvPicPr>
        <xdr:cNvPr id="3051" name="Picture 3050">
          <a:extLst>
            <a:ext uri="{FF2B5EF4-FFF2-40B4-BE49-F238E27FC236}">
              <a16:creationId xmlns:a16="http://schemas.microsoft.com/office/drawing/2014/main" id="{AA7E10BB-1DFB-4C82-E69E-CE0E348D66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137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416</xdr:row>
      <xdr:rowOff>0</xdr:rowOff>
    </xdr:from>
    <xdr:to>
      <xdr:col>4</xdr:col>
      <xdr:colOff>190500</xdr:colOff>
      <xdr:row>416</xdr:row>
      <xdr:rowOff>190500</xdr:rowOff>
    </xdr:to>
    <xdr:pic>
      <xdr:nvPicPr>
        <xdr:cNvPr id="3052" name="Picture 3051">
          <a:extLst>
            <a:ext uri="{FF2B5EF4-FFF2-40B4-BE49-F238E27FC236}">
              <a16:creationId xmlns:a16="http://schemas.microsoft.com/office/drawing/2014/main" id="{17AAA102-3820-D8D6-BA7E-1990FFF3DA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213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417</xdr:row>
      <xdr:rowOff>0</xdr:rowOff>
    </xdr:from>
    <xdr:to>
      <xdr:col>4</xdr:col>
      <xdr:colOff>190500</xdr:colOff>
      <xdr:row>417</xdr:row>
      <xdr:rowOff>190500</xdr:rowOff>
    </xdr:to>
    <xdr:pic>
      <xdr:nvPicPr>
        <xdr:cNvPr id="3053" name="Picture 3052">
          <a:extLst>
            <a:ext uri="{FF2B5EF4-FFF2-40B4-BE49-F238E27FC236}">
              <a16:creationId xmlns:a16="http://schemas.microsoft.com/office/drawing/2014/main" id="{9C2BE975-4559-E58B-DBAF-AC51BAC8A1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289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418</xdr:row>
      <xdr:rowOff>0</xdr:rowOff>
    </xdr:from>
    <xdr:to>
      <xdr:col>4</xdr:col>
      <xdr:colOff>190500</xdr:colOff>
      <xdr:row>418</xdr:row>
      <xdr:rowOff>190500</xdr:rowOff>
    </xdr:to>
    <xdr:pic>
      <xdr:nvPicPr>
        <xdr:cNvPr id="3054" name="Picture 3053">
          <a:extLst>
            <a:ext uri="{FF2B5EF4-FFF2-40B4-BE49-F238E27FC236}">
              <a16:creationId xmlns:a16="http://schemas.microsoft.com/office/drawing/2014/main" id="{BF13F71E-1454-F084-B63D-65DBC9D46C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365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419</xdr:row>
      <xdr:rowOff>0</xdr:rowOff>
    </xdr:from>
    <xdr:to>
      <xdr:col>4</xdr:col>
      <xdr:colOff>190500</xdr:colOff>
      <xdr:row>419</xdr:row>
      <xdr:rowOff>190500</xdr:rowOff>
    </xdr:to>
    <xdr:pic>
      <xdr:nvPicPr>
        <xdr:cNvPr id="3055" name="Picture 3054">
          <a:extLst>
            <a:ext uri="{FF2B5EF4-FFF2-40B4-BE49-F238E27FC236}">
              <a16:creationId xmlns:a16="http://schemas.microsoft.com/office/drawing/2014/main" id="{3B9E65A1-9BE9-885B-9997-8270277140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442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420</xdr:row>
      <xdr:rowOff>0</xdr:rowOff>
    </xdr:from>
    <xdr:to>
      <xdr:col>4</xdr:col>
      <xdr:colOff>190500</xdr:colOff>
      <xdr:row>420</xdr:row>
      <xdr:rowOff>190500</xdr:rowOff>
    </xdr:to>
    <xdr:pic>
      <xdr:nvPicPr>
        <xdr:cNvPr id="3056" name="Picture 3055">
          <a:extLst>
            <a:ext uri="{FF2B5EF4-FFF2-40B4-BE49-F238E27FC236}">
              <a16:creationId xmlns:a16="http://schemas.microsoft.com/office/drawing/2014/main" id="{E517FFAB-2B66-733D-2BFF-62916BD559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518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421</xdr:row>
      <xdr:rowOff>0</xdr:rowOff>
    </xdr:from>
    <xdr:to>
      <xdr:col>4</xdr:col>
      <xdr:colOff>190500</xdr:colOff>
      <xdr:row>421</xdr:row>
      <xdr:rowOff>190500</xdr:rowOff>
    </xdr:to>
    <xdr:pic>
      <xdr:nvPicPr>
        <xdr:cNvPr id="3057" name="Picture 3056">
          <a:extLst>
            <a:ext uri="{FF2B5EF4-FFF2-40B4-BE49-F238E27FC236}">
              <a16:creationId xmlns:a16="http://schemas.microsoft.com/office/drawing/2014/main" id="{E7EFC7AA-0F84-E078-A359-AB49B2A041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594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422</xdr:row>
      <xdr:rowOff>0</xdr:rowOff>
    </xdr:from>
    <xdr:to>
      <xdr:col>4</xdr:col>
      <xdr:colOff>190500</xdr:colOff>
      <xdr:row>422</xdr:row>
      <xdr:rowOff>190500</xdr:rowOff>
    </xdr:to>
    <xdr:pic>
      <xdr:nvPicPr>
        <xdr:cNvPr id="3058" name="Picture 3057">
          <a:extLst>
            <a:ext uri="{FF2B5EF4-FFF2-40B4-BE49-F238E27FC236}">
              <a16:creationId xmlns:a16="http://schemas.microsoft.com/office/drawing/2014/main" id="{E322F0A4-B9B3-F177-2A38-02E83CD906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670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423</xdr:row>
      <xdr:rowOff>0</xdr:rowOff>
    </xdr:from>
    <xdr:to>
      <xdr:col>4</xdr:col>
      <xdr:colOff>190500</xdr:colOff>
      <xdr:row>423</xdr:row>
      <xdr:rowOff>190500</xdr:rowOff>
    </xdr:to>
    <xdr:pic>
      <xdr:nvPicPr>
        <xdr:cNvPr id="3059" name="Picture 3058">
          <a:extLst>
            <a:ext uri="{FF2B5EF4-FFF2-40B4-BE49-F238E27FC236}">
              <a16:creationId xmlns:a16="http://schemas.microsoft.com/office/drawing/2014/main" id="{183A7B36-D6A3-02A9-8EA7-A9AFA7039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746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424</xdr:row>
      <xdr:rowOff>0</xdr:rowOff>
    </xdr:from>
    <xdr:to>
      <xdr:col>4</xdr:col>
      <xdr:colOff>190500</xdr:colOff>
      <xdr:row>424</xdr:row>
      <xdr:rowOff>190500</xdr:rowOff>
    </xdr:to>
    <xdr:pic>
      <xdr:nvPicPr>
        <xdr:cNvPr id="3060" name="Picture 3059">
          <a:extLst>
            <a:ext uri="{FF2B5EF4-FFF2-40B4-BE49-F238E27FC236}">
              <a16:creationId xmlns:a16="http://schemas.microsoft.com/office/drawing/2014/main" id="{06AB2ABA-3FBA-8554-1736-AF73718C74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823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425</xdr:row>
      <xdr:rowOff>0</xdr:rowOff>
    </xdr:from>
    <xdr:to>
      <xdr:col>4</xdr:col>
      <xdr:colOff>190500</xdr:colOff>
      <xdr:row>425</xdr:row>
      <xdr:rowOff>190500</xdr:rowOff>
    </xdr:to>
    <xdr:pic>
      <xdr:nvPicPr>
        <xdr:cNvPr id="3061" name="Picture 3060">
          <a:extLst>
            <a:ext uri="{FF2B5EF4-FFF2-40B4-BE49-F238E27FC236}">
              <a16:creationId xmlns:a16="http://schemas.microsoft.com/office/drawing/2014/main" id="{72B8AFA2-5AA7-7861-7758-E4D8359266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899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427</xdr:row>
      <xdr:rowOff>0</xdr:rowOff>
    </xdr:from>
    <xdr:to>
      <xdr:col>4</xdr:col>
      <xdr:colOff>190500</xdr:colOff>
      <xdr:row>427</xdr:row>
      <xdr:rowOff>190500</xdr:rowOff>
    </xdr:to>
    <xdr:pic>
      <xdr:nvPicPr>
        <xdr:cNvPr id="3062" name="Picture 3061">
          <a:extLst>
            <a:ext uri="{FF2B5EF4-FFF2-40B4-BE49-F238E27FC236}">
              <a16:creationId xmlns:a16="http://schemas.microsoft.com/office/drawing/2014/main" id="{9F2AE209-B1AE-5573-4810-C91DD17D43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3032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428</xdr:row>
      <xdr:rowOff>0</xdr:rowOff>
    </xdr:from>
    <xdr:to>
      <xdr:col>4</xdr:col>
      <xdr:colOff>190500</xdr:colOff>
      <xdr:row>428</xdr:row>
      <xdr:rowOff>190500</xdr:rowOff>
    </xdr:to>
    <xdr:pic>
      <xdr:nvPicPr>
        <xdr:cNvPr id="3063" name="Picture 3062">
          <a:extLst>
            <a:ext uri="{FF2B5EF4-FFF2-40B4-BE49-F238E27FC236}">
              <a16:creationId xmlns:a16="http://schemas.microsoft.com/office/drawing/2014/main" id="{E6F7C9FD-09E8-E159-3940-6ADB14433F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3108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429</xdr:row>
      <xdr:rowOff>0</xdr:rowOff>
    </xdr:from>
    <xdr:to>
      <xdr:col>4</xdr:col>
      <xdr:colOff>190500</xdr:colOff>
      <xdr:row>429</xdr:row>
      <xdr:rowOff>190500</xdr:rowOff>
    </xdr:to>
    <xdr:pic>
      <xdr:nvPicPr>
        <xdr:cNvPr id="3064" name="Picture 3063">
          <a:extLst>
            <a:ext uri="{FF2B5EF4-FFF2-40B4-BE49-F238E27FC236}">
              <a16:creationId xmlns:a16="http://schemas.microsoft.com/office/drawing/2014/main" id="{23C65E69-6029-51BF-15EE-28462C4810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3185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430</xdr:row>
      <xdr:rowOff>0</xdr:rowOff>
    </xdr:from>
    <xdr:to>
      <xdr:col>4</xdr:col>
      <xdr:colOff>190500</xdr:colOff>
      <xdr:row>430</xdr:row>
      <xdr:rowOff>190500</xdr:rowOff>
    </xdr:to>
    <xdr:pic>
      <xdr:nvPicPr>
        <xdr:cNvPr id="3065" name="Picture 3064">
          <a:extLst>
            <a:ext uri="{FF2B5EF4-FFF2-40B4-BE49-F238E27FC236}">
              <a16:creationId xmlns:a16="http://schemas.microsoft.com/office/drawing/2014/main" id="{2D163D52-63D2-D826-116F-58B38405F5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3261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431</xdr:row>
      <xdr:rowOff>0</xdr:rowOff>
    </xdr:from>
    <xdr:to>
      <xdr:col>4</xdr:col>
      <xdr:colOff>190500</xdr:colOff>
      <xdr:row>431</xdr:row>
      <xdr:rowOff>190500</xdr:rowOff>
    </xdr:to>
    <xdr:pic>
      <xdr:nvPicPr>
        <xdr:cNvPr id="3066" name="Picture 3065">
          <a:extLst>
            <a:ext uri="{FF2B5EF4-FFF2-40B4-BE49-F238E27FC236}">
              <a16:creationId xmlns:a16="http://schemas.microsoft.com/office/drawing/2014/main" id="{ED13F836-0D29-4D98-A415-C380167424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3337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432</xdr:row>
      <xdr:rowOff>0</xdr:rowOff>
    </xdr:from>
    <xdr:to>
      <xdr:col>4</xdr:col>
      <xdr:colOff>190500</xdr:colOff>
      <xdr:row>432</xdr:row>
      <xdr:rowOff>190500</xdr:rowOff>
    </xdr:to>
    <xdr:pic>
      <xdr:nvPicPr>
        <xdr:cNvPr id="3067" name="Picture 3066">
          <a:extLst>
            <a:ext uri="{FF2B5EF4-FFF2-40B4-BE49-F238E27FC236}">
              <a16:creationId xmlns:a16="http://schemas.microsoft.com/office/drawing/2014/main" id="{06848E42-FC9A-08B5-A546-FD669A715F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3432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433</xdr:row>
      <xdr:rowOff>0</xdr:rowOff>
    </xdr:from>
    <xdr:to>
      <xdr:col>4</xdr:col>
      <xdr:colOff>190500</xdr:colOff>
      <xdr:row>433</xdr:row>
      <xdr:rowOff>190500</xdr:rowOff>
    </xdr:to>
    <xdr:pic>
      <xdr:nvPicPr>
        <xdr:cNvPr id="3068" name="Picture 3067">
          <a:extLst>
            <a:ext uri="{FF2B5EF4-FFF2-40B4-BE49-F238E27FC236}">
              <a16:creationId xmlns:a16="http://schemas.microsoft.com/office/drawing/2014/main" id="{73F4D738-5EDF-D8CB-CCDF-DE0D74E6BC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3528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434</xdr:row>
      <xdr:rowOff>0</xdr:rowOff>
    </xdr:from>
    <xdr:to>
      <xdr:col>4</xdr:col>
      <xdr:colOff>190500</xdr:colOff>
      <xdr:row>434</xdr:row>
      <xdr:rowOff>190500</xdr:rowOff>
    </xdr:to>
    <xdr:pic>
      <xdr:nvPicPr>
        <xdr:cNvPr id="3069" name="Picture 3068">
          <a:extLst>
            <a:ext uri="{FF2B5EF4-FFF2-40B4-BE49-F238E27FC236}">
              <a16:creationId xmlns:a16="http://schemas.microsoft.com/office/drawing/2014/main" id="{DDCD60B0-F221-B8D1-B4F9-C5F8C5AAA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3623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435</xdr:row>
      <xdr:rowOff>0</xdr:rowOff>
    </xdr:from>
    <xdr:to>
      <xdr:col>4</xdr:col>
      <xdr:colOff>190500</xdr:colOff>
      <xdr:row>435</xdr:row>
      <xdr:rowOff>190500</xdr:rowOff>
    </xdr:to>
    <xdr:pic>
      <xdr:nvPicPr>
        <xdr:cNvPr id="3070" name="Picture 3069">
          <a:extLst>
            <a:ext uri="{FF2B5EF4-FFF2-40B4-BE49-F238E27FC236}">
              <a16:creationId xmlns:a16="http://schemas.microsoft.com/office/drawing/2014/main" id="{362DABBE-B62B-3EDE-01FA-6DD28CDB5F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3699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437</xdr:row>
      <xdr:rowOff>0</xdr:rowOff>
    </xdr:from>
    <xdr:to>
      <xdr:col>4</xdr:col>
      <xdr:colOff>190500</xdr:colOff>
      <xdr:row>437</xdr:row>
      <xdr:rowOff>190500</xdr:rowOff>
    </xdr:to>
    <xdr:pic>
      <xdr:nvPicPr>
        <xdr:cNvPr id="3071" name="Picture 3070">
          <a:extLst>
            <a:ext uri="{FF2B5EF4-FFF2-40B4-BE49-F238E27FC236}">
              <a16:creationId xmlns:a16="http://schemas.microsoft.com/office/drawing/2014/main" id="{148EDDB8-301C-0DA8-76A5-743215CC0D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3870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438</xdr:row>
      <xdr:rowOff>0</xdr:rowOff>
    </xdr:from>
    <xdr:to>
      <xdr:col>4</xdr:col>
      <xdr:colOff>190500</xdr:colOff>
      <xdr:row>438</xdr:row>
      <xdr:rowOff>190500</xdr:rowOff>
    </xdr:to>
    <xdr:pic>
      <xdr:nvPicPr>
        <xdr:cNvPr id="3072" name="Picture 3071">
          <a:extLst>
            <a:ext uri="{FF2B5EF4-FFF2-40B4-BE49-F238E27FC236}">
              <a16:creationId xmlns:a16="http://schemas.microsoft.com/office/drawing/2014/main" id="{DDE1366A-EF73-0D10-9EE8-3C907A38EE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3928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439</xdr:row>
      <xdr:rowOff>0</xdr:rowOff>
    </xdr:from>
    <xdr:to>
      <xdr:col>4</xdr:col>
      <xdr:colOff>190500</xdr:colOff>
      <xdr:row>439</xdr:row>
      <xdr:rowOff>190500</xdr:rowOff>
    </xdr:to>
    <xdr:pic>
      <xdr:nvPicPr>
        <xdr:cNvPr id="3073" name="Picture 3072">
          <a:extLst>
            <a:ext uri="{FF2B5EF4-FFF2-40B4-BE49-F238E27FC236}">
              <a16:creationId xmlns:a16="http://schemas.microsoft.com/office/drawing/2014/main" id="{7EF3D62F-7322-522E-E673-C6A1ABB194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3985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440</xdr:row>
      <xdr:rowOff>0</xdr:rowOff>
    </xdr:from>
    <xdr:to>
      <xdr:col>4</xdr:col>
      <xdr:colOff>190500</xdr:colOff>
      <xdr:row>440</xdr:row>
      <xdr:rowOff>190500</xdr:rowOff>
    </xdr:to>
    <xdr:pic>
      <xdr:nvPicPr>
        <xdr:cNvPr id="3074" name="Picture 3073">
          <a:extLst>
            <a:ext uri="{FF2B5EF4-FFF2-40B4-BE49-F238E27FC236}">
              <a16:creationId xmlns:a16="http://schemas.microsoft.com/office/drawing/2014/main" id="{D49D9F61-CE32-4CF9-CAB4-8AF5587BB9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4042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441</xdr:row>
      <xdr:rowOff>0</xdr:rowOff>
    </xdr:from>
    <xdr:to>
      <xdr:col>4</xdr:col>
      <xdr:colOff>190500</xdr:colOff>
      <xdr:row>441</xdr:row>
      <xdr:rowOff>190500</xdr:rowOff>
    </xdr:to>
    <xdr:pic>
      <xdr:nvPicPr>
        <xdr:cNvPr id="3075" name="Picture 3074">
          <a:extLst>
            <a:ext uri="{FF2B5EF4-FFF2-40B4-BE49-F238E27FC236}">
              <a16:creationId xmlns:a16="http://schemas.microsoft.com/office/drawing/2014/main" id="{52EE0202-E0ED-EB09-443C-61983F5ACE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4099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442</xdr:row>
      <xdr:rowOff>0</xdr:rowOff>
    </xdr:from>
    <xdr:to>
      <xdr:col>4</xdr:col>
      <xdr:colOff>190500</xdr:colOff>
      <xdr:row>442</xdr:row>
      <xdr:rowOff>190500</xdr:rowOff>
    </xdr:to>
    <xdr:pic>
      <xdr:nvPicPr>
        <xdr:cNvPr id="3076" name="Picture 3075">
          <a:extLst>
            <a:ext uri="{FF2B5EF4-FFF2-40B4-BE49-F238E27FC236}">
              <a16:creationId xmlns:a16="http://schemas.microsoft.com/office/drawing/2014/main" id="{03ED592D-D8BC-CE6F-D47E-07AFB5B86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4156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443</xdr:row>
      <xdr:rowOff>0</xdr:rowOff>
    </xdr:from>
    <xdr:to>
      <xdr:col>4</xdr:col>
      <xdr:colOff>190500</xdr:colOff>
      <xdr:row>443</xdr:row>
      <xdr:rowOff>190500</xdr:rowOff>
    </xdr:to>
    <xdr:pic>
      <xdr:nvPicPr>
        <xdr:cNvPr id="3077" name="Picture 3076">
          <a:extLst>
            <a:ext uri="{FF2B5EF4-FFF2-40B4-BE49-F238E27FC236}">
              <a16:creationId xmlns:a16="http://schemas.microsoft.com/office/drawing/2014/main" id="{4170906F-D143-DD50-5566-FDF0EA0BF7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4213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444</xdr:row>
      <xdr:rowOff>0</xdr:rowOff>
    </xdr:from>
    <xdr:to>
      <xdr:col>4</xdr:col>
      <xdr:colOff>190500</xdr:colOff>
      <xdr:row>444</xdr:row>
      <xdr:rowOff>190500</xdr:rowOff>
    </xdr:to>
    <xdr:pic>
      <xdr:nvPicPr>
        <xdr:cNvPr id="3078" name="Picture 3077">
          <a:extLst>
            <a:ext uri="{FF2B5EF4-FFF2-40B4-BE49-F238E27FC236}">
              <a16:creationId xmlns:a16="http://schemas.microsoft.com/office/drawing/2014/main" id="{7F7A1F20-19BB-57C5-AE7F-0E14097536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4270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445</xdr:row>
      <xdr:rowOff>0</xdr:rowOff>
    </xdr:from>
    <xdr:to>
      <xdr:col>4</xdr:col>
      <xdr:colOff>190500</xdr:colOff>
      <xdr:row>445</xdr:row>
      <xdr:rowOff>190500</xdr:rowOff>
    </xdr:to>
    <xdr:pic>
      <xdr:nvPicPr>
        <xdr:cNvPr id="3079" name="Picture 3078">
          <a:extLst>
            <a:ext uri="{FF2B5EF4-FFF2-40B4-BE49-F238E27FC236}">
              <a16:creationId xmlns:a16="http://schemas.microsoft.com/office/drawing/2014/main" id="{91849E22-14AF-B6A3-3B13-93B7D6116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4328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446</xdr:row>
      <xdr:rowOff>0</xdr:rowOff>
    </xdr:from>
    <xdr:to>
      <xdr:col>4</xdr:col>
      <xdr:colOff>190500</xdr:colOff>
      <xdr:row>446</xdr:row>
      <xdr:rowOff>190500</xdr:rowOff>
    </xdr:to>
    <xdr:pic>
      <xdr:nvPicPr>
        <xdr:cNvPr id="3080" name="Picture 3079">
          <a:extLst>
            <a:ext uri="{FF2B5EF4-FFF2-40B4-BE49-F238E27FC236}">
              <a16:creationId xmlns:a16="http://schemas.microsoft.com/office/drawing/2014/main" id="{7E6D75C4-0F2E-DDF6-13F0-118301542F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4385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447</xdr:row>
      <xdr:rowOff>0</xdr:rowOff>
    </xdr:from>
    <xdr:to>
      <xdr:col>4</xdr:col>
      <xdr:colOff>190500</xdr:colOff>
      <xdr:row>447</xdr:row>
      <xdr:rowOff>190500</xdr:rowOff>
    </xdr:to>
    <xdr:pic>
      <xdr:nvPicPr>
        <xdr:cNvPr id="3081" name="Picture 3080">
          <a:extLst>
            <a:ext uri="{FF2B5EF4-FFF2-40B4-BE49-F238E27FC236}">
              <a16:creationId xmlns:a16="http://schemas.microsoft.com/office/drawing/2014/main" id="{15EC395D-1A75-F89B-D122-EE90A45353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4442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448</xdr:row>
      <xdr:rowOff>0</xdr:rowOff>
    </xdr:from>
    <xdr:to>
      <xdr:col>4</xdr:col>
      <xdr:colOff>190500</xdr:colOff>
      <xdr:row>448</xdr:row>
      <xdr:rowOff>190500</xdr:rowOff>
    </xdr:to>
    <xdr:pic>
      <xdr:nvPicPr>
        <xdr:cNvPr id="3082" name="Picture 3081">
          <a:extLst>
            <a:ext uri="{FF2B5EF4-FFF2-40B4-BE49-F238E27FC236}">
              <a16:creationId xmlns:a16="http://schemas.microsoft.com/office/drawing/2014/main" id="{11B74D46-A42E-6025-A062-873653ADB0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4499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449</xdr:row>
      <xdr:rowOff>0</xdr:rowOff>
    </xdr:from>
    <xdr:to>
      <xdr:col>4</xdr:col>
      <xdr:colOff>190500</xdr:colOff>
      <xdr:row>449</xdr:row>
      <xdr:rowOff>190500</xdr:rowOff>
    </xdr:to>
    <xdr:pic>
      <xdr:nvPicPr>
        <xdr:cNvPr id="3083" name="Picture 3082">
          <a:extLst>
            <a:ext uri="{FF2B5EF4-FFF2-40B4-BE49-F238E27FC236}">
              <a16:creationId xmlns:a16="http://schemas.microsoft.com/office/drawing/2014/main" id="{23FA7B5D-C784-B9B9-23C7-A20B12F174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4556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450</xdr:row>
      <xdr:rowOff>0</xdr:rowOff>
    </xdr:from>
    <xdr:to>
      <xdr:col>4</xdr:col>
      <xdr:colOff>190500</xdr:colOff>
      <xdr:row>450</xdr:row>
      <xdr:rowOff>190500</xdr:rowOff>
    </xdr:to>
    <xdr:pic>
      <xdr:nvPicPr>
        <xdr:cNvPr id="3084" name="Picture 3083">
          <a:extLst>
            <a:ext uri="{FF2B5EF4-FFF2-40B4-BE49-F238E27FC236}">
              <a16:creationId xmlns:a16="http://schemas.microsoft.com/office/drawing/2014/main" id="{0F988BE6-AE46-8FDD-F70F-1598AEC54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4613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451</xdr:row>
      <xdr:rowOff>0</xdr:rowOff>
    </xdr:from>
    <xdr:to>
      <xdr:col>4</xdr:col>
      <xdr:colOff>190500</xdr:colOff>
      <xdr:row>451</xdr:row>
      <xdr:rowOff>190500</xdr:rowOff>
    </xdr:to>
    <xdr:pic>
      <xdr:nvPicPr>
        <xdr:cNvPr id="3085" name="Picture 3084">
          <a:extLst>
            <a:ext uri="{FF2B5EF4-FFF2-40B4-BE49-F238E27FC236}">
              <a16:creationId xmlns:a16="http://schemas.microsoft.com/office/drawing/2014/main" id="{2958CFD9-BE55-D0E3-7009-4EA42A9A43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4671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452</xdr:row>
      <xdr:rowOff>0</xdr:rowOff>
    </xdr:from>
    <xdr:to>
      <xdr:col>4</xdr:col>
      <xdr:colOff>190500</xdr:colOff>
      <xdr:row>452</xdr:row>
      <xdr:rowOff>190500</xdr:rowOff>
    </xdr:to>
    <xdr:pic>
      <xdr:nvPicPr>
        <xdr:cNvPr id="3086" name="Picture 3085">
          <a:extLst>
            <a:ext uri="{FF2B5EF4-FFF2-40B4-BE49-F238E27FC236}">
              <a16:creationId xmlns:a16="http://schemas.microsoft.com/office/drawing/2014/main" id="{23E01200-48A4-14EA-6690-30D34B15C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4728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453</xdr:row>
      <xdr:rowOff>0</xdr:rowOff>
    </xdr:from>
    <xdr:to>
      <xdr:col>4</xdr:col>
      <xdr:colOff>190500</xdr:colOff>
      <xdr:row>453</xdr:row>
      <xdr:rowOff>190500</xdr:rowOff>
    </xdr:to>
    <xdr:pic>
      <xdr:nvPicPr>
        <xdr:cNvPr id="3087" name="Picture 3086">
          <a:extLst>
            <a:ext uri="{FF2B5EF4-FFF2-40B4-BE49-F238E27FC236}">
              <a16:creationId xmlns:a16="http://schemas.microsoft.com/office/drawing/2014/main" id="{71CEC855-0551-9748-9D82-7D41E2C0F4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4804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454</xdr:row>
      <xdr:rowOff>0</xdr:rowOff>
    </xdr:from>
    <xdr:to>
      <xdr:col>4</xdr:col>
      <xdr:colOff>190500</xdr:colOff>
      <xdr:row>454</xdr:row>
      <xdr:rowOff>190500</xdr:rowOff>
    </xdr:to>
    <xdr:pic>
      <xdr:nvPicPr>
        <xdr:cNvPr id="3088" name="Picture 3087">
          <a:extLst>
            <a:ext uri="{FF2B5EF4-FFF2-40B4-BE49-F238E27FC236}">
              <a16:creationId xmlns:a16="http://schemas.microsoft.com/office/drawing/2014/main" id="{58E1DD91-C6EC-90F7-50DE-DF2960793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4880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455</xdr:row>
      <xdr:rowOff>0</xdr:rowOff>
    </xdr:from>
    <xdr:to>
      <xdr:col>4</xdr:col>
      <xdr:colOff>190500</xdr:colOff>
      <xdr:row>455</xdr:row>
      <xdr:rowOff>190500</xdr:rowOff>
    </xdr:to>
    <xdr:pic>
      <xdr:nvPicPr>
        <xdr:cNvPr id="3089" name="Picture 3088">
          <a:extLst>
            <a:ext uri="{FF2B5EF4-FFF2-40B4-BE49-F238E27FC236}">
              <a16:creationId xmlns:a16="http://schemas.microsoft.com/office/drawing/2014/main" id="{E5BD1374-D42D-8C27-52B0-595F1CD2C8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4956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456</xdr:row>
      <xdr:rowOff>0</xdr:rowOff>
    </xdr:from>
    <xdr:to>
      <xdr:col>4</xdr:col>
      <xdr:colOff>190500</xdr:colOff>
      <xdr:row>456</xdr:row>
      <xdr:rowOff>190500</xdr:rowOff>
    </xdr:to>
    <xdr:pic>
      <xdr:nvPicPr>
        <xdr:cNvPr id="3090" name="Picture 3089">
          <a:extLst>
            <a:ext uri="{FF2B5EF4-FFF2-40B4-BE49-F238E27FC236}">
              <a16:creationId xmlns:a16="http://schemas.microsoft.com/office/drawing/2014/main" id="{D68EE2E2-AEC6-EBB5-4AC6-9B0224D947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5032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457</xdr:row>
      <xdr:rowOff>0</xdr:rowOff>
    </xdr:from>
    <xdr:to>
      <xdr:col>4</xdr:col>
      <xdr:colOff>190500</xdr:colOff>
      <xdr:row>457</xdr:row>
      <xdr:rowOff>190500</xdr:rowOff>
    </xdr:to>
    <xdr:pic>
      <xdr:nvPicPr>
        <xdr:cNvPr id="3091" name="Picture 3090">
          <a:extLst>
            <a:ext uri="{FF2B5EF4-FFF2-40B4-BE49-F238E27FC236}">
              <a16:creationId xmlns:a16="http://schemas.microsoft.com/office/drawing/2014/main" id="{0ABA587A-1F47-44E0-DE1E-ECF43D7990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5109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458</xdr:row>
      <xdr:rowOff>0</xdr:rowOff>
    </xdr:from>
    <xdr:to>
      <xdr:col>4</xdr:col>
      <xdr:colOff>190500</xdr:colOff>
      <xdr:row>458</xdr:row>
      <xdr:rowOff>190500</xdr:rowOff>
    </xdr:to>
    <xdr:pic>
      <xdr:nvPicPr>
        <xdr:cNvPr id="3092" name="Picture 3091">
          <a:extLst>
            <a:ext uri="{FF2B5EF4-FFF2-40B4-BE49-F238E27FC236}">
              <a16:creationId xmlns:a16="http://schemas.microsoft.com/office/drawing/2014/main" id="{E482569D-6F00-A9D0-6FF1-720536E066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5204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459</xdr:row>
      <xdr:rowOff>0</xdr:rowOff>
    </xdr:from>
    <xdr:to>
      <xdr:col>4</xdr:col>
      <xdr:colOff>190500</xdr:colOff>
      <xdr:row>459</xdr:row>
      <xdr:rowOff>190500</xdr:rowOff>
    </xdr:to>
    <xdr:pic>
      <xdr:nvPicPr>
        <xdr:cNvPr id="3093" name="Picture 3092">
          <a:extLst>
            <a:ext uri="{FF2B5EF4-FFF2-40B4-BE49-F238E27FC236}">
              <a16:creationId xmlns:a16="http://schemas.microsoft.com/office/drawing/2014/main" id="{7F43F6E6-F117-7887-1223-1D4621B462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5280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460</xdr:row>
      <xdr:rowOff>0</xdr:rowOff>
    </xdr:from>
    <xdr:to>
      <xdr:col>4</xdr:col>
      <xdr:colOff>190500</xdr:colOff>
      <xdr:row>460</xdr:row>
      <xdr:rowOff>190500</xdr:rowOff>
    </xdr:to>
    <xdr:pic>
      <xdr:nvPicPr>
        <xdr:cNvPr id="3094" name="Picture 3093">
          <a:extLst>
            <a:ext uri="{FF2B5EF4-FFF2-40B4-BE49-F238E27FC236}">
              <a16:creationId xmlns:a16="http://schemas.microsoft.com/office/drawing/2014/main" id="{2855C737-A918-A6DF-E5F2-347308677D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5356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461</xdr:row>
      <xdr:rowOff>0</xdr:rowOff>
    </xdr:from>
    <xdr:to>
      <xdr:col>4</xdr:col>
      <xdr:colOff>190500</xdr:colOff>
      <xdr:row>461</xdr:row>
      <xdr:rowOff>190500</xdr:rowOff>
    </xdr:to>
    <xdr:pic>
      <xdr:nvPicPr>
        <xdr:cNvPr id="3095" name="Picture 3094">
          <a:extLst>
            <a:ext uri="{FF2B5EF4-FFF2-40B4-BE49-F238E27FC236}">
              <a16:creationId xmlns:a16="http://schemas.microsoft.com/office/drawing/2014/main" id="{816CB8F3-C595-5C93-84B2-60C6F3DBA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5433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462</xdr:row>
      <xdr:rowOff>0</xdr:rowOff>
    </xdr:from>
    <xdr:to>
      <xdr:col>4</xdr:col>
      <xdr:colOff>190500</xdr:colOff>
      <xdr:row>462</xdr:row>
      <xdr:rowOff>190500</xdr:rowOff>
    </xdr:to>
    <xdr:pic>
      <xdr:nvPicPr>
        <xdr:cNvPr id="3096" name="Picture 3095">
          <a:extLst>
            <a:ext uri="{FF2B5EF4-FFF2-40B4-BE49-F238E27FC236}">
              <a16:creationId xmlns:a16="http://schemas.microsoft.com/office/drawing/2014/main" id="{7A7D24B2-4932-AABE-E5A3-8D5E9B263C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5509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463</xdr:row>
      <xdr:rowOff>0</xdr:rowOff>
    </xdr:from>
    <xdr:to>
      <xdr:col>4</xdr:col>
      <xdr:colOff>190500</xdr:colOff>
      <xdr:row>463</xdr:row>
      <xdr:rowOff>190500</xdr:rowOff>
    </xdr:to>
    <xdr:pic>
      <xdr:nvPicPr>
        <xdr:cNvPr id="3097" name="Picture 3096">
          <a:extLst>
            <a:ext uri="{FF2B5EF4-FFF2-40B4-BE49-F238E27FC236}">
              <a16:creationId xmlns:a16="http://schemas.microsoft.com/office/drawing/2014/main" id="{CBA81B19-B275-6237-518A-E1ED8327E3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5585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464</xdr:row>
      <xdr:rowOff>0</xdr:rowOff>
    </xdr:from>
    <xdr:to>
      <xdr:col>4</xdr:col>
      <xdr:colOff>190500</xdr:colOff>
      <xdr:row>464</xdr:row>
      <xdr:rowOff>190500</xdr:rowOff>
    </xdr:to>
    <xdr:pic>
      <xdr:nvPicPr>
        <xdr:cNvPr id="3098" name="Picture 3097">
          <a:extLst>
            <a:ext uri="{FF2B5EF4-FFF2-40B4-BE49-F238E27FC236}">
              <a16:creationId xmlns:a16="http://schemas.microsoft.com/office/drawing/2014/main" id="{CC293C5D-592D-C38D-9A48-E576EDEFA7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5661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465</xdr:row>
      <xdr:rowOff>0</xdr:rowOff>
    </xdr:from>
    <xdr:to>
      <xdr:col>4</xdr:col>
      <xdr:colOff>190500</xdr:colOff>
      <xdr:row>465</xdr:row>
      <xdr:rowOff>190500</xdr:rowOff>
    </xdr:to>
    <xdr:pic>
      <xdr:nvPicPr>
        <xdr:cNvPr id="3099" name="Picture 3098">
          <a:extLst>
            <a:ext uri="{FF2B5EF4-FFF2-40B4-BE49-F238E27FC236}">
              <a16:creationId xmlns:a16="http://schemas.microsoft.com/office/drawing/2014/main" id="{B2A16DB9-6A3C-2716-A3D5-1C3D72A17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5737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466</xdr:row>
      <xdr:rowOff>0</xdr:rowOff>
    </xdr:from>
    <xdr:to>
      <xdr:col>4</xdr:col>
      <xdr:colOff>190500</xdr:colOff>
      <xdr:row>466</xdr:row>
      <xdr:rowOff>190500</xdr:rowOff>
    </xdr:to>
    <xdr:pic>
      <xdr:nvPicPr>
        <xdr:cNvPr id="3100" name="Picture 3099">
          <a:extLst>
            <a:ext uri="{FF2B5EF4-FFF2-40B4-BE49-F238E27FC236}">
              <a16:creationId xmlns:a16="http://schemas.microsoft.com/office/drawing/2014/main" id="{F650B2EF-411E-BDEF-DB3F-7F6F1619BB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5814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467</xdr:row>
      <xdr:rowOff>0</xdr:rowOff>
    </xdr:from>
    <xdr:to>
      <xdr:col>4</xdr:col>
      <xdr:colOff>190500</xdr:colOff>
      <xdr:row>467</xdr:row>
      <xdr:rowOff>190500</xdr:rowOff>
    </xdr:to>
    <xdr:pic>
      <xdr:nvPicPr>
        <xdr:cNvPr id="3101" name="Picture 3100">
          <a:extLst>
            <a:ext uri="{FF2B5EF4-FFF2-40B4-BE49-F238E27FC236}">
              <a16:creationId xmlns:a16="http://schemas.microsoft.com/office/drawing/2014/main" id="{47129CD5-6A41-DB34-37A2-25AA0E7762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5890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469</xdr:row>
      <xdr:rowOff>0</xdr:rowOff>
    </xdr:from>
    <xdr:to>
      <xdr:col>4</xdr:col>
      <xdr:colOff>190500</xdr:colOff>
      <xdr:row>469</xdr:row>
      <xdr:rowOff>190500</xdr:rowOff>
    </xdr:to>
    <xdr:pic>
      <xdr:nvPicPr>
        <xdr:cNvPr id="3102" name="Picture 3101">
          <a:extLst>
            <a:ext uri="{FF2B5EF4-FFF2-40B4-BE49-F238E27FC236}">
              <a16:creationId xmlns:a16="http://schemas.microsoft.com/office/drawing/2014/main" id="{107D509A-A28B-900E-09A5-E7EBE5A07B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6042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470</xdr:row>
      <xdr:rowOff>0</xdr:rowOff>
    </xdr:from>
    <xdr:to>
      <xdr:col>4</xdr:col>
      <xdr:colOff>190500</xdr:colOff>
      <xdr:row>470</xdr:row>
      <xdr:rowOff>190500</xdr:rowOff>
    </xdr:to>
    <xdr:pic>
      <xdr:nvPicPr>
        <xdr:cNvPr id="3103" name="Picture 3102">
          <a:extLst>
            <a:ext uri="{FF2B5EF4-FFF2-40B4-BE49-F238E27FC236}">
              <a16:creationId xmlns:a16="http://schemas.microsoft.com/office/drawing/2014/main" id="{748A635F-1176-1BCF-43BA-0F02794A01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6118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471</xdr:row>
      <xdr:rowOff>0</xdr:rowOff>
    </xdr:from>
    <xdr:to>
      <xdr:col>4</xdr:col>
      <xdr:colOff>190500</xdr:colOff>
      <xdr:row>471</xdr:row>
      <xdr:rowOff>190500</xdr:rowOff>
    </xdr:to>
    <xdr:pic>
      <xdr:nvPicPr>
        <xdr:cNvPr id="3104" name="Picture 3103">
          <a:extLst>
            <a:ext uri="{FF2B5EF4-FFF2-40B4-BE49-F238E27FC236}">
              <a16:creationId xmlns:a16="http://schemas.microsoft.com/office/drawing/2014/main" id="{27766BD2-06A5-C9C3-8D0A-AA2EA217D0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6195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472</xdr:row>
      <xdr:rowOff>0</xdr:rowOff>
    </xdr:from>
    <xdr:to>
      <xdr:col>4</xdr:col>
      <xdr:colOff>190500</xdr:colOff>
      <xdr:row>472</xdr:row>
      <xdr:rowOff>190500</xdr:rowOff>
    </xdr:to>
    <xdr:pic>
      <xdr:nvPicPr>
        <xdr:cNvPr id="3105" name="Picture 3104">
          <a:extLst>
            <a:ext uri="{FF2B5EF4-FFF2-40B4-BE49-F238E27FC236}">
              <a16:creationId xmlns:a16="http://schemas.microsoft.com/office/drawing/2014/main" id="{F439FDFB-C3BE-E98A-2BAB-39FA28FB58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6271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473</xdr:row>
      <xdr:rowOff>0</xdr:rowOff>
    </xdr:from>
    <xdr:to>
      <xdr:col>4</xdr:col>
      <xdr:colOff>190500</xdr:colOff>
      <xdr:row>473</xdr:row>
      <xdr:rowOff>190500</xdr:rowOff>
    </xdr:to>
    <xdr:pic>
      <xdr:nvPicPr>
        <xdr:cNvPr id="3106" name="Picture 3105">
          <a:extLst>
            <a:ext uri="{FF2B5EF4-FFF2-40B4-BE49-F238E27FC236}">
              <a16:creationId xmlns:a16="http://schemas.microsoft.com/office/drawing/2014/main" id="{76644EC2-5B9D-13EE-99C1-EA58E349F3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6347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474</xdr:row>
      <xdr:rowOff>0</xdr:rowOff>
    </xdr:from>
    <xdr:to>
      <xdr:col>4</xdr:col>
      <xdr:colOff>190500</xdr:colOff>
      <xdr:row>474</xdr:row>
      <xdr:rowOff>190500</xdr:rowOff>
    </xdr:to>
    <xdr:pic>
      <xdr:nvPicPr>
        <xdr:cNvPr id="3107" name="Picture 3106">
          <a:extLst>
            <a:ext uri="{FF2B5EF4-FFF2-40B4-BE49-F238E27FC236}">
              <a16:creationId xmlns:a16="http://schemas.microsoft.com/office/drawing/2014/main" id="{C168F48F-D404-01D7-2C4C-1AE5DC9F0C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6423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475</xdr:row>
      <xdr:rowOff>0</xdr:rowOff>
    </xdr:from>
    <xdr:to>
      <xdr:col>4</xdr:col>
      <xdr:colOff>190500</xdr:colOff>
      <xdr:row>475</xdr:row>
      <xdr:rowOff>190500</xdr:rowOff>
    </xdr:to>
    <xdr:pic>
      <xdr:nvPicPr>
        <xdr:cNvPr id="3108" name="Picture 3107">
          <a:extLst>
            <a:ext uri="{FF2B5EF4-FFF2-40B4-BE49-F238E27FC236}">
              <a16:creationId xmlns:a16="http://schemas.microsoft.com/office/drawing/2014/main" id="{9454BC32-0758-2BA5-0C44-6D71E84B8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6499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476</xdr:row>
      <xdr:rowOff>0</xdr:rowOff>
    </xdr:from>
    <xdr:to>
      <xdr:col>4</xdr:col>
      <xdr:colOff>190500</xdr:colOff>
      <xdr:row>476</xdr:row>
      <xdr:rowOff>190500</xdr:rowOff>
    </xdr:to>
    <xdr:pic>
      <xdr:nvPicPr>
        <xdr:cNvPr id="3109" name="Picture 3108">
          <a:extLst>
            <a:ext uri="{FF2B5EF4-FFF2-40B4-BE49-F238E27FC236}">
              <a16:creationId xmlns:a16="http://schemas.microsoft.com/office/drawing/2014/main" id="{B113472C-4ABC-EFAF-3C45-346472BE46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6576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477</xdr:row>
      <xdr:rowOff>0</xdr:rowOff>
    </xdr:from>
    <xdr:to>
      <xdr:col>4</xdr:col>
      <xdr:colOff>190500</xdr:colOff>
      <xdr:row>477</xdr:row>
      <xdr:rowOff>190500</xdr:rowOff>
    </xdr:to>
    <xdr:pic>
      <xdr:nvPicPr>
        <xdr:cNvPr id="3110" name="Picture 3109">
          <a:extLst>
            <a:ext uri="{FF2B5EF4-FFF2-40B4-BE49-F238E27FC236}">
              <a16:creationId xmlns:a16="http://schemas.microsoft.com/office/drawing/2014/main" id="{080B0848-2E27-3A19-D408-6345BEC587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6652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478</xdr:row>
      <xdr:rowOff>0</xdr:rowOff>
    </xdr:from>
    <xdr:to>
      <xdr:col>4</xdr:col>
      <xdr:colOff>190500</xdr:colOff>
      <xdr:row>478</xdr:row>
      <xdr:rowOff>190500</xdr:rowOff>
    </xdr:to>
    <xdr:pic>
      <xdr:nvPicPr>
        <xdr:cNvPr id="3111" name="Picture 3110">
          <a:extLst>
            <a:ext uri="{FF2B5EF4-FFF2-40B4-BE49-F238E27FC236}">
              <a16:creationId xmlns:a16="http://schemas.microsoft.com/office/drawing/2014/main" id="{9BC6866F-6BCF-05E4-5B0B-2095B3E0E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6728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479</xdr:row>
      <xdr:rowOff>0</xdr:rowOff>
    </xdr:from>
    <xdr:to>
      <xdr:col>4</xdr:col>
      <xdr:colOff>190500</xdr:colOff>
      <xdr:row>479</xdr:row>
      <xdr:rowOff>190500</xdr:rowOff>
    </xdr:to>
    <xdr:pic>
      <xdr:nvPicPr>
        <xdr:cNvPr id="3112" name="Picture 3111">
          <a:extLst>
            <a:ext uri="{FF2B5EF4-FFF2-40B4-BE49-F238E27FC236}">
              <a16:creationId xmlns:a16="http://schemas.microsoft.com/office/drawing/2014/main" id="{136536EA-9E75-C615-3BBE-3B4F082457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6804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480</xdr:row>
      <xdr:rowOff>0</xdr:rowOff>
    </xdr:from>
    <xdr:to>
      <xdr:col>4</xdr:col>
      <xdr:colOff>190500</xdr:colOff>
      <xdr:row>480</xdr:row>
      <xdr:rowOff>190500</xdr:rowOff>
    </xdr:to>
    <xdr:pic>
      <xdr:nvPicPr>
        <xdr:cNvPr id="3113" name="Picture 3112">
          <a:extLst>
            <a:ext uri="{FF2B5EF4-FFF2-40B4-BE49-F238E27FC236}">
              <a16:creationId xmlns:a16="http://schemas.microsoft.com/office/drawing/2014/main" id="{BBD36A33-A11B-A3FD-2BDA-E7FC99433C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6880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481</xdr:row>
      <xdr:rowOff>0</xdr:rowOff>
    </xdr:from>
    <xdr:to>
      <xdr:col>4</xdr:col>
      <xdr:colOff>190500</xdr:colOff>
      <xdr:row>481</xdr:row>
      <xdr:rowOff>190500</xdr:rowOff>
    </xdr:to>
    <xdr:pic>
      <xdr:nvPicPr>
        <xdr:cNvPr id="3114" name="Picture 3113">
          <a:extLst>
            <a:ext uri="{FF2B5EF4-FFF2-40B4-BE49-F238E27FC236}">
              <a16:creationId xmlns:a16="http://schemas.microsoft.com/office/drawing/2014/main" id="{18EB635C-2884-9093-3B83-7EBE6C65D7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6957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482</xdr:row>
      <xdr:rowOff>0</xdr:rowOff>
    </xdr:from>
    <xdr:to>
      <xdr:col>4</xdr:col>
      <xdr:colOff>190500</xdr:colOff>
      <xdr:row>482</xdr:row>
      <xdr:rowOff>190500</xdr:rowOff>
    </xdr:to>
    <xdr:pic>
      <xdr:nvPicPr>
        <xdr:cNvPr id="3115" name="Picture 3114">
          <a:extLst>
            <a:ext uri="{FF2B5EF4-FFF2-40B4-BE49-F238E27FC236}">
              <a16:creationId xmlns:a16="http://schemas.microsoft.com/office/drawing/2014/main" id="{518B135F-747A-1C61-7F50-8FCE59266D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7071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483</xdr:row>
      <xdr:rowOff>0</xdr:rowOff>
    </xdr:from>
    <xdr:to>
      <xdr:col>4</xdr:col>
      <xdr:colOff>190500</xdr:colOff>
      <xdr:row>483</xdr:row>
      <xdr:rowOff>190500</xdr:rowOff>
    </xdr:to>
    <xdr:pic>
      <xdr:nvPicPr>
        <xdr:cNvPr id="3116" name="Picture 3115">
          <a:extLst>
            <a:ext uri="{FF2B5EF4-FFF2-40B4-BE49-F238E27FC236}">
              <a16:creationId xmlns:a16="http://schemas.microsoft.com/office/drawing/2014/main" id="{61C40F1D-BB75-BF9C-42C8-A9D9F375B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7185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484</xdr:row>
      <xdr:rowOff>0</xdr:rowOff>
    </xdr:from>
    <xdr:to>
      <xdr:col>4</xdr:col>
      <xdr:colOff>190500</xdr:colOff>
      <xdr:row>484</xdr:row>
      <xdr:rowOff>190500</xdr:rowOff>
    </xdr:to>
    <xdr:pic>
      <xdr:nvPicPr>
        <xdr:cNvPr id="3117" name="Picture 3116">
          <a:extLst>
            <a:ext uri="{FF2B5EF4-FFF2-40B4-BE49-F238E27FC236}">
              <a16:creationId xmlns:a16="http://schemas.microsoft.com/office/drawing/2014/main" id="{264EA605-68E5-0C4D-BFF5-E8249B8B2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7299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485</xdr:row>
      <xdr:rowOff>0</xdr:rowOff>
    </xdr:from>
    <xdr:to>
      <xdr:col>4</xdr:col>
      <xdr:colOff>190500</xdr:colOff>
      <xdr:row>485</xdr:row>
      <xdr:rowOff>190500</xdr:rowOff>
    </xdr:to>
    <xdr:pic>
      <xdr:nvPicPr>
        <xdr:cNvPr id="3118" name="Picture 3117">
          <a:extLst>
            <a:ext uri="{FF2B5EF4-FFF2-40B4-BE49-F238E27FC236}">
              <a16:creationId xmlns:a16="http://schemas.microsoft.com/office/drawing/2014/main" id="{F2E3BEF9-6D9A-A219-E0E0-C0C48EC922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7414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494</xdr:row>
      <xdr:rowOff>0</xdr:rowOff>
    </xdr:from>
    <xdr:to>
      <xdr:col>4</xdr:col>
      <xdr:colOff>190500</xdr:colOff>
      <xdr:row>494</xdr:row>
      <xdr:rowOff>190500</xdr:rowOff>
    </xdr:to>
    <xdr:pic>
      <xdr:nvPicPr>
        <xdr:cNvPr id="3119" name="Picture 3118">
          <a:extLst>
            <a:ext uri="{FF2B5EF4-FFF2-40B4-BE49-F238E27FC236}">
              <a16:creationId xmlns:a16="http://schemas.microsoft.com/office/drawing/2014/main" id="{D7F1A182-C6F4-A73F-6D6D-DA3D2481E0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8442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508</xdr:row>
      <xdr:rowOff>0</xdr:rowOff>
    </xdr:from>
    <xdr:to>
      <xdr:col>4</xdr:col>
      <xdr:colOff>190500</xdr:colOff>
      <xdr:row>508</xdr:row>
      <xdr:rowOff>190500</xdr:rowOff>
    </xdr:to>
    <xdr:pic>
      <xdr:nvPicPr>
        <xdr:cNvPr id="3120" name="Picture 3119">
          <a:extLst>
            <a:ext uri="{FF2B5EF4-FFF2-40B4-BE49-F238E27FC236}">
              <a16:creationId xmlns:a16="http://schemas.microsoft.com/office/drawing/2014/main" id="{51451BEE-5093-65AA-3F4E-9272A03ED0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9662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510</xdr:row>
      <xdr:rowOff>0</xdr:rowOff>
    </xdr:from>
    <xdr:to>
      <xdr:col>4</xdr:col>
      <xdr:colOff>190500</xdr:colOff>
      <xdr:row>510</xdr:row>
      <xdr:rowOff>190500</xdr:rowOff>
    </xdr:to>
    <xdr:pic>
      <xdr:nvPicPr>
        <xdr:cNvPr id="3121" name="Picture 3120">
          <a:extLst>
            <a:ext uri="{FF2B5EF4-FFF2-40B4-BE49-F238E27FC236}">
              <a16:creationId xmlns:a16="http://schemas.microsoft.com/office/drawing/2014/main" id="{99760C8A-AC2A-D4B6-408D-61B661A6CA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9833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511</xdr:row>
      <xdr:rowOff>0</xdr:rowOff>
    </xdr:from>
    <xdr:to>
      <xdr:col>4</xdr:col>
      <xdr:colOff>190500</xdr:colOff>
      <xdr:row>511</xdr:row>
      <xdr:rowOff>190500</xdr:rowOff>
    </xdr:to>
    <xdr:pic>
      <xdr:nvPicPr>
        <xdr:cNvPr id="3122" name="Picture 3121">
          <a:extLst>
            <a:ext uri="{FF2B5EF4-FFF2-40B4-BE49-F238E27FC236}">
              <a16:creationId xmlns:a16="http://schemas.microsoft.com/office/drawing/2014/main" id="{FE74A348-0590-CD90-F3EF-77E9153CF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9928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512</xdr:row>
      <xdr:rowOff>0</xdr:rowOff>
    </xdr:from>
    <xdr:to>
      <xdr:col>4</xdr:col>
      <xdr:colOff>190500</xdr:colOff>
      <xdr:row>512</xdr:row>
      <xdr:rowOff>190500</xdr:rowOff>
    </xdr:to>
    <xdr:pic>
      <xdr:nvPicPr>
        <xdr:cNvPr id="3123" name="Picture 3122">
          <a:extLst>
            <a:ext uri="{FF2B5EF4-FFF2-40B4-BE49-F238E27FC236}">
              <a16:creationId xmlns:a16="http://schemas.microsoft.com/office/drawing/2014/main" id="{6093465D-F290-49DF-D8B7-9EF0F7CDA8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9985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514</xdr:row>
      <xdr:rowOff>0</xdr:rowOff>
    </xdr:from>
    <xdr:to>
      <xdr:col>4</xdr:col>
      <xdr:colOff>190500</xdr:colOff>
      <xdr:row>514</xdr:row>
      <xdr:rowOff>190500</xdr:rowOff>
    </xdr:to>
    <xdr:pic>
      <xdr:nvPicPr>
        <xdr:cNvPr id="3124" name="Picture 3123">
          <a:extLst>
            <a:ext uri="{FF2B5EF4-FFF2-40B4-BE49-F238E27FC236}">
              <a16:creationId xmlns:a16="http://schemas.microsoft.com/office/drawing/2014/main" id="{AB16B400-E55D-A12B-5931-9F7D91342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157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515</xdr:row>
      <xdr:rowOff>0</xdr:rowOff>
    </xdr:from>
    <xdr:to>
      <xdr:col>4</xdr:col>
      <xdr:colOff>190500</xdr:colOff>
      <xdr:row>515</xdr:row>
      <xdr:rowOff>190500</xdr:rowOff>
    </xdr:to>
    <xdr:pic>
      <xdr:nvPicPr>
        <xdr:cNvPr id="3125" name="Picture 3124">
          <a:extLst>
            <a:ext uri="{FF2B5EF4-FFF2-40B4-BE49-F238E27FC236}">
              <a16:creationId xmlns:a16="http://schemas.microsoft.com/office/drawing/2014/main" id="{92DF2211-B5AB-3689-55FC-31AA76FF65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271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516</xdr:row>
      <xdr:rowOff>0</xdr:rowOff>
    </xdr:from>
    <xdr:to>
      <xdr:col>4</xdr:col>
      <xdr:colOff>190500</xdr:colOff>
      <xdr:row>516</xdr:row>
      <xdr:rowOff>190500</xdr:rowOff>
    </xdr:to>
    <xdr:pic>
      <xdr:nvPicPr>
        <xdr:cNvPr id="3126" name="Picture 3125">
          <a:extLst>
            <a:ext uri="{FF2B5EF4-FFF2-40B4-BE49-F238E27FC236}">
              <a16:creationId xmlns:a16="http://schemas.microsoft.com/office/drawing/2014/main" id="{AF1BAD96-4C1B-706E-DBD1-C3A2E84097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386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517</xdr:row>
      <xdr:rowOff>0</xdr:rowOff>
    </xdr:from>
    <xdr:to>
      <xdr:col>4</xdr:col>
      <xdr:colOff>190500</xdr:colOff>
      <xdr:row>517</xdr:row>
      <xdr:rowOff>190500</xdr:rowOff>
    </xdr:to>
    <xdr:pic>
      <xdr:nvPicPr>
        <xdr:cNvPr id="3127" name="Picture 3126">
          <a:extLst>
            <a:ext uri="{FF2B5EF4-FFF2-40B4-BE49-F238E27FC236}">
              <a16:creationId xmlns:a16="http://schemas.microsoft.com/office/drawing/2014/main" id="{14642203-EF73-3560-D73E-524920D0DC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462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518</xdr:row>
      <xdr:rowOff>0</xdr:rowOff>
    </xdr:from>
    <xdr:to>
      <xdr:col>4</xdr:col>
      <xdr:colOff>190500</xdr:colOff>
      <xdr:row>518</xdr:row>
      <xdr:rowOff>190500</xdr:rowOff>
    </xdr:to>
    <xdr:pic>
      <xdr:nvPicPr>
        <xdr:cNvPr id="3128" name="Picture 3127">
          <a:extLst>
            <a:ext uri="{FF2B5EF4-FFF2-40B4-BE49-F238E27FC236}">
              <a16:creationId xmlns:a16="http://schemas.microsoft.com/office/drawing/2014/main" id="{D9C06E54-4408-5BDA-1B47-B081A3277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538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519</xdr:row>
      <xdr:rowOff>0</xdr:rowOff>
    </xdr:from>
    <xdr:to>
      <xdr:col>4</xdr:col>
      <xdr:colOff>190500</xdr:colOff>
      <xdr:row>519</xdr:row>
      <xdr:rowOff>190500</xdr:rowOff>
    </xdr:to>
    <xdr:pic>
      <xdr:nvPicPr>
        <xdr:cNvPr id="3129" name="Picture 3128">
          <a:extLst>
            <a:ext uri="{FF2B5EF4-FFF2-40B4-BE49-F238E27FC236}">
              <a16:creationId xmlns:a16="http://schemas.microsoft.com/office/drawing/2014/main" id="{EADBD21B-DDDB-1FB5-7A39-0C21CA669B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614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521</xdr:row>
      <xdr:rowOff>0</xdr:rowOff>
    </xdr:from>
    <xdr:to>
      <xdr:col>4</xdr:col>
      <xdr:colOff>190500</xdr:colOff>
      <xdr:row>521</xdr:row>
      <xdr:rowOff>190500</xdr:rowOff>
    </xdr:to>
    <xdr:pic>
      <xdr:nvPicPr>
        <xdr:cNvPr id="3130" name="Picture 3129">
          <a:extLst>
            <a:ext uri="{FF2B5EF4-FFF2-40B4-BE49-F238E27FC236}">
              <a16:creationId xmlns:a16="http://schemas.microsoft.com/office/drawing/2014/main" id="{A7222ABC-3926-6ED0-E827-6CFB353F03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786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522</xdr:row>
      <xdr:rowOff>0</xdr:rowOff>
    </xdr:from>
    <xdr:to>
      <xdr:col>4</xdr:col>
      <xdr:colOff>190500</xdr:colOff>
      <xdr:row>522</xdr:row>
      <xdr:rowOff>190500</xdr:rowOff>
    </xdr:to>
    <xdr:pic>
      <xdr:nvPicPr>
        <xdr:cNvPr id="3131" name="Picture 3130">
          <a:extLst>
            <a:ext uri="{FF2B5EF4-FFF2-40B4-BE49-F238E27FC236}">
              <a16:creationId xmlns:a16="http://schemas.microsoft.com/office/drawing/2014/main" id="{E457DC1D-B124-968B-2E6E-E69FDD58F8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881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523</xdr:row>
      <xdr:rowOff>0</xdr:rowOff>
    </xdr:from>
    <xdr:to>
      <xdr:col>4</xdr:col>
      <xdr:colOff>190500</xdr:colOff>
      <xdr:row>523</xdr:row>
      <xdr:rowOff>190500</xdr:rowOff>
    </xdr:to>
    <xdr:pic>
      <xdr:nvPicPr>
        <xdr:cNvPr id="3132" name="Picture 3131">
          <a:extLst>
            <a:ext uri="{FF2B5EF4-FFF2-40B4-BE49-F238E27FC236}">
              <a16:creationId xmlns:a16="http://schemas.microsoft.com/office/drawing/2014/main" id="{0E2974F0-C720-45AB-0543-DFBD39E3DB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938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524</xdr:row>
      <xdr:rowOff>0</xdr:rowOff>
    </xdr:from>
    <xdr:to>
      <xdr:col>4</xdr:col>
      <xdr:colOff>190500</xdr:colOff>
      <xdr:row>524</xdr:row>
      <xdr:rowOff>190500</xdr:rowOff>
    </xdr:to>
    <xdr:pic>
      <xdr:nvPicPr>
        <xdr:cNvPr id="3133" name="Picture 3132">
          <a:extLst>
            <a:ext uri="{FF2B5EF4-FFF2-40B4-BE49-F238E27FC236}">
              <a16:creationId xmlns:a16="http://schemas.microsoft.com/office/drawing/2014/main" id="{6E62182A-8877-EB65-D7C0-6E4402BDE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995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525</xdr:row>
      <xdr:rowOff>0</xdr:rowOff>
    </xdr:from>
    <xdr:to>
      <xdr:col>4</xdr:col>
      <xdr:colOff>190500</xdr:colOff>
      <xdr:row>525</xdr:row>
      <xdr:rowOff>190500</xdr:rowOff>
    </xdr:to>
    <xdr:pic>
      <xdr:nvPicPr>
        <xdr:cNvPr id="3134" name="Picture 3133">
          <a:extLst>
            <a:ext uri="{FF2B5EF4-FFF2-40B4-BE49-F238E27FC236}">
              <a16:creationId xmlns:a16="http://schemas.microsoft.com/office/drawing/2014/main" id="{E33488EF-B196-1D94-F7F6-1F40B90DF3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1052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526</xdr:row>
      <xdr:rowOff>0</xdr:rowOff>
    </xdr:from>
    <xdr:to>
      <xdr:col>4</xdr:col>
      <xdr:colOff>190500</xdr:colOff>
      <xdr:row>526</xdr:row>
      <xdr:rowOff>190500</xdr:rowOff>
    </xdr:to>
    <xdr:pic>
      <xdr:nvPicPr>
        <xdr:cNvPr id="3135" name="Picture 3134">
          <a:extLst>
            <a:ext uri="{FF2B5EF4-FFF2-40B4-BE49-F238E27FC236}">
              <a16:creationId xmlns:a16="http://schemas.microsoft.com/office/drawing/2014/main" id="{E7E8F278-ECD4-0A4E-5D67-D1774ED5E4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1109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527</xdr:row>
      <xdr:rowOff>0</xdr:rowOff>
    </xdr:from>
    <xdr:to>
      <xdr:col>4</xdr:col>
      <xdr:colOff>190500</xdr:colOff>
      <xdr:row>527</xdr:row>
      <xdr:rowOff>190500</xdr:rowOff>
    </xdr:to>
    <xdr:pic>
      <xdr:nvPicPr>
        <xdr:cNvPr id="3136" name="Picture 3135">
          <a:extLst>
            <a:ext uri="{FF2B5EF4-FFF2-40B4-BE49-F238E27FC236}">
              <a16:creationId xmlns:a16="http://schemas.microsoft.com/office/drawing/2014/main" id="{26347B8F-327C-E6BF-FC66-94F904CE47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1167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528</xdr:row>
      <xdr:rowOff>0</xdr:rowOff>
    </xdr:from>
    <xdr:to>
      <xdr:col>4</xdr:col>
      <xdr:colOff>190500</xdr:colOff>
      <xdr:row>528</xdr:row>
      <xdr:rowOff>190500</xdr:rowOff>
    </xdr:to>
    <xdr:pic>
      <xdr:nvPicPr>
        <xdr:cNvPr id="3137" name="Picture 3136">
          <a:extLst>
            <a:ext uri="{FF2B5EF4-FFF2-40B4-BE49-F238E27FC236}">
              <a16:creationId xmlns:a16="http://schemas.microsoft.com/office/drawing/2014/main" id="{F6B40850-4F2F-0406-2C5A-D1DC063506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1224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529</xdr:row>
      <xdr:rowOff>0</xdr:rowOff>
    </xdr:from>
    <xdr:to>
      <xdr:col>4</xdr:col>
      <xdr:colOff>190500</xdr:colOff>
      <xdr:row>529</xdr:row>
      <xdr:rowOff>190500</xdr:rowOff>
    </xdr:to>
    <xdr:pic>
      <xdr:nvPicPr>
        <xdr:cNvPr id="3138" name="Picture 3137">
          <a:extLst>
            <a:ext uri="{FF2B5EF4-FFF2-40B4-BE49-F238E27FC236}">
              <a16:creationId xmlns:a16="http://schemas.microsoft.com/office/drawing/2014/main" id="{BCEEB7CF-F915-DD75-93E5-CCB809481A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1281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530</xdr:row>
      <xdr:rowOff>0</xdr:rowOff>
    </xdr:from>
    <xdr:to>
      <xdr:col>4</xdr:col>
      <xdr:colOff>190500</xdr:colOff>
      <xdr:row>530</xdr:row>
      <xdr:rowOff>190500</xdr:rowOff>
    </xdr:to>
    <xdr:pic>
      <xdr:nvPicPr>
        <xdr:cNvPr id="3139" name="Picture 3138">
          <a:extLst>
            <a:ext uri="{FF2B5EF4-FFF2-40B4-BE49-F238E27FC236}">
              <a16:creationId xmlns:a16="http://schemas.microsoft.com/office/drawing/2014/main" id="{8E42D105-6C00-8CF3-623F-23ABF0674D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1338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531</xdr:row>
      <xdr:rowOff>0</xdr:rowOff>
    </xdr:from>
    <xdr:to>
      <xdr:col>4</xdr:col>
      <xdr:colOff>190500</xdr:colOff>
      <xdr:row>531</xdr:row>
      <xdr:rowOff>190500</xdr:rowOff>
    </xdr:to>
    <xdr:pic>
      <xdr:nvPicPr>
        <xdr:cNvPr id="3140" name="Picture 3139">
          <a:extLst>
            <a:ext uri="{FF2B5EF4-FFF2-40B4-BE49-F238E27FC236}">
              <a16:creationId xmlns:a16="http://schemas.microsoft.com/office/drawing/2014/main" id="{87D1DC0E-53EF-E7E1-A5BB-72FC613C4A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1395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532</xdr:row>
      <xdr:rowOff>0</xdr:rowOff>
    </xdr:from>
    <xdr:to>
      <xdr:col>4</xdr:col>
      <xdr:colOff>190500</xdr:colOff>
      <xdr:row>532</xdr:row>
      <xdr:rowOff>190500</xdr:rowOff>
    </xdr:to>
    <xdr:pic>
      <xdr:nvPicPr>
        <xdr:cNvPr id="3141" name="Picture 3140">
          <a:extLst>
            <a:ext uri="{FF2B5EF4-FFF2-40B4-BE49-F238E27FC236}">
              <a16:creationId xmlns:a16="http://schemas.microsoft.com/office/drawing/2014/main" id="{53607D8A-34C3-F0B2-14B1-E405FF87F4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1452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533</xdr:row>
      <xdr:rowOff>0</xdr:rowOff>
    </xdr:from>
    <xdr:to>
      <xdr:col>4</xdr:col>
      <xdr:colOff>190500</xdr:colOff>
      <xdr:row>533</xdr:row>
      <xdr:rowOff>190500</xdr:rowOff>
    </xdr:to>
    <xdr:pic>
      <xdr:nvPicPr>
        <xdr:cNvPr id="3142" name="Picture 3141">
          <a:extLst>
            <a:ext uri="{FF2B5EF4-FFF2-40B4-BE49-F238E27FC236}">
              <a16:creationId xmlns:a16="http://schemas.microsoft.com/office/drawing/2014/main" id="{998F57D1-723F-C58F-A9CE-3AF73E3EF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1509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534</xdr:row>
      <xdr:rowOff>0</xdr:rowOff>
    </xdr:from>
    <xdr:to>
      <xdr:col>4</xdr:col>
      <xdr:colOff>190500</xdr:colOff>
      <xdr:row>534</xdr:row>
      <xdr:rowOff>190500</xdr:rowOff>
    </xdr:to>
    <xdr:pic>
      <xdr:nvPicPr>
        <xdr:cNvPr id="3143" name="Picture 3142">
          <a:extLst>
            <a:ext uri="{FF2B5EF4-FFF2-40B4-BE49-F238E27FC236}">
              <a16:creationId xmlns:a16="http://schemas.microsoft.com/office/drawing/2014/main" id="{103041FC-DB26-EEF4-541B-C2D298127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1643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535</xdr:row>
      <xdr:rowOff>0</xdr:rowOff>
    </xdr:from>
    <xdr:to>
      <xdr:col>4</xdr:col>
      <xdr:colOff>190500</xdr:colOff>
      <xdr:row>535</xdr:row>
      <xdr:rowOff>190500</xdr:rowOff>
    </xdr:to>
    <xdr:pic>
      <xdr:nvPicPr>
        <xdr:cNvPr id="3144" name="Picture 3143">
          <a:extLst>
            <a:ext uri="{FF2B5EF4-FFF2-40B4-BE49-F238E27FC236}">
              <a16:creationId xmlns:a16="http://schemas.microsoft.com/office/drawing/2014/main" id="{D6091AFB-E611-ED58-1FB5-9159F9547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1776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536</xdr:row>
      <xdr:rowOff>0</xdr:rowOff>
    </xdr:from>
    <xdr:to>
      <xdr:col>4</xdr:col>
      <xdr:colOff>190500</xdr:colOff>
      <xdr:row>536</xdr:row>
      <xdr:rowOff>190500</xdr:rowOff>
    </xdr:to>
    <xdr:pic>
      <xdr:nvPicPr>
        <xdr:cNvPr id="3145" name="Picture 3144">
          <a:extLst>
            <a:ext uri="{FF2B5EF4-FFF2-40B4-BE49-F238E27FC236}">
              <a16:creationId xmlns:a16="http://schemas.microsoft.com/office/drawing/2014/main" id="{6F30CB64-A7F2-507E-B8BC-A7225DAA44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1910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537</xdr:row>
      <xdr:rowOff>0</xdr:rowOff>
    </xdr:from>
    <xdr:to>
      <xdr:col>4</xdr:col>
      <xdr:colOff>190500</xdr:colOff>
      <xdr:row>537</xdr:row>
      <xdr:rowOff>190500</xdr:rowOff>
    </xdr:to>
    <xdr:pic>
      <xdr:nvPicPr>
        <xdr:cNvPr id="3146" name="Picture 3145">
          <a:extLst>
            <a:ext uri="{FF2B5EF4-FFF2-40B4-BE49-F238E27FC236}">
              <a16:creationId xmlns:a16="http://schemas.microsoft.com/office/drawing/2014/main" id="{8BA79CBB-F8A0-B112-F4C5-D0381BD025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2043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538</xdr:row>
      <xdr:rowOff>0</xdr:rowOff>
    </xdr:from>
    <xdr:to>
      <xdr:col>4</xdr:col>
      <xdr:colOff>190500</xdr:colOff>
      <xdr:row>538</xdr:row>
      <xdr:rowOff>190500</xdr:rowOff>
    </xdr:to>
    <xdr:pic>
      <xdr:nvPicPr>
        <xdr:cNvPr id="3147" name="Picture 3146">
          <a:extLst>
            <a:ext uri="{FF2B5EF4-FFF2-40B4-BE49-F238E27FC236}">
              <a16:creationId xmlns:a16="http://schemas.microsoft.com/office/drawing/2014/main" id="{EA953C44-383D-7E6D-BE50-EDBA2F4634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2119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539</xdr:row>
      <xdr:rowOff>0</xdr:rowOff>
    </xdr:from>
    <xdr:to>
      <xdr:col>4</xdr:col>
      <xdr:colOff>190500</xdr:colOff>
      <xdr:row>539</xdr:row>
      <xdr:rowOff>190500</xdr:rowOff>
    </xdr:to>
    <xdr:pic>
      <xdr:nvPicPr>
        <xdr:cNvPr id="3148" name="Picture 3147">
          <a:extLst>
            <a:ext uri="{FF2B5EF4-FFF2-40B4-BE49-F238E27FC236}">
              <a16:creationId xmlns:a16="http://schemas.microsoft.com/office/drawing/2014/main" id="{E5083C70-8D26-9298-8342-7336FF2031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2195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540</xdr:row>
      <xdr:rowOff>0</xdr:rowOff>
    </xdr:from>
    <xdr:to>
      <xdr:col>4</xdr:col>
      <xdr:colOff>190500</xdr:colOff>
      <xdr:row>540</xdr:row>
      <xdr:rowOff>190500</xdr:rowOff>
    </xdr:to>
    <xdr:pic>
      <xdr:nvPicPr>
        <xdr:cNvPr id="3149" name="Picture 3148">
          <a:extLst>
            <a:ext uri="{FF2B5EF4-FFF2-40B4-BE49-F238E27FC236}">
              <a16:creationId xmlns:a16="http://schemas.microsoft.com/office/drawing/2014/main" id="{3FA855A5-B399-15A7-E4D1-E863C9DE77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2271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541</xdr:row>
      <xdr:rowOff>0</xdr:rowOff>
    </xdr:from>
    <xdr:to>
      <xdr:col>4</xdr:col>
      <xdr:colOff>190500</xdr:colOff>
      <xdr:row>541</xdr:row>
      <xdr:rowOff>190500</xdr:rowOff>
    </xdr:to>
    <xdr:pic>
      <xdr:nvPicPr>
        <xdr:cNvPr id="3150" name="Picture 3149">
          <a:extLst>
            <a:ext uri="{FF2B5EF4-FFF2-40B4-BE49-F238E27FC236}">
              <a16:creationId xmlns:a16="http://schemas.microsoft.com/office/drawing/2014/main" id="{070588BB-F041-806C-D67D-13A28C9A13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2348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543</xdr:row>
      <xdr:rowOff>0</xdr:rowOff>
    </xdr:from>
    <xdr:to>
      <xdr:col>4</xdr:col>
      <xdr:colOff>190500</xdr:colOff>
      <xdr:row>543</xdr:row>
      <xdr:rowOff>190500</xdr:rowOff>
    </xdr:to>
    <xdr:pic>
      <xdr:nvPicPr>
        <xdr:cNvPr id="3151" name="Picture 3150">
          <a:extLst>
            <a:ext uri="{FF2B5EF4-FFF2-40B4-BE49-F238E27FC236}">
              <a16:creationId xmlns:a16="http://schemas.microsoft.com/office/drawing/2014/main" id="{81A5A13C-4335-A200-F494-68EEAA0502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2576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544</xdr:row>
      <xdr:rowOff>0</xdr:rowOff>
    </xdr:from>
    <xdr:to>
      <xdr:col>4</xdr:col>
      <xdr:colOff>190500</xdr:colOff>
      <xdr:row>544</xdr:row>
      <xdr:rowOff>190500</xdr:rowOff>
    </xdr:to>
    <xdr:pic>
      <xdr:nvPicPr>
        <xdr:cNvPr id="3152" name="Picture 3151">
          <a:extLst>
            <a:ext uri="{FF2B5EF4-FFF2-40B4-BE49-F238E27FC236}">
              <a16:creationId xmlns:a16="http://schemas.microsoft.com/office/drawing/2014/main" id="{A4653CFA-E597-386A-8E35-6C8817BABC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2652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545</xdr:row>
      <xdr:rowOff>0</xdr:rowOff>
    </xdr:from>
    <xdr:to>
      <xdr:col>4</xdr:col>
      <xdr:colOff>190500</xdr:colOff>
      <xdr:row>545</xdr:row>
      <xdr:rowOff>190500</xdr:rowOff>
    </xdr:to>
    <xdr:pic>
      <xdr:nvPicPr>
        <xdr:cNvPr id="3153" name="Picture 3152">
          <a:extLst>
            <a:ext uri="{FF2B5EF4-FFF2-40B4-BE49-F238E27FC236}">
              <a16:creationId xmlns:a16="http://schemas.microsoft.com/office/drawing/2014/main" id="{421B8B4A-3A8F-BC02-D32B-3C2D6063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2729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546</xdr:row>
      <xdr:rowOff>0</xdr:rowOff>
    </xdr:from>
    <xdr:to>
      <xdr:col>4</xdr:col>
      <xdr:colOff>190500</xdr:colOff>
      <xdr:row>546</xdr:row>
      <xdr:rowOff>190500</xdr:rowOff>
    </xdr:to>
    <xdr:pic>
      <xdr:nvPicPr>
        <xdr:cNvPr id="3154" name="Picture 3153">
          <a:extLst>
            <a:ext uri="{FF2B5EF4-FFF2-40B4-BE49-F238E27FC236}">
              <a16:creationId xmlns:a16="http://schemas.microsoft.com/office/drawing/2014/main" id="{9A0D4AD3-E86A-B478-E954-19A8DCFAB7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2805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547</xdr:row>
      <xdr:rowOff>0</xdr:rowOff>
    </xdr:from>
    <xdr:to>
      <xdr:col>4</xdr:col>
      <xdr:colOff>190500</xdr:colOff>
      <xdr:row>547</xdr:row>
      <xdr:rowOff>190500</xdr:rowOff>
    </xdr:to>
    <xdr:pic>
      <xdr:nvPicPr>
        <xdr:cNvPr id="3155" name="Picture 3154">
          <a:extLst>
            <a:ext uri="{FF2B5EF4-FFF2-40B4-BE49-F238E27FC236}">
              <a16:creationId xmlns:a16="http://schemas.microsoft.com/office/drawing/2014/main" id="{04D71D14-B551-C70C-A78C-796968DA93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2881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548</xdr:row>
      <xdr:rowOff>0</xdr:rowOff>
    </xdr:from>
    <xdr:to>
      <xdr:col>4</xdr:col>
      <xdr:colOff>190500</xdr:colOff>
      <xdr:row>548</xdr:row>
      <xdr:rowOff>190500</xdr:rowOff>
    </xdr:to>
    <xdr:pic>
      <xdr:nvPicPr>
        <xdr:cNvPr id="3156" name="Picture 3155">
          <a:extLst>
            <a:ext uri="{FF2B5EF4-FFF2-40B4-BE49-F238E27FC236}">
              <a16:creationId xmlns:a16="http://schemas.microsoft.com/office/drawing/2014/main" id="{D9922524-5E22-05AD-C01C-DE4ACF659B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2957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549</xdr:row>
      <xdr:rowOff>0</xdr:rowOff>
    </xdr:from>
    <xdr:to>
      <xdr:col>4</xdr:col>
      <xdr:colOff>190500</xdr:colOff>
      <xdr:row>549</xdr:row>
      <xdr:rowOff>190500</xdr:rowOff>
    </xdr:to>
    <xdr:pic>
      <xdr:nvPicPr>
        <xdr:cNvPr id="3157" name="Picture 3156">
          <a:extLst>
            <a:ext uri="{FF2B5EF4-FFF2-40B4-BE49-F238E27FC236}">
              <a16:creationId xmlns:a16="http://schemas.microsoft.com/office/drawing/2014/main" id="{899D691B-2C54-B2D4-FAB9-7E09F09D9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3033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550</xdr:row>
      <xdr:rowOff>0</xdr:rowOff>
    </xdr:from>
    <xdr:to>
      <xdr:col>4</xdr:col>
      <xdr:colOff>190500</xdr:colOff>
      <xdr:row>550</xdr:row>
      <xdr:rowOff>190500</xdr:rowOff>
    </xdr:to>
    <xdr:pic>
      <xdr:nvPicPr>
        <xdr:cNvPr id="3158" name="Picture 3157">
          <a:extLst>
            <a:ext uri="{FF2B5EF4-FFF2-40B4-BE49-F238E27FC236}">
              <a16:creationId xmlns:a16="http://schemas.microsoft.com/office/drawing/2014/main" id="{653C611F-534A-1430-66F0-FC27473563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3110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551</xdr:row>
      <xdr:rowOff>0</xdr:rowOff>
    </xdr:from>
    <xdr:to>
      <xdr:col>4</xdr:col>
      <xdr:colOff>190500</xdr:colOff>
      <xdr:row>551</xdr:row>
      <xdr:rowOff>190500</xdr:rowOff>
    </xdr:to>
    <xdr:pic>
      <xdr:nvPicPr>
        <xdr:cNvPr id="3159" name="Picture 3158">
          <a:extLst>
            <a:ext uri="{FF2B5EF4-FFF2-40B4-BE49-F238E27FC236}">
              <a16:creationId xmlns:a16="http://schemas.microsoft.com/office/drawing/2014/main" id="{F2AA8778-DCCD-BA60-4A03-4C19FC975B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3186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552</xdr:row>
      <xdr:rowOff>0</xdr:rowOff>
    </xdr:from>
    <xdr:to>
      <xdr:col>4</xdr:col>
      <xdr:colOff>190500</xdr:colOff>
      <xdr:row>552</xdr:row>
      <xdr:rowOff>190500</xdr:rowOff>
    </xdr:to>
    <xdr:pic>
      <xdr:nvPicPr>
        <xdr:cNvPr id="3160" name="Picture 3159">
          <a:extLst>
            <a:ext uri="{FF2B5EF4-FFF2-40B4-BE49-F238E27FC236}">
              <a16:creationId xmlns:a16="http://schemas.microsoft.com/office/drawing/2014/main" id="{0CA98481-BBC4-9DCC-F30F-DB3A5355AF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3262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553</xdr:row>
      <xdr:rowOff>0</xdr:rowOff>
    </xdr:from>
    <xdr:to>
      <xdr:col>4</xdr:col>
      <xdr:colOff>190500</xdr:colOff>
      <xdr:row>553</xdr:row>
      <xdr:rowOff>190500</xdr:rowOff>
    </xdr:to>
    <xdr:pic>
      <xdr:nvPicPr>
        <xdr:cNvPr id="3161" name="Picture 3160">
          <a:extLst>
            <a:ext uri="{FF2B5EF4-FFF2-40B4-BE49-F238E27FC236}">
              <a16:creationId xmlns:a16="http://schemas.microsoft.com/office/drawing/2014/main" id="{53A8F152-127F-CDAE-5508-C5E144CF85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3338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554</xdr:row>
      <xdr:rowOff>0</xdr:rowOff>
    </xdr:from>
    <xdr:to>
      <xdr:col>4</xdr:col>
      <xdr:colOff>190500</xdr:colOff>
      <xdr:row>554</xdr:row>
      <xdr:rowOff>190500</xdr:rowOff>
    </xdr:to>
    <xdr:pic>
      <xdr:nvPicPr>
        <xdr:cNvPr id="3162" name="Picture 3161">
          <a:extLst>
            <a:ext uri="{FF2B5EF4-FFF2-40B4-BE49-F238E27FC236}">
              <a16:creationId xmlns:a16="http://schemas.microsoft.com/office/drawing/2014/main" id="{5E751F99-3819-5FC1-C63D-AE260CEF9E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3414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555</xdr:row>
      <xdr:rowOff>0</xdr:rowOff>
    </xdr:from>
    <xdr:to>
      <xdr:col>4</xdr:col>
      <xdr:colOff>190500</xdr:colOff>
      <xdr:row>555</xdr:row>
      <xdr:rowOff>190500</xdr:rowOff>
    </xdr:to>
    <xdr:pic>
      <xdr:nvPicPr>
        <xdr:cNvPr id="3163" name="Picture 3162">
          <a:extLst>
            <a:ext uri="{FF2B5EF4-FFF2-40B4-BE49-F238E27FC236}">
              <a16:creationId xmlns:a16="http://schemas.microsoft.com/office/drawing/2014/main" id="{130347EC-1D39-DD3F-9135-5E8E8591A5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3491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556</xdr:row>
      <xdr:rowOff>0</xdr:rowOff>
    </xdr:from>
    <xdr:to>
      <xdr:col>4</xdr:col>
      <xdr:colOff>190500</xdr:colOff>
      <xdr:row>556</xdr:row>
      <xdr:rowOff>190500</xdr:rowOff>
    </xdr:to>
    <xdr:pic>
      <xdr:nvPicPr>
        <xdr:cNvPr id="3164" name="Picture 3163">
          <a:extLst>
            <a:ext uri="{FF2B5EF4-FFF2-40B4-BE49-F238E27FC236}">
              <a16:creationId xmlns:a16="http://schemas.microsoft.com/office/drawing/2014/main" id="{37411CA8-BE38-1D3F-4708-D136DE3D1A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3567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557</xdr:row>
      <xdr:rowOff>0</xdr:rowOff>
    </xdr:from>
    <xdr:to>
      <xdr:col>4</xdr:col>
      <xdr:colOff>190500</xdr:colOff>
      <xdr:row>557</xdr:row>
      <xdr:rowOff>190500</xdr:rowOff>
    </xdr:to>
    <xdr:pic>
      <xdr:nvPicPr>
        <xdr:cNvPr id="3165" name="Picture 3164">
          <a:extLst>
            <a:ext uri="{FF2B5EF4-FFF2-40B4-BE49-F238E27FC236}">
              <a16:creationId xmlns:a16="http://schemas.microsoft.com/office/drawing/2014/main" id="{650A2D3D-32A8-A1FA-D68D-F324793BB7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3643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558</xdr:row>
      <xdr:rowOff>0</xdr:rowOff>
    </xdr:from>
    <xdr:to>
      <xdr:col>4</xdr:col>
      <xdr:colOff>190500</xdr:colOff>
      <xdr:row>558</xdr:row>
      <xdr:rowOff>190500</xdr:rowOff>
    </xdr:to>
    <xdr:pic>
      <xdr:nvPicPr>
        <xdr:cNvPr id="3166" name="Picture 3165">
          <a:extLst>
            <a:ext uri="{FF2B5EF4-FFF2-40B4-BE49-F238E27FC236}">
              <a16:creationId xmlns:a16="http://schemas.microsoft.com/office/drawing/2014/main" id="{BE020061-8B58-3AB7-68F0-CAFB75BB8C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3738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559</xdr:row>
      <xdr:rowOff>0</xdr:rowOff>
    </xdr:from>
    <xdr:to>
      <xdr:col>4</xdr:col>
      <xdr:colOff>190500</xdr:colOff>
      <xdr:row>559</xdr:row>
      <xdr:rowOff>190500</xdr:rowOff>
    </xdr:to>
    <xdr:pic>
      <xdr:nvPicPr>
        <xdr:cNvPr id="3167" name="Picture 3166">
          <a:extLst>
            <a:ext uri="{FF2B5EF4-FFF2-40B4-BE49-F238E27FC236}">
              <a16:creationId xmlns:a16="http://schemas.microsoft.com/office/drawing/2014/main" id="{C1F190C5-C731-CF65-4030-26E13EC0C6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3853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560</xdr:row>
      <xdr:rowOff>0</xdr:rowOff>
    </xdr:from>
    <xdr:to>
      <xdr:col>4</xdr:col>
      <xdr:colOff>190500</xdr:colOff>
      <xdr:row>560</xdr:row>
      <xdr:rowOff>190500</xdr:rowOff>
    </xdr:to>
    <xdr:pic>
      <xdr:nvPicPr>
        <xdr:cNvPr id="3168" name="Picture 3167">
          <a:extLst>
            <a:ext uri="{FF2B5EF4-FFF2-40B4-BE49-F238E27FC236}">
              <a16:creationId xmlns:a16="http://schemas.microsoft.com/office/drawing/2014/main" id="{E1C74D67-0E0B-990C-D699-10E491CA54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3948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561</xdr:row>
      <xdr:rowOff>0</xdr:rowOff>
    </xdr:from>
    <xdr:to>
      <xdr:col>4</xdr:col>
      <xdr:colOff>190500</xdr:colOff>
      <xdr:row>561</xdr:row>
      <xdr:rowOff>190500</xdr:rowOff>
    </xdr:to>
    <xdr:pic>
      <xdr:nvPicPr>
        <xdr:cNvPr id="3169" name="Picture 3168">
          <a:extLst>
            <a:ext uri="{FF2B5EF4-FFF2-40B4-BE49-F238E27FC236}">
              <a16:creationId xmlns:a16="http://schemas.microsoft.com/office/drawing/2014/main" id="{FEFC0B96-7EAF-E21C-E331-144274292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4062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562</xdr:row>
      <xdr:rowOff>0</xdr:rowOff>
    </xdr:from>
    <xdr:to>
      <xdr:col>4</xdr:col>
      <xdr:colOff>190500</xdr:colOff>
      <xdr:row>562</xdr:row>
      <xdr:rowOff>190500</xdr:rowOff>
    </xdr:to>
    <xdr:pic>
      <xdr:nvPicPr>
        <xdr:cNvPr id="3170" name="Picture 3169">
          <a:extLst>
            <a:ext uri="{FF2B5EF4-FFF2-40B4-BE49-F238E27FC236}">
              <a16:creationId xmlns:a16="http://schemas.microsoft.com/office/drawing/2014/main" id="{24B86CD0-5BF2-64D2-AD61-E771D338CB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4157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563</xdr:row>
      <xdr:rowOff>0</xdr:rowOff>
    </xdr:from>
    <xdr:to>
      <xdr:col>4</xdr:col>
      <xdr:colOff>190500</xdr:colOff>
      <xdr:row>563</xdr:row>
      <xdr:rowOff>190500</xdr:rowOff>
    </xdr:to>
    <xdr:pic>
      <xdr:nvPicPr>
        <xdr:cNvPr id="3171" name="Picture 3170">
          <a:extLst>
            <a:ext uri="{FF2B5EF4-FFF2-40B4-BE49-F238E27FC236}">
              <a16:creationId xmlns:a16="http://schemas.microsoft.com/office/drawing/2014/main" id="{A779009E-FD3B-4C17-B528-13EF45D4E1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4272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564</xdr:row>
      <xdr:rowOff>0</xdr:rowOff>
    </xdr:from>
    <xdr:to>
      <xdr:col>4</xdr:col>
      <xdr:colOff>190500</xdr:colOff>
      <xdr:row>564</xdr:row>
      <xdr:rowOff>190500</xdr:rowOff>
    </xdr:to>
    <xdr:pic>
      <xdr:nvPicPr>
        <xdr:cNvPr id="3172" name="Picture 3171">
          <a:extLst>
            <a:ext uri="{FF2B5EF4-FFF2-40B4-BE49-F238E27FC236}">
              <a16:creationId xmlns:a16="http://schemas.microsoft.com/office/drawing/2014/main" id="{9D8CC906-BCE5-D160-A0DD-AC5C1DAC8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4386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565</xdr:row>
      <xdr:rowOff>0</xdr:rowOff>
    </xdr:from>
    <xdr:to>
      <xdr:col>4</xdr:col>
      <xdr:colOff>190500</xdr:colOff>
      <xdr:row>565</xdr:row>
      <xdr:rowOff>190500</xdr:rowOff>
    </xdr:to>
    <xdr:pic>
      <xdr:nvPicPr>
        <xdr:cNvPr id="3173" name="Picture 3172">
          <a:extLst>
            <a:ext uri="{FF2B5EF4-FFF2-40B4-BE49-F238E27FC236}">
              <a16:creationId xmlns:a16="http://schemas.microsoft.com/office/drawing/2014/main" id="{8BA3E4E6-263C-7BE0-880C-D2F10C06EA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4481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566</xdr:row>
      <xdr:rowOff>0</xdr:rowOff>
    </xdr:from>
    <xdr:to>
      <xdr:col>4</xdr:col>
      <xdr:colOff>190500</xdr:colOff>
      <xdr:row>566</xdr:row>
      <xdr:rowOff>190500</xdr:rowOff>
    </xdr:to>
    <xdr:pic>
      <xdr:nvPicPr>
        <xdr:cNvPr id="3174" name="Picture 3173">
          <a:extLst>
            <a:ext uri="{FF2B5EF4-FFF2-40B4-BE49-F238E27FC236}">
              <a16:creationId xmlns:a16="http://schemas.microsoft.com/office/drawing/2014/main" id="{785ABC9C-65CF-FE39-8217-575C4996E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4577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567</xdr:row>
      <xdr:rowOff>0</xdr:rowOff>
    </xdr:from>
    <xdr:to>
      <xdr:col>4</xdr:col>
      <xdr:colOff>190500</xdr:colOff>
      <xdr:row>567</xdr:row>
      <xdr:rowOff>190500</xdr:rowOff>
    </xdr:to>
    <xdr:pic>
      <xdr:nvPicPr>
        <xdr:cNvPr id="3175" name="Picture 3174">
          <a:extLst>
            <a:ext uri="{FF2B5EF4-FFF2-40B4-BE49-F238E27FC236}">
              <a16:creationId xmlns:a16="http://schemas.microsoft.com/office/drawing/2014/main" id="{6B9D8D13-FBD4-8A55-9367-1CE108CE71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4672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568</xdr:row>
      <xdr:rowOff>0</xdr:rowOff>
    </xdr:from>
    <xdr:to>
      <xdr:col>4</xdr:col>
      <xdr:colOff>190500</xdr:colOff>
      <xdr:row>568</xdr:row>
      <xdr:rowOff>190500</xdr:rowOff>
    </xdr:to>
    <xdr:pic>
      <xdr:nvPicPr>
        <xdr:cNvPr id="3176" name="Picture 3175">
          <a:extLst>
            <a:ext uri="{FF2B5EF4-FFF2-40B4-BE49-F238E27FC236}">
              <a16:creationId xmlns:a16="http://schemas.microsoft.com/office/drawing/2014/main" id="{A4784FCE-830B-8D9E-FAE0-01B5C11415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4767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569</xdr:row>
      <xdr:rowOff>0</xdr:rowOff>
    </xdr:from>
    <xdr:to>
      <xdr:col>4</xdr:col>
      <xdr:colOff>190500</xdr:colOff>
      <xdr:row>569</xdr:row>
      <xdr:rowOff>190500</xdr:rowOff>
    </xdr:to>
    <xdr:pic>
      <xdr:nvPicPr>
        <xdr:cNvPr id="3177" name="Picture 3176">
          <a:extLst>
            <a:ext uri="{FF2B5EF4-FFF2-40B4-BE49-F238E27FC236}">
              <a16:creationId xmlns:a16="http://schemas.microsoft.com/office/drawing/2014/main" id="{A0C3C66D-C801-8F12-EA78-BFFCF77D9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4881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570</xdr:row>
      <xdr:rowOff>0</xdr:rowOff>
    </xdr:from>
    <xdr:to>
      <xdr:col>4</xdr:col>
      <xdr:colOff>190500</xdr:colOff>
      <xdr:row>570</xdr:row>
      <xdr:rowOff>190500</xdr:rowOff>
    </xdr:to>
    <xdr:pic>
      <xdr:nvPicPr>
        <xdr:cNvPr id="3178" name="Picture 3177">
          <a:extLst>
            <a:ext uri="{FF2B5EF4-FFF2-40B4-BE49-F238E27FC236}">
              <a16:creationId xmlns:a16="http://schemas.microsoft.com/office/drawing/2014/main" id="{B829563C-F7B7-2543-A09A-6C5E3F2A0E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4996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571</xdr:row>
      <xdr:rowOff>0</xdr:rowOff>
    </xdr:from>
    <xdr:to>
      <xdr:col>4</xdr:col>
      <xdr:colOff>190500</xdr:colOff>
      <xdr:row>571</xdr:row>
      <xdr:rowOff>190500</xdr:rowOff>
    </xdr:to>
    <xdr:pic>
      <xdr:nvPicPr>
        <xdr:cNvPr id="3179" name="Picture 3178">
          <a:extLst>
            <a:ext uri="{FF2B5EF4-FFF2-40B4-BE49-F238E27FC236}">
              <a16:creationId xmlns:a16="http://schemas.microsoft.com/office/drawing/2014/main" id="{0836BE90-8303-1B54-E539-0F6532391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5091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572</xdr:row>
      <xdr:rowOff>0</xdr:rowOff>
    </xdr:from>
    <xdr:to>
      <xdr:col>4</xdr:col>
      <xdr:colOff>190500</xdr:colOff>
      <xdr:row>572</xdr:row>
      <xdr:rowOff>190500</xdr:rowOff>
    </xdr:to>
    <xdr:pic>
      <xdr:nvPicPr>
        <xdr:cNvPr id="3180" name="Picture 3179">
          <a:extLst>
            <a:ext uri="{FF2B5EF4-FFF2-40B4-BE49-F238E27FC236}">
              <a16:creationId xmlns:a16="http://schemas.microsoft.com/office/drawing/2014/main" id="{15C8C485-580E-0D2C-1499-57486B29B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5224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573</xdr:row>
      <xdr:rowOff>0</xdr:rowOff>
    </xdr:from>
    <xdr:to>
      <xdr:col>4</xdr:col>
      <xdr:colOff>190500</xdr:colOff>
      <xdr:row>573</xdr:row>
      <xdr:rowOff>190500</xdr:rowOff>
    </xdr:to>
    <xdr:pic>
      <xdr:nvPicPr>
        <xdr:cNvPr id="3181" name="Picture 3180">
          <a:extLst>
            <a:ext uri="{FF2B5EF4-FFF2-40B4-BE49-F238E27FC236}">
              <a16:creationId xmlns:a16="http://schemas.microsoft.com/office/drawing/2014/main" id="{BA45EEED-F921-EFD3-E647-5A7E933B97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5358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574</xdr:row>
      <xdr:rowOff>0</xdr:rowOff>
    </xdr:from>
    <xdr:to>
      <xdr:col>4</xdr:col>
      <xdr:colOff>190500</xdr:colOff>
      <xdr:row>574</xdr:row>
      <xdr:rowOff>190500</xdr:rowOff>
    </xdr:to>
    <xdr:pic>
      <xdr:nvPicPr>
        <xdr:cNvPr id="3182" name="Picture 3181">
          <a:extLst>
            <a:ext uri="{FF2B5EF4-FFF2-40B4-BE49-F238E27FC236}">
              <a16:creationId xmlns:a16="http://schemas.microsoft.com/office/drawing/2014/main" id="{E4C3C20B-BD3C-8A17-D2E0-146556E383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5472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575</xdr:row>
      <xdr:rowOff>0</xdr:rowOff>
    </xdr:from>
    <xdr:to>
      <xdr:col>4</xdr:col>
      <xdr:colOff>190500</xdr:colOff>
      <xdr:row>575</xdr:row>
      <xdr:rowOff>190500</xdr:rowOff>
    </xdr:to>
    <xdr:pic>
      <xdr:nvPicPr>
        <xdr:cNvPr id="3183" name="Picture 3182">
          <a:extLst>
            <a:ext uri="{FF2B5EF4-FFF2-40B4-BE49-F238E27FC236}">
              <a16:creationId xmlns:a16="http://schemas.microsoft.com/office/drawing/2014/main" id="{9CA8FB66-7901-752E-FF4D-EB363D3FE8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5605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576</xdr:row>
      <xdr:rowOff>0</xdr:rowOff>
    </xdr:from>
    <xdr:to>
      <xdr:col>4</xdr:col>
      <xdr:colOff>190500</xdr:colOff>
      <xdr:row>576</xdr:row>
      <xdr:rowOff>190500</xdr:rowOff>
    </xdr:to>
    <xdr:pic>
      <xdr:nvPicPr>
        <xdr:cNvPr id="3184" name="Picture 3183">
          <a:extLst>
            <a:ext uri="{FF2B5EF4-FFF2-40B4-BE49-F238E27FC236}">
              <a16:creationId xmlns:a16="http://schemas.microsoft.com/office/drawing/2014/main" id="{CCEE65A3-0AF4-604B-6796-FDB4C0B6E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5662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577</xdr:row>
      <xdr:rowOff>0</xdr:rowOff>
    </xdr:from>
    <xdr:to>
      <xdr:col>4</xdr:col>
      <xdr:colOff>190500</xdr:colOff>
      <xdr:row>577</xdr:row>
      <xdr:rowOff>190500</xdr:rowOff>
    </xdr:to>
    <xdr:pic>
      <xdr:nvPicPr>
        <xdr:cNvPr id="3185" name="Picture 3184">
          <a:extLst>
            <a:ext uri="{FF2B5EF4-FFF2-40B4-BE49-F238E27FC236}">
              <a16:creationId xmlns:a16="http://schemas.microsoft.com/office/drawing/2014/main" id="{CB00DF00-688D-7ECE-CA94-A9432BF5A3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5758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578</xdr:row>
      <xdr:rowOff>0</xdr:rowOff>
    </xdr:from>
    <xdr:to>
      <xdr:col>4</xdr:col>
      <xdr:colOff>190500</xdr:colOff>
      <xdr:row>578</xdr:row>
      <xdr:rowOff>190500</xdr:rowOff>
    </xdr:to>
    <xdr:pic>
      <xdr:nvPicPr>
        <xdr:cNvPr id="3186" name="Picture 3185">
          <a:extLst>
            <a:ext uri="{FF2B5EF4-FFF2-40B4-BE49-F238E27FC236}">
              <a16:creationId xmlns:a16="http://schemas.microsoft.com/office/drawing/2014/main" id="{C34BC7CC-84E6-2881-EB4B-5DDB52977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5853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579</xdr:row>
      <xdr:rowOff>0</xdr:rowOff>
    </xdr:from>
    <xdr:to>
      <xdr:col>4</xdr:col>
      <xdr:colOff>190500</xdr:colOff>
      <xdr:row>579</xdr:row>
      <xdr:rowOff>190500</xdr:rowOff>
    </xdr:to>
    <xdr:pic>
      <xdr:nvPicPr>
        <xdr:cNvPr id="3187" name="Picture 3186">
          <a:extLst>
            <a:ext uri="{FF2B5EF4-FFF2-40B4-BE49-F238E27FC236}">
              <a16:creationId xmlns:a16="http://schemas.microsoft.com/office/drawing/2014/main" id="{5722DBA9-C263-9E66-56EB-D7F6F8E5FB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5948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580</xdr:row>
      <xdr:rowOff>0</xdr:rowOff>
    </xdr:from>
    <xdr:to>
      <xdr:col>4</xdr:col>
      <xdr:colOff>190500</xdr:colOff>
      <xdr:row>580</xdr:row>
      <xdr:rowOff>190500</xdr:rowOff>
    </xdr:to>
    <xdr:pic>
      <xdr:nvPicPr>
        <xdr:cNvPr id="3188" name="Picture 3187">
          <a:extLst>
            <a:ext uri="{FF2B5EF4-FFF2-40B4-BE49-F238E27FC236}">
              <a16:creationId xmlns:a16="http://schemas.microsoft.com/office/drawing/2014/main" id="{55710B93-BC34-9DEB-2787-1A2A472C85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043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581</xdr:row>
      <xdr:rowOff>0</xdr:rowOff>
    </xdr:from>
    <xdr:to>
      <xdr:col>4</xdr:col>
      <xdr:colOff>190500</xdr:colOff>
      <xdr:row>581</xdr:row>
      <xdr:rowOff>190500</xdr:rowOff>
    </xdr:to>
    <xdr:pic>
      <xdr:nvPicPr>
        <xdr:cNvPr id="3189" name="Picture 3188">
          <a:extLst>
            <a:ext uri="{FF2B5EF4-FFF2-40B4-BE49-F238E27FC236}">
              <a16:creationId xmlns:a16="http://schemas.microsoft.com/office/drawing/2014/main" id="{55B7AA5F-8C75-3221-8818-D30ACA9C7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139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582</xdr:row>
      <xdr:rowOff>0</xdr:rowOff>
    </xdr:from>
    <xdr:to>
      <xdr:col>4</xdr:col>
      <xdr:colOff>190500</xdr:colOff>
      <xdr:row>582</xdr:row>
      <xdr:rowOff>190500</xdr:rowOff>
    </xdr:to>
    <xdr:pic>
      <xdr:nvPicPr>
        <xdr:cNvPr id="3190" name="Picture 3189">
          <a:extLst>
            <a:ext uri="{FF2B5EF4-FFF2-40B4-BE49-F238E27FC236}">
              <a16:creationId xmlns:a16="http://schemas.microsoft.com/office/drawing/2014/main" id="{A6489F8D-5ACB-EE29-5B96-3599800491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234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583</xdr:row>
      <xdr:rowOff>0</xdr:rowOff>
    </xdr:from>
    <xdr:to>
      <xdr:col>4</xdr:col>
      <xdr:colOff>190500</xdr:colOff>
      <xdr:row>583</xdr:row>
      <xdr:rowOff>190500</xdr:rowOff>
    </xdr:to>
    <xdr:pic>
      <xdr:nvPicPr>
        <xdr:cNvPr id="3191" name="Picture 3190">
          <a:extLst>
            <a:ext uri="{FF2B5EF4-FFF2-40B4-BE49-F238E27FC236}">
              <a16:creationId xmlns:a16="http://schemas.microsoft.com/office/drawing/2014/main" id="{9E683006-45EE-E9EF-8A8F-9A4AAD2B6F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329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584</xdr:row>
      <xdr:rowOff>0</xdr:rowOff>
    </xdr:from>
    <xdr:to>
      <xdr:col>4</xdr:col>
      <xdr:colOff>190500</xdr:colOff>
      <xdr:row>584</xdr:row>
      <xdr:rowOff>190500</xdr:rowOff>
    </xdr:to>
    <xdr:pic>
      <xdr:nvPicPr>
        <xdr:cNvPr id="3192" name="Picture 3191">
          <a:extLst>
            <a:ext uri="{FF2B5EF4-FFF2-40B4-BE49-F238E27FC236}">
              <a16:creationId xmlns:a16="http://schemas.microsoft.com/office/drawing/2014/main" id="{89C94C6C-8DF5-239C-07E9-51F1329E6C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424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585</xdr:row>
      <xdr:rowOff>0</xdr:rowOff>
    </xdr:from>
    <xdr:to>
      <xdr:col>4</xdr:col>
      <xdr:colOff>190500</xdr:colOff>
      <xdr:row>585</xdr:row>
      <xdr:rowOff>190500</xdr:rowOff>
    </xdr:to>
    <xdr:pic>
      <xdr:nvPicPr>
        <xdr:cNvPr id="3193" name="Picture 3192">
          <a:extLst>
            <a:ext uri="{FF2B5EF4-FFF2-40B4-BE49-F238E27FC236}">
              <a16:creationId xmlns:a16="http://schemas.microsoft.com/office/drawing/2014/main" id="{1EB73D33-F2D7-2111-24FF-954923E4C1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501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586</xdr:row>
      <xdr:rowOff>0</xdr:rowOff>
    </xdr:from>
    <xdr:to>
      <xdr:col>4</xdr:col>
      <xdr:colOff>190500</xdr:colOff>
      <xdr:row>586</xdr:row>
      <xdr:rowOff>190500</xdr:rowOff>
    </xdr:to>
    <xdr:pic>
      <xdr:nvPicPr>
        <xdr:cNvPr id="3194" name="Picture 3193">
          <a:extLst>
            <a:ext uri="{FF2B5EF4-FFF2-40B4-BE49-F238E27FC236}">
              <a16:creationId xmlns:a16="http://schemas.microsoft.com/office/drawing/2014/main" id="{72088DF6-0631-CA4C-1C25-37A2B94D4A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577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587</xdr:row>
      <xdr:rowOff>0</xdr:rowOff>
    </xdr:from>
    <xdr:to>
      <xdr:col>4</xdr:col>
      <xdr:colOff>190500</xdr:colOff>
      <xdr:row>587</xdr:row>
      <xdr:rowOff>190500</xdr:rowOff>
    </xdr:to>
    <xdr:pic>
      <xdr:nvPicPr>
        <xdr:cNvPr id="3195" name="Picture 3194">
          <a:extLst>
            <a:ext uri="{FF2B5EF4-FFF2-40B4-BE49-F238E27FC236}">
              <a16:creationId xmlns:a16="http://schemas.microsoft.com/office/drawing/2014/main" id="{6E2B72CD-7FFE-F908-DD46-5C09AACF59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653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588</xdr:row>
      <xdr:rowOff>0</xdr:rowOff>
    </xdr:from>
    <xdr:to>
      <xdr:col>4</xdr:col>
      <xdr:colOff>190500</xdr:colOff>
      <xdr:row>588</xdr:row>
      <xdr:rowOff>190500</xdr:rowOff>
    </xdr:to>
    <xdr:pic>
      <xdr:nvPicPr>
        <xdr:cNvPr id="3196" name="Picture 3195">
          <a:extLst>
            <a:ext uri="{FF2B5EF4-FFF2-40B4-BE49-F238E27FC236}">
              <a16:creationId xmlns:a16="http://schemas.microsoft.com/office/drawing/2014/main" id="{B823D49B-2B71-2D69-A5ED-B7942E690C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729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589</xdr:row>
      <xdr:rowOff>0</xdr:rowOff>
    </xdr:from>
    <xdr:to>
      <xdr:col>4</xdr:col>
      <xdr:colOff>190500</xdr:colOff>
      <xdr:row>589</xdr:row>
      <xdr:rowOff>190500</xdr:rowOff>
    </xdr:to>
    <xdr:pic>
      <xdr:nvPicPr>
        <xdr:cNvPr id="3197" name="Picture 3196">
          <a:extLst>
            <a:ext uri="{FF2B5EF4-FFF2-40B4-BE49-F238E27FC236}">
              <a16:creationId xmlns:a16="http://schemas.microsoft.com/office/drawing/2014/main" id="{97758F5E-8F43-6BC0-6381-CD3FB56B5D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805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590</xdr:row>
      <xdr:rowOff>0</xdr:rowOff>
    </xdr:from>
    <xdr:to>
      <xdr:col>4</xdr:col>
      <xdr:colOff>190500</xdr:colOff>
      <xdr:row>590</xdr:row>
      <xdr:rowOff>190500</xdr:rowOff>
    </xdr:to>
    <xdr:pic>
      <xdr:nvPicPr>
        <xdr:cNvPr id="3198" name="Picture 3197">
          <a:extLst>
            <a:ext uri="{FF2B5EF4-FFF2-40B4-BE49-F238E27FC236}">
              <a16:creationId xmlns:a16="http://schemas.microsoft.com/office/drawing/2014/main" id="{ED55F691-B763-5CA8-0479-E8F68C4BD1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901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591</xdr:row>
      <xdr:rowOff>0</xdr:rowOff>
    </xdr:from>
    <xdr:to>
      <xdr:col>4</xdr:col>
      <xdr:colOff>190500</xdr:colOff>
      <xdr:row>591</xdr:row>
      <xdr:rowOff>190500</xdr:rowOff>
    </xdr:to>
    <xdr:pic>
      <xdr:nvPicPr>
        <xdr:cNvPr id="3199" name="Picture 3198">
          <a:extLst>
            <a:ext uri="{FF2B5EF4-FFF2-40B4-BE49-F238E27FC236}">
              <a16:creationId xmlns:a16="http://schemas.microsoft.com/office/drawing/2014/main" id="{D529AD41-5137-5A02-FAA8-A2775DBE77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996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592</xdr:row>
      <xdr:rowOff>0</xdr:rowOff>
    </xdr:from>
    <xdr:to>
      <xdr:col>4</xdr:col>
      <xdr:colOff>190500</xdr:colOff>
      <xdr:row>592</xdr:row>
      <xdr:rowOff>190500</xdr:rowOff>
    </xdr:to>
    <xdr:pic>
      <xdr:nvPicPr>
        <xdr:cNvPr id="3200" name="Picture 3199">
          <a:extLst>
            <a:ext uri="{FF2B5EF4-FFF2-40B4-BE49-F238E27FC236}">
              <a16:creationId xmlns:a16="http://schemas.microsoft.com/office/drawing/2014/main" id="{B30052F5-9D58-03A0-48B7-ED01A0F2B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7091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596</xdr:row>
      <xdr:rowOff>0</xdr:rowOff>
    </xdr:from>
    <xdr:to>
      <xdr:col>4</xdr:col>
      <xdr:colOff>190500</xdr:colOff>
      <xdr:row>596</xdr:row>
      <xdr:rowOff>190500</xdr:rowOff>
    </xdr:to>
    <xdr:pic>
      <xdr:nvPicPr>
        <xdr:cNvPr id="3201" name="Picture 3200">
          <a:extLst>
            <a:ext uri="{FF2B5EF4-FFF2-40B4-BE49-F238E27FC236}">
              <a16:creationId xmlns:a16="http://schemas.microsoft.com/office/drawing/2014/main" id="{EBA58DFD-6637-9A8E-0AC2-A57C005F5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7434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597</xdr:row>
      <xdr:rowOff>0</xdr:rowOff>
    </xdr:from>
    <xdr:to>
      <xdr:col>4</xdr:col>
      <xdr:colOff>190500</xdr:colOff>
      <xdr:row>597</xdr:row>
      <xdr:rowOff>190500</xdr:rowOff>
    </xdr:to>
    <xdr:pic>
      <xdr:nvPicPr>
        <xdr:cNvPr id="3202" name="Picture 3201">
          <a:extLst>
            <a:ext uri="{FF2B5EF4-FFF2-40B4-BE49-F238E27FC236}">
              <a16:creationId xmlns:a16="http://schemas.microsoft.com/office/drawing/2014/main" id="{5ED094AD-BB37-B438-4595-9F8E4B7BB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7529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598</xdr:row>
      <xdr:rowOff>0</xdr:rowOff>
    </xdr:from>
    <xdr:to>
      <xdr:col>4</xdr:col>
      <xdr:colOff>190500</xdr:colOff>
      <xdr:row>598</xdr:row>
      <xdr:rowOff>190500</xdr:rowOff>
    </xdr:to>
    <xdr:pic>
      <xdr:nvPicPr>
        <xdr:cNvPr id="3203" name="Picture 3202">
          <a:extLst>
            <a:ext uri="{FF2B5EF4-FFF2-40B4-BE49-F238E27FC236}">
              <a16:creationId xmlns:a16="http://schemas.microsoft.com/office/drawing/2014/main" id="{062FB2D4-DD85-16CE-1DCD-CBF44E5E29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7625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599</xdr:row>
      <xdr:rowOff>0</xdr:rowOff>
    </xdr:from>
    <xdr:to>
      <xdr:col>4</xdr:col>
      <xdr:colOff>190500</xdr:colOff>
      <xdr:row>599</xdr:row>
      <xdr:rowOff>190500</xdr:rowOff>
    </xdr:to>
    <xdr:pic>
      <xdr:nvPicPr>
        <xdr:cNvPr id="3204" name="Picture 3203">
          <a:extLst>
            <a:ext uri="{FF2B5EF4-FFF2-40B4-BE49-F238E27FC236}">
              <a16:creationId xmlns:a16="http://schemas.microsoft.com/office/drawing/2014/main" id="{6F2BB8B7-3B0F-6027-3ED8-9E2868923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7720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601</xdr:row>
      <xdr:rowOff>0</xdr:rowOff>
    </xdr:from>
    <xdr:to>
      <xdr:col>4</xdr:col>
      <xdr:colOff>190500</xdr:colOff>
      <xdr:row>601</xdr:row>
      <xdr:rowOff>190500</xdr:rowOff>
    </xdr:to>
    <xdr:pic>
      <xdr:nvPicPr>
        <xdr:cNvPr id="3205" name="Picture 3204">
          <a:extLst>
            <a:ext uri="{FF2B5EF4-FFF2-40B4-BE49-F238E27FC236}">
              <a16:creationId xmlns:a16="http://schemas.microsoft.com/office/drawing/2014/main" id="{29C3274E-EC8A-B852-60BA-70D3E6DD53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7929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603</xdr:row>
      <xdr:rowOff>0</xdr:rowOff>
    </xdr:from>
    <xdr:to>
      <xdr:col>4</xdr:col>
      <xdr:colOff>190500</xdr:colOff>
      <xdr:row>603</xdr:row>
      <xdr:rowOff>190500</xdr:rowOff>
    </xdr:to>
    <xdr:pic>
      <xdr:nvPicPr>
        <xdr:cNvPr id="3206" name="Picture 3205">
          <a:extLst>
            <a:ext uri="{FF2B5EF4-FFF2-40B4-BE49-F238E27FC236}">
              <a16:creationId xmlns:a16="http://schemas.microsoft.com/office/drawing/2014/main" id="{C64C38E0-0B80-2B4E-FD59-90BE1F3EC2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8082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604</xdr:row>
      <xdr:rowOff>0</xdr:rowOff>
    </xdr:from>
    <xdr:to>
      <xdr:col>4</xdr:col>
      <xdr:colOff>190500</xdr:colOff>
      <xdr:row>604</xdr:row>
      <xdr:rowOff>190500</xdr:rowOff>
    </xdr:to>
    <xdr:pic>
      <xdr:nvPicPr>
        <xdr:cNvPr id="3207" name="Picture 3206">
          <a:extLst>
            <a:ext uri="{FF2B5EF4-FFF2-40B4-BE49-F238E27FC236}">
              <a16:creationId xmlns:a16="http://schemas.microsoft.com/office/drawing/2014/main" id="{C4B65596-6EFB-55F8-670F-FC5D692C06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8196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605</xdr:row>
      <xdr:rowOff>0</xdr:rowOff>
    </xdr:from>
    <xdr:to>
      <xdr:col>4</xdr:col>
      <xdr:colOff>190500</xdr:colOff>
      <xdr:row>605</xdr:row>
      <xdr:rowOff>190500</xdr:rowOff>
    </xdr:to>
    <xdr:pic>
      <xdr:nvPicPr>
        <xdr:cNvPr id="3208" name="Picture 3207">
          <a:extLst>
            <a:ext uri="{FF2B5EF4-FFF2-40B4-BE49-F238E27FC236}">
              <a16:creationId xmlns:a16="http://schemas.microsoft.com/office/drawing/2014/main" id="{266B1E2E-8200-6476-B8EE-99ED2D142A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8272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606</xdr:row>
      <xdr:rowOff>0</xdr:rowOff>
    </xdr:from>
    <xdr:to>
      <xdr:col>4</xdr:col>
      <xdr:colOff>190500</xdr:colOff>
      <xdr:row>606</xdr:row>
      <xdr:rowOff>190500</xdr:rowOff>
    </xdr:to>
    <xdr:pic>
      <xdr:nvPicPr>
        <xdr:cNvPr id="3209" name="Picture 3208">
          <a:extLst>
            <a:ext uri="{FF2B5EF4-FFF2-40B4-BE49-F238E27FC236}">
              <a16:creationId xmlns:a16="http://schemas.microsoft.com/office/drawing/2014/main" id="{F1F25A14-BFF8-1CD4-3E8D-C15A64E7F9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8348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608</xdr:row>
      <xdr:rowOff>0</xdr:rowOff>
    </xdr:from>
    <xdr:to>
      <xdr:col>4</xdr:col>
      <xdr:colOff>190500</xdr:colOff>
      <xdr:row>608</xdr:row>
      <xdr:rowOff>190500</xdr:rowOff>
    </xdr:to>
    <xdr:pic>
      <xdr:nvPicPr>
        <xdr:cNvPr id="3210" name="Picture 3209">
          <a:extLst>
            <a:ext uri="{FF2B5EF4-FFF2-40B4-BE49-F238E27FC236}">
              <a16:creationId xmlns:a16="http://schemas.microsoft.com/office/drawing/2014/main" id="{49E40193-BB66-458A-6693-0C516A7468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8539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616</xdr:row>
      <xdr:rowOff>0</xdr:rowOff>
    </xdr:from>
    <xdr:to>
      <xdr:col>4</xdr:col>
      <xdr:colOff>190500</xdr:colOff>
      <xdr:row>616</xdr:row>
      <xdr:rowOff>190500</xdr:rowOff>
    </xdr:to>
    <xdr:pic>
      <xdr:nvPicPr>
        <xdr:cNvPr id="3211" name="Picture 3210">
          <a:extLst>
            <a:ext uri="{FF2B5EF4-FFF2-40B4-BE49-F238E27FC236}">
              <a16:creationId xmlns:a16="http://schemas.microsoft.com/office/drawing/2014/main" id="{332A1202-AADF-3A63-C14B-F5103DBB5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9168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617</xdr:row>
      <xdr:rowOff>0</xdr:rowOff>
    </xdr:from>
    <xdr:to>
      <xdr:col>4</xdr:col>
      <xdr:colOff>190500</xdr:colOff>
      <xdr:row>617</xdr:row>
      <xdr:rowOff>190500</xdr:rowOff>
    </xdr:to>
    <xdr:pic>
      <xdr:nvPicPr>
        <xdr:cNvPr id="3212" name="Picture 3211">
          <a:extLst>
            <a:ext uri="{FF2B5EF4-FFF2-40B4-BE49-F238E27FC236}">
              <a16:creationId xmlns:a16="http://schemas.microsoft.com/office/drawing/2014/main" id="{284B0C1A-FCB6-CAF8-1D91-3238F7478D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9263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618</xdr:row>
      <xdr:rowOff>0</xdr:rowOff>
    </xdr:from>
    <xdr:to>
      <xdr:col>4</xdr:col>
      <xdr:colOff>190500</xdr:colOff>
      <xdr:row>618</xdr:row>
      <xdr:rowOff>190500</xdr:rowOff>
    </xdr:to>
    <xdr:pic>
      <xdr:nvPicPr>
        <xdr:cNvPr id="3213" name="Picture 3212">
          <a:extLst>
            <a:ext uri="{FF2B5EF4-FFF2-40B4-BE49-F238E27FC236}">
              <a16:creationId xmlns:a16="http://schemas.microsoft.com/office/drawing/2014/main" id="{3BFB591B-82A1-DEBA-B7C7-0B0354D344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9377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619</xdr:row>
      <xdr:rowOff>0</xdr:rowOff>
    </xdr:from>
    <xdr:to>
      <xdr:col>4</xdr:col>
      <xdr:colOff>190500</xdr:colOff>
      <xdr:row>619</xdr:row>
      <xdr:rowOff>190500</xdr:rowOff>
    </xdr:to>
    <xdr:pic>
      <xdr:nvPicPr>
        <xdr:cNvPr id="3214" name="Picture 3213">
          <a:extLst>
            <a:ext uri="{FF2B5EF4-FFF2-40B4-BE49-F238E27FC236}">
              <a16:creationId xmlns:a16="http://schemas.microsoft.com/office/drawing/2014/main" id="{9B38F80A-28EF-A8D3-19F5-B72F4FF30C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9453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620</xdr:row>
      <xdr:rowOff>0</xdr:rowOff>
    </xdr:from>
    <xdr:to>
      <xdr:col>4</xdr:col>
      <xdr:colOff>190500</xdr:colOff>
      <xdr:row>620</xdr:row>
      <xdr:rowOff>190500</xdr:rowOff>
    </xdr:to>
    <xdr:pic>
      <xdr:nvPicPr>
        <xdr:cNvPr id="3215" name="Picture 3214">
          <a:extLst>
            <a:ext uri="{FF2B5EF4-FFF2-40B4-BE49-F238E27FC236}">
              <a16:creationId xmlns:a16="http://schemas.microsoft.com/office/drawing/2014/main" id="{E00FF9FA-B11B-891A-C66C-8EBCD88897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9530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621</xdr:row>
      <xdr:rowOff>0</xdr:rowOff>
    </xdr:from>
    <xdr:to>
      <xdr:col>4</xdr:col>
      <xdr:colOff>190500</xdr:colOff>
      <xdr:row>621</xdr:row>
      <xdr:rowOff>190500</xdr:rowOff>
    </xdr:to>
    <xdr:pic>
      <xdr:nvPicPr>
        <xdr:cNvPr id="3216" name="Picture 3215">
          <a:extLst>
            <a:ext uri="{FF2B5EF4-FFF2-40B4-BE49-F238E27FC236}">
              <a16:creationId xmlns:a16="http://schemas.microsoft.com/office/drawing/2014/main" id="{FCFEA367-3F66-4727-2B1A-0C92FA065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9606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622</xdr:row>
      <xdr:rowOff>0</xdr:rowOff>
    </xdr:from>
    <xdr:to>
      <xdr:col>4</xdr:col>
      <xdr:colOff>190500</xdr:colOff>
      <xdr:row>622</xdr:row>
      <xdr:rowOff>190500</xdr:rowOff>
    </xdr:to>
    <xdr:pic>
      <xdr:nvPicPr>
        <xdr:cNvPr id="3217" name="Picture 3216">
          <a:extLst>
            <a:ext uri="{FF2B5EF4-FFF2-40B4-BE49-F238E27FC236}">
              <a16:creationId xmlns:a16="http://schemas.microsoft.com/office/drawing/2014/main" id="{82D98B07-A5D8-2178-41A5-F9E9765C3B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9682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623</xdr:row>
      <xdr:rowOff>0</xdr:rowOff>
    </xdr:from>
    <xdr:to>
      <xdr:col>4</xdr:col>
      <xdr:colOff>190500</xdr:colOff>
      <xdr:row>623</xdr:row>
      <xdr:rowOff>190500</xdr:rowOff>
    </xdr:to>
    <xdr:pic>
      <xdr:nvPicPr>
        <xdr:cNvPr id="3218" name="Picture 3217">
          <a:extLst>
            <a:ext uri="{FF2B5EF4-FFF2-40B4-BE49-F238E27FC236}">
              <a16:creationId xmlns:a16="http://schemas.microsoft.com/office/drawing/2014/main" id="{7A6CE99C-BA41-6FA6-BC79-F94AE82230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9758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624</xdr:row>
      <xdr:rowOff>0</xdr:rowOff>
    </xdr:from>
    <xdr:to>
      <xdr:col>4</xdr:col>
      <xdr:colOff>190500</xdr:colOff>
      <xdr:row>624</xdr:row>
      <xdr:rowOff>190500</xdr:rowOff>
    </xdr:to>
    <xdr:pic>
      <xdr:nvPicPr>
        <xdr:cNvPr id="3219" name="Picture 3218">
          <a:extLst>
            <a:ext uri="{FF2B5EF4-FFF2-40B4-BE49-F238E27FC236}">
              <a16:creationId xmlns:a16="http://schemas.microsoft.com/office/drawing/2014/main" id="{2BBBAC52-35AB-B24A-49E4-555DC45AF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9834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625</xdr:row>
      <xdr:rowOff>0</xdr:rowOff>
    </xdr:from>
    <xdr:to>
      <xdr:col>4</xdr:col>
      <xdr:colOff>190500</xdr:colOff>
      <xdr:row>625</xdr:row>
      <xdr:rowOff>190500</xdr:rowOff>
    </xdr:to>
    <xdr:pic>
      <xdr:nvPicPr>
        <xdr:cNvPr id="3220" name="Picture 3219">
          <a:extLst>
            <a:ext uri="{FF2B5EF4-FFF2-40B4-BE49-F238E27FC236}">
              <a16:creationId xmlns:a16="http://schemas.microsoft.com/office/drawing/2014/main" id="{9E7C132B-25BA-AB56-8B21-992BB8AAEB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9911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626</xdr:row>
      <xdr:rowOff>0</xdr:rowOff>
    </xdr:from>
    <xdr:to>
      <xdr:col>4</xdr:col>
      <xdr:colOff>190500</xdr:colOff>
      <xdr:row>626</xdr:row>
      <xdr:rowOff>190500</xdr:rowOff>
    </xdr:to>
    <xdr:pic>
      <xdr:nvPicPr>
        <xdr:cNvPr id="3221" name="Picture 3220">
          <a:extLst>
            <a:ext uri="{FF2B5EF4-FFF2-40B4-BE49-F238E27FC236}">
              <a16:creationId xmlns:a16="http://schemas.microsoft.com/office/drawing/2014/main" id="{00E7DF0E-375C-4837-3899-CA0A5F4D32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9987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627</xdr:row>
      <xdr:rowOff>0</xdr:rowOff>
    </xdr:from>
    <xdr:to>
      <xdr:col>4</xdr:col>
      <xdr:colOff>190500</xdr:colOff>
      <xdr:row>627</xdr:row>
      <xdr:rowOff>190500</xdr:rowOff>
    </xdr:to>
    <xdr:pic>
      <xdr:nvPicPr>
        <xdr:cNvPr id="3222" name="Picture 3221">
          <a:extLst>
            <a:ext uri="{FF2B5EF4-FFF2-40B4-BE49-F238E27FC236}">
              <a16:creationId xmlns:a16="http://schemas.microsoft.com/office/drawing/2014/main" id="{A308FC7D-5639-8389-7EE4-1A10377A03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063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628</xdr:row>
      <xdr:rowOff>0</xdr:rowOff>
    </xdr:from>
    <xdr:to>
      <xdr:col>4</xdr:col>
      <xdr:colOff>190500</xdr:colOff>
      <xdr:row>628</xdr:row>
      <xdr:rowOff>190500</xdr:rowOff>
    </xdr:to>
    <xdr:pic>
      <xdr:nvPicPr>
        <xdr:cNvPr id="3223" name="Picture 3222">
          <a:extLst>
            <a:ext uri="{FF2B5EF4-FFF2-40B4-BE49-F238E27FC236}">
              <a16:creationId xmlns:a16="http://schemas.microsoft.com/office/drawing/2014/main" id="{59904D39-257B-B3A1-1731-D22BE9414B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139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629</xdr:row>
      <xdr:rowOff>0</xdr:rowOff>
    </xdr:from>
    <xdr:to>
      <xdr:col>4</xdr:col>
      <xdr:colOff>190500</xdr:colOff>
      <xdr:row>629</xdr:row>
      <xdr:rowOff>190500</xdr:rowOff>
    </xdr:to>
    <xdr:pic>
      <xdr:nvPicPr>
        <xdr:cNvPr id="3224" name="Picture 3223">
          <a:extLst>
            <a:ext uri="{FF2B5EF4-FFF2-40B4-BE49-F238E27FC236}">
              <a16:creationId xmlns:a16="http://schemas.microsoft.com/office/drawing/2014/main" id="{E06ACF75-E2C7-F8B0-F226-2C65B59CA3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215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630</xdr:row>
      <xdr:rowOff>0</xdr:rowOff>
    </xdr:from>
    <xdr:to>
      <xdr:col>4</xdr:col>
      <xdr:colOff>190500</xdr:colOff>
      <xdr:row>630</xdr:row>
      <xdr:rowOff>190500</xdr:rowOff>
    </xdr:to>
    <xdr:pic>
      <xdr:nvPicPr>
        <xdr:cNvPr id="3225" name="Picture 3224">
          <a:extLst>
            <a:ext uri="{FF2B5EF4-FFF2-40B4-BE49-F238E27FC236}">
              <a16:creationId xmlns:a16="http://schemas.microsoft.com/office/drawing/2014/main" id="{98D07A22-1A42-F671-3AC2-228E0746F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311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631</xdr:row>
      <xdr:rowOff>0</xdr:rowOff>
    </xdr:from>
    <xdr:to>
      <xdr:col>4</xdr:col>
      <xdr:colOff>190500</xdr:colOff>
      <xdr:row>631</xdr:row>
      <xdr:rowOff>190500</xdr:rowOff>
    </xdr:to>
    <xdr:pic>
      <xdr:nvPicPr>
        <xdr:cNvPr id="3226" name="Picture 3225">
          <a:extLst>
            <a:ext uri="{FF2B5EF4-FFF2-40B4-BE49-F238E27FC236}">
              <a16:creationId xmlns:a16="http://schemas.microsoft.com/office/drawing/2014/main" id="{5E6203CC-54C1-8B18-3F2A-4B4E8264D4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406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632</xdr:row>
      <xdr:rowOff>0</xdr:rowOff>
    </xdr:from>
    <xdr:to>
      <xdr:col>4</xdr:col>
      <xdr:colOff>190500</xdr:colOff>
      <xdr:row>632</xdr:row>
      <xdr:rowOff>190500</xdr:rowOff>
    </xdr:to>
    <xdr:pic>
      <xdr:nvPicPr>
        <xdr:cNvPr id="3227" name="Picture 3226">
          <a:extLst>
            <a:ext uri="{FF2B5EF4-FFF2-40B4-BE49-F238E27FC236}">
              <a16:creationId xmlns:a16="http://schemas.microsoft.com/office/drawing/2014/main" id="{0A994EF7-610E-37D2-E979-3A5DDD1885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501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633</xdr:row>
      <xdr:rowOff>0</xdr:rowOff>
    </xdr:from>
    <xdr:to>
      <xdr:col>4</xdr:col>
      <xdr:colOff>190500</xdr:colOff>
      <xdr:row>633</xdr:row>
      <xdr:rowOff>190500</xdr:rowOff>
    </xdr:to>
    <xdr:pic>
      <xdr:nvPicPr>
        <xdr:cNvPr id="3228" name="Picture 3227">
          <a:extLst>
            <a:ext uri="{FF2B5EF4-FFF2-40B4-BE49-F238E27FC236}">
              <a16:creationId xmlns:a16="http://schemas.microsoft.com/office/drawing/2014/main" id="{6716C7EA-7423-A1DC-5C97-E464D5A051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596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634</xdr:row>
      <xdr:rowOff>0</xdr:rowOff>
    </xdr:from>
    <xdr:to>
      <xdr:col>4</xdr:col>
      <xdr:colOff>190500</xdr:colOff>
      <xdr:row>634</xdr:row>
      <xdr:rowOff>190500</xdr:rowOff>
    </xdr:to>
    <xdr:pic>
      <xdr:nvPicPr>
        <xdr:cNvPr id="3229" name="Picture 3228">
          <a:extLst>
            <a:ext uri="{FF2B5EF4-FFF2-40B4-BE49-F238E27FC236}">
              <a16:creationId xmlns:a16="http://schemas.microsoft.com/office/drawing/2014/main" id="{9D503C76-569B-8F5A-6F5E-5F57E60077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692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635</xdr:row>
      <xdr:rowOff>0</xdr:rowOff>
    </xdr:from>
    <xdr:to>
      <xdr:col>4</xdr:col>
      <xdr:colOff>190500</xdr:colOff>
      <xdr:row>635</xdr:row>
      <xdr:rowOff>190500</xdr:rowOff>
    </xdr:to>
    <xdr:pic>
      <xdr:nvPicPr>
        <xdr:cNvPr id="3230" name="Picture 3229">
          <a:extLst>
            <a:ext uri="{FF2B5EF4-FFF2-40B4-BE49-F238E27FC236}">
              <a16:creationId xmlns:a16="http://schemas.microsoft.com/office/drawing/2014/main" id="{FFD6CD5A-E039-6920-3F5F-3A4243A72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787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636</xdr:row>
      <xdr:rowOff>0</xdr:rowOff>
    </xdr:from>
    <xdr:to>
      <xdr:col>4</xdr:col>
      <xdr:colOff>190500</xdr:colOff>
      <xdr:row>636</xdr:row>
      <xdr:rowOff>190500</xdr:rowOff>
    </xdr:to>
    <xdr:pic>
      <xdr:nvPicPr>
        <xdr:cNvPr id="3231" name="Picture 3230">
          <a:extLst>
            <a:ext uri="{FF2B5EF4-FFF2-40B4-BE49-F238E27FC236}">
              <a16:creationId xmlns:a16="http://schemas.microsoft.com/office/drawing/2014/main" id="{130EB6F3-7222-C214-A7C4-8840328A4C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844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637</xdr:row>
      <xdr:rowOff>0</xdr:rowOff>
    </xdr:from>
    <xdr:to>
      <xdr:col>4</xdr:col>
      <xdr:colOff>190500</xdr:colOff>
      <xdr:row>637</xdr:row>
      <xdr:rowOff>190500</xdr:rowOff>
    </xdr:to>
    <xdr:pic>
      <xdr:nvPicPr>
        <xdr:cNvPr id="3232" name="Picture 3231">
          <a:extLst>
            <a:ext uri="{FF2B5EF4-FFF2-40B4-BE49-F238E27FC236}">
              <a16:creationId xmlns:a16="http://schemas.microsoft.com/office/drawing/2014/main" id="{C9348294-D082-D789-2616-879A03BB0C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920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638</xdr:row>
      <xdr:rowOff>0</xdr:rowOff>
    </xdr:from>
    <xdr:to>
      <xdr:col>4</xdr:col>
      <xdr:colOff>190500</xdr:colOff>
      <xdr:row>638</xdr:row>
      <xdr:rowOff>190500</xdr:rowOff>
    </xdr:to>
    <xdr:pic>
      <xdr:nvPicPr>
        <xdr:cNvPr id="3233" name="Picture 3232">
          <a:extLst>
            <a:ext uri="{FF2B5EF4-FFF2-40B4-BE49-F238E27FC236}">
              <a16:creationId xmlns:a16="http://schemas.microsoft.com/office/drawing/2014/main" id="{67589E8B-BD3F-03C4-A3F0-37916F6A67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996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639</xdr:row>
      <xdr:rowOff>0</xdr:rowOff>
    </xdr:from>
    <xdr:to>
      <xdr:col>4</xdr:col>
      <xdr:colOff>190500</xdr:colOff>
      <xdr:row>639</xdr:row>
      <xdr:rowOff>190500</xdr:rowOff>
    </xdr:to>
    <xdr:pic>
      <xdr:nvPicPr>
        <xdr:cNvPr id="3234" name="Picture 3233">
          <a:extLst>
            <a:ext uri="{FF2B5EF4-FFF2-40B4-BE49-F238E27FC236}">
              <a16:creationId xmlns:a16="http://schemas.microsoft.com/office/drawing/2014/main" id="{89CEC57E-264A-77A5-0A52-418136EBED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054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640</xdr:row>
      <xdr:rowOff>0</xdr:rowOff>
    </xdr:from>
    <xdr:to>
      <xdr:col>4</xdr:col>
      <xdr:colOff>190500</xdr:colOff>
      <xdr:row>640</xdr:row>
      <xdr:rowOff>190500</xdr:rowOff>
    </xdr:to>
    <xdr:pic>
      <xdr:nvPicPr>
        <xdr:cNvPr id="3235" name="Picture 3234">
          <a:extLst>
            <a:ext uri="{FF2B5EF4-FFF2-40B4-BE49-F238E27FC236}">
              <a16:creationId xmlns:a16="http://schemas.microsoft.com/office/drawing/2014/main" id="{7E0A6B9D-9738-17A5-EC7C-146B8CB262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111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641</xdr:row>
      <xdr:rowOff>0</xdr:rowOff>
    </xdr:from>
    <xdr:to>
      <xdr:col>4</xdr:col>
      <xdr:colOff>190500</xdr:colOff>
      <xdr:row>641</xdr:row>
      <xdr:rowOff>190500</xdr:rowOff>
    </xdr:to>
    <xdr:pic>
      <xdr:nvPicPr>
        <xdr:cNvPr id="3236" name="Picture 3235">
          <a:extLst>
            <a:ext uri="{FF2B5EF4-FFF2-40B4-BE49-F238E27FC236}">
              <a16:creationId xmlns:a16="http://schemas.microsoft.com/office/drawing/2014/main" id="{86E02B4F-BEE7-EA0B-DCFA-6DCD6944E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168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642</xdr:row>
      <xdr:rowOff>0</xdr:rowOff>
    </xdr:from>
    <xdr:to>
      <xdr:col>4</xdr:col>
      <xdr:colOff>190500</xdr:colOff>
      <xdr:row>642</xdr:row>
      <xdr:rowOff>190500</xdr:rowOff>
    </xdr:to>
    <xdr:pic>
      <xdr:nvPicPr>
        <xdr:cNvPr id="3237" name="Picture 3236">
          <a:extLst>
            <a:ext uri="{FF2B5EF4-FFF2-40B4-BE49-F238E27FC236}">
              <a16:creationId xmlns:a16="http://schemas.microsoft.com/office/drawing/2014/main" id="{6276CB81-159D-8B50-1E58-E7BF62F9D8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263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644</xdr:row>
      <xdr:rowOff>0</xdr:rowOff>
    </xdr:from>
    <xdr:to>
      <xdr:col>4</xdr:col>
      <xdr:colOff>190500</xdr:colOff>
      <xdr:row>644</xdr:row>
      <xdr:rowOff>190500</xdr:rowOff>
    </xdr:to>
    <xdr:pic>
      <xdr:nvPicPr>
        <xdr:cNvPr id="3238" name="Picture 3237">
          <a:extLst>
            <a:ext uri="{FF2B5EF4-FFF2-40B4-BE49-F238E27FC236}">
              <a16:creationId xmlns:a16="http://schemas.microsoft.com/office/drawing/2014/main" id="{8FF3D075-ED99-74B6-882A-2FA0052DA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492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645</xdr:row>
      <xdr:rowOff>0</xdr:rowOff>
    </xdr:from>
    <xdr:to>
      <xdr:col>4</xdr:col>
      <xdr:colOff>190500</xdr:colOff>
      <xdr:row>645</xdr:row>
      <xdr:rowOff>190500</xdr:rowOff>
    </xdr:to>
    <xdr:pic>
      <xdr:nvPicPr>
        <xdr:cNvPr id="3239" name="Picture 3238">
          <a:extLst>
            <a:ext uri="{FF2B5EF4-FFF2-40B4-BE49-F238E27FC236}">
              <a16:creationId xmlns:a16="http://schemas.microsoft.com/office/drawing/2014/main" id="{5519E4AF-1832-9567-F34B-8F00EA11CF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549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646</xdr:row>
      <xdr:rowOff>0</xdr:rowOff>
    </xdr:from>
    <xdr:to>
      <xdr:col>4</xdr:col>
      <xdr:colOff>190500</xdr:colOff>
      <xdr:row>646</xdr:row>
      <xdr:rowOff>190500</xdr:rowOff>
    </xdr:to>
    <xdr:pic>
      <xdr:nvPicPr>
        <xdr:cNvPr id="3240" name="Picture 3239">
          <a:extLst>
            <a:ext uri="{FF2B5EF4-FFF2-40B4-BE49-F238E27FC236}">
              <a16:creationId xmlns:a16="http://schemas.microsoft.com/office/drawing/2014/main" id="{C8A63658-2155-AF05-7E4C-EDACBC0D65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606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647</xdr:row>
      <xdr:rowOff>0</xdr:rowOff>
    </xdr:from>
    <xdr:to>
      <xdr:col>4</xdr:col>
      <xdr:colOff>190500</xdr:colOff>
      <xdr:row>647</xdr:row>
      <xdr:rowOff>190500</xdr:rowOff>
    </xdr:to>
    <xdr:pic>
      <xdr:nvPicPr>
        <xdr:cNvPr id="3241" name="Picture 3240">
          <a:extLst>
            <a:ext uri="{FF2B5EF4-FFF2-40B4-BE49-F238E27FC236}">
              <a16:creationId xmlns:a16="http://schemas.microsoft.com/office/drawing/2014/main" id="{10A89307-8B51-DEA5-5F82-3DB16666F4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663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648</xdr:row>
      <xdr:rowOff>0</xdr:rowOff>
    </xdr:from>
    <xdr:to>
      <xdr:col>4</xdr:col>
      <xdr:colOff>190500</xdr:colOff>
      <xdr:row>648</xdr:row>
      <xdr:rowOff>190500</xdr:rowOff>
    </xdr:to>
    <xdr:pic>
      <xdr:nvPicPr>
        <xdr:cNvPr id="3242" name="Picture 3241">
          <a:extLst>
            <a:ext uri="{FF2B5EF4-FFF2-40B4-BE49-F238E27FC236}">
              <a16:creationId xmlns:a16="http://schemas.microsoft.com/office/drawing/2014/main" id="{2CB36DC4-8F15-A7AC-DEDD-89B34B8969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720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650</xdr:row>
      <xdr:rowOff>0</xdr:rowOff>
    </xdr:from>
    <xdr:to>
      <xdr:col>4</xdr:col>
      <xdr:colOff>190500</xdr:colOff>
      <xdr:row>650</xdr:row>
      <xdr:rowOff>190500</xdr:rowOff>
    </xdr:to>
    <xdr:pic>
      <xdr:nvPicPr>
        <xdr:cNvPr id="3243" name="Picture 3242">
          <a:extLst>
            <a:ext uri="{FF2B5EF4-FFF2-40B4-BE49-F238E27FC236}">
              <a16:creationId xmlns:a16="http://schemas.microsoft.com/office/drawing/2014/main" id="{69BCCA11-7E9B-D9A9-98DA-15965645D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835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651</xdr:row>
      <xdr:rowOff>0</xdr:rowOff>
    </xdr:from>
    <xdr:to>
      <xdr:col>4</xdr:col>
      <xdr:colOff>190500</xdr:colOff>
      <xdr:row>651</xdr:row>
      <xdr:rowOff>190500</xdr:rowOff>
    </xdr:to>
    <xdr:pic>
      <xdr:nvPicPr>
        <xdr:cNvPr id="3244" name="Picture 3243">
          <a:extLst>
            <a:ext uri="{FF2B5EF4-FFF2-40B4-BE49-F238E27FC236}">
              <a16:creationId xmlns:a16="http://schemas.microsoft.com/office/drawing/2014/main" id="{5BE8D85B-7550-CE57-888C-15CD8045ED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911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652</xdr:row>
      <xdr:rowOff>0</xdr:rowOff>
    </xdr:from>
    <xdr:to>
      <xdr:col>4</xdr:col>
      <xdr:colOff>190500</xdr:colOff>
      <xdr:row>652</xdr:row>
      <xdr:rowOff>190500</xdr:rowOff>
    </xdr:to>
    <xdr:pic>
      <xdr:nvPicPr>
        <xdr:cNvPr id="3245" name="Picture 3244">
          <a:extLst>
            <a:ext uri="{FF2B5EF4-FFF2-40B4-BE49-F238E27FC236}">
              <a16:creationId xmlns:a16="http://schemas.microsoft.com/office/drawing/2014/main" id="{5295DA5E-F8FC-3258-9B8B-F583F6637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987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657</xdr:row>
      <xdr:rowOff>0</xdr:rowOff>
    </xdr:from>
    <xdr:to>
      <xdr:col>4</xdr:col>
      <xdr:colOff>190500</xdr:colOff>
      <xdr:row>657</xdr:row>
      <xdr:rowOff>190500</xdr:rowOff>
    </xdr:to>
    <xdr:pic>
      <xdr:nvPicPr>
        <xdr:cNvPr id="3246" name="Picture 3245">
          <a:extLst>
            <a:ext uri="{FF2B5EF4-FFF2-40B4-BE49-F238E27FC236}">
              <a16:creationId xmlns:a16="http://schemas.microsoft.com/office/drawing/2014/main" id="{74807489-5C38-E7C2-8DBB-C6161D80A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2520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658</xdr:row>
      <xdr:rowOff>0</xdr:rowOff>
    </xdr:from>
    <xdr:to>
      <xdr:col>4</xdr:col>
      <xdr:colOff>190500</xdr:colOff>
      <xdr:row>658</xdr:row>
      <xdr:rowOff>190500</xdr:rowOff>
    </xdr:to>
    <xdr:pic>
      <xdr:nvPicPr>
        <xdr:cNvPr id="3247" name="Picture 3246">
          <a:extLst>
            <a:ext uri="{FF2B5EF4-FFF2-40B4-BE49-F238E27FC236}">
              <a16:creationId xmlns:a16="http://schemas.microsoft.com/office/drawing/2014/main" id="{EBDCD01C-A7FE-2925-537E-783CCF8F8A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2616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659</xdr:row>
      <xdr:rowOff>0</xdr:rowOff>
    </xdr:from>
    <xdr:to>
      <xdr:col>4</xdr:col>
      <xdr:colOff>190500</xdr:colOff>
      <xdr:row>659</xdr:row>
      <xdr:rowOff>190500</xdr:rowOff>
    </xdr:to>
    <xdr:pic>
      <xdr:nvPicPr>
        <xdr:cNvPr id="3248" name="Picture 3247">
          <a:extLst>
            <a:ext uri="{FF2B5EF4-FFF2-40B4-BE49-F238E27FC236}">
              <a16:creationId xmlns:a16="http://schemas.microsoft.com/office/drawing/2014/main" id="{AEF435F0-562B-2040-7C31-7A1CD7C641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2711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660</xdr:row>
      <xdr:rowOff>0</xdr:rowOff>
    </xdr:from>
    <xdr:to>
      <xdr:col>4</xdr:col>
      <xdr:colOff>190500</xdr:colOff>
      <xdr:row>660</xdr:row>
      <xdr:rowOff>190500</xdr:rowOff>
    </xdr:to>
    <xdr:pic>
      <xdr:nvPicPr>
        <xdr:cNvPr id="3249" name="Picture 3248">
          <a:extLst>
            <a:ext uri="{FF2B5EF4-FFF2-40B4-BE49-F238E27FC236}">
              <a16:creationId xmlns:a16="http://schemas.microsoft.com/office/drawing/2014/main" id="{C1888275-7BF0-D45B-A288-E35CBD63E0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2787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661</xdr:row>
      <xdr:rowOff>0</xdr:rowOff>
    </xdr:from>
    <xdr:to>
      <xdr:col>4</xdr:col>
      <xdr:colOff>190500</xdr:colOff>
      <xdr:row>661</xdr:row>
      <xdr:rowOff>190500</xdr:rowOff>
    </xdr:to>
    <xdr:pic>
      <xdr:nvPicPr>
        <xdr:cNvPr id="3250" name="Picture 3249">
          <a:extLst>
            <a:ext uri="{FF2B5EF4-FFF2-40B4-BE49-F238E27FC236}">
              <a16:creationId xmlns:a16="http://schemas.microsoft.com/office/drawing/2014/main" id="{AAB2769E-1A76-675B-CE2B-F40B4C8892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2882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662</xdr:row>
      <xdr:rowOff>0</xdr:rowOff>
    </xdr:from>
    <xdr:to>
      <xdr:col>4</xdr:col>
      <xdr:colOff>190500</xdr:colOff>
      <xdr:row>662</xdr:row>
      <xdr:rowOff>190500</xdr:rowOff>
    </xdr:to>
    <xdr:pic>
      <xdr:nvPicPr>
        <xdr:cNvPr id="3251" name="Picture 3250">
          <a:extLst>
            <a:ext uri="{FF2B5EF4-FFF2-40B4-BE49-F238E27FC236}">
              <a16:creationId xmlns:a16="http://schemas.microsoft.com/office/drawing/2014/main" id="{755F7DF0-8F17-8A59-29C7-7A5A999A6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2959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663</xdr:row>
      <xdr:rowOff>0</xdr:rowOff>
    </xdr:from>
    <xdr:to>
      <xdr:col>4</xdr:col>
      <xdr:colOff>190500</xdr:colOff>
      <xdr:row>663</xdr:row>
      <xdr:rowOff>190500</xdr:rowOff>
    </xdr:to>
    <xdr:pic>
      <xdr:nvPicPr>
        <xdr:cNvPr id="3252" name="Picture 3251">
          <a:extLst>
            <a:ext uri="{FF2B5EF4-FFF2-40B4-BE49-F238E27FC236}">
              <a16:creationId xmlns:a16="http://schemas.microsoft.com/office/drawing/2014/main" id="{19F9C461-166F-6E5D-ABAE-A318C540B9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3054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664</xdr:row>
      <xdr:rowOff>0</xdr:rowOff>
    </xdr:from>
    <xdr:to>
      <xdr:col>4</xdr:col>
      <xdr:colOff>190500</xdr:colOff>
      <xdr:row>664</xdr:row>
      <xdr:rowOff>190500</xdr:rowOff>
    </xdr:to>
    <xdr:pic>
      <xdr:nvPicPr>
        <xdr:cNvPr id="3253" name="Picture 3252">
          <a:extLst>
            <a:ext uri="{FF2B5EF4-FFF2-40B4-BE49-F238E27FC236}">
              <a16:creationId xmlns:a16="http://schemas.microsoft.com/office/drawing/2014/main" id="{75E76055-8AD2-39AB-1EEE-152FBBBF5D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3130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666</xdr:row>
      <xdr:rowOff>0</xdr:rowOff>
    </xdr:from>
    <xdr:to>
      <xdr:col>4</xdr:col>
      <xdr:colOff>190500</xdr:colOff>
      <xdr:row>666</xdr:row>
      <xdr:rowOff>190500</xdr:rowOff>
    </xdr:to>
    <xdr:pic>
      <xdr:nvPicPr>
        <xdr:cNvPr id="3254" name="Picture 3253">
          <a:extLst>
            <a:ext uri="{FF2B5EF4-FFF2-40B4-BE49-F238E27FC236}">
              <a16:creationId xmlns:a16="http://schemas.microsoft.com/office/drawing/2014/main" id="{830E2C47-DA97-9C29-6968-5CF69ED747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3301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667</xdr:row>
      <xdr:rowOff>0</xdr:rowOff>
    </xdr:from>
    <xdr:to>
      <xdr:col>4</xdr:col>
      <xdr:colOff>190500</xdr:colOff>
      <xdr:row>667</xdr:row>
      <xdr:rowOff>190500</xdr:rowOff>
    </xdr:to>
    <xdr:pic>
      <xdr:nvPicPr>
        <xdr:cNvPr id="3255" name="Picture 3254">
          <a:extLst>
            <a:ext uri="{FF2B5EF4-FFF2-40B4-BE49-F238E27FC236}">
              <a16:creationId xmlns:a16="http://schemas.microsoft.com/office/drawing/2014/main" id="{339650DB-7C18-EDEC-759A-E6285D24C6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3378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668</xdr:row>
      <xdr:rowOff>0</xdr:rowOff>
    </xdr:from>
    <xdr:to>
      <xdr:col>4</xdr:col>
      <xdr:colOff>190500</xdr:colOff>
      <xdr:row>668</xdr:row>
      <xdr:rowOff>190500</xdr:rowOff>
    </xdr:to>
    <xdr:pic>
      <xdr:nvPicPr>
        <xdr:cNvPr id="3256" name="Picture 3255">
          <a:extLst>
            <a:ext uri="{FF2B5EF4-FFF2-40B4-BE49-F238E27FC236}">
              <a16:creationId xmlns:a16="http://schemas.microsoft.com/office/drawing/2014/main" id="{58585590-91A9-22E7-51FD-0E65EAB4A0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3435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669</xdr:row>
      <xdr:rowOff>0</xdr:rowOff>
    </xdr:from>
    <xdr:to>
      <xdr:col>4</xdr:col>
      <xdr:colOff>190500</xdr:colOff>
      <xdr:row>669</xdr:row>
      <xdr:rowOff>190500</xdr:rowOff>
    </xdr:to>
    <xdr:pic>
      <xdr:nvPicPr>
        <xdr:cNvPr id="3257" name="Picture 3256">
          <a:extLst>
            <a:ext uri="{FF2B5EF4-FFF2-40B4-BE49-F238E27FC236}">
              <a16:creationId xmlns:a16="http://schemas.microsoft.com/office/drawing/2014/main" id="{DEB27271-18DE-E847-55D3-C68B548BCA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3492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670</xdr:row>
      <xdr:rowOff>0</xdr:rowOff>
    </xdr:from>
    <xdr:to>
      <xdr:col>4</xdr:col>
      <xdr:colOff>190500</xdr:colOff>
      <xdr:row>670</xdr:row>
      <xdr:rowOff>190500</xdr:rowOff>
    </xdr:to>
    <xdr:pic>
      <xdr:nvPicPr>
        <xdr:cNvPr id="3258" name="Picture 3257">
          <a:extLst>
            <a:ext uri="{FF2B5EF4-FFF2-40B4-BE49-F238E27FC236}">
              <a16:creationId xmlns:a16="http://schemas.microsoft.com/office/drawing/2014/main" id="{7AC1C24B-9D04-E3E8-9574-44EA7A192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3549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671</xdr:row>
      <xdr:rowOff>0</xdr:rowOff>
    </xdr:from>
    <xdr:to>
      <xdr:col>4</xdr:col>
      <xdr:colOff>190500</xdr:colOff>
      <xdr:row>671</xdr:row>
      <xdr:rowOff>190500</xdr:rowOff>
    </xdr:to>
    <xdr:pic>
      <xdr:nvPicPr>
        <xdr:cNvPr id="3259" name="Picture 3258">
          <a:extLst>
            <a:ext uri="{FF2B5EF4-FFF2-40B4-BE49-F238E27FC236}">
              <a16:creationId xmlns:a16="http://schemas.microsoft.com/office/drawing/2014/main" id="{5E451199-4C7B-EFE6-ABD6-A4725C70CD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3606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672</xdr:row>
      <xdr:rowOff>0</xdr:rowOff>
    </xdr:from>
    <xdr:to>
      <xdr:col>4</xdr:col>
      <xdr:colOff>190500</xdr:colOff>
      <xdr:row>672</xdr:row>
      <xdr:rowOff>190500</xdr:rowOff>
    </xdr:to>
    <xdr:pic>
      <xdr:nvPicPr>
        <xdr:cNvPr id="3260" name="Picture 3259">
          <a:extLst>
            <a:ext uri="{FF2B5EF4-FFF2-40B4-BE49-F238E27FC236}">
              <a16:creationId xmlns:a16="http://schemas.microsoft.com/office/drawing/2014/main" id="{B55B73A6-E478-37EB-8329-6CB8F3CEA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3663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673</xdr:row>
      <xdr:rowOff>0</xdr:rowOff>
    </xdr:from>
    <xdr:to>
      <xdr:col>4</xdr:col>
      <xdr:colOff>190500</xdr:colOff>
      <xdr:row>673</xdr:row>
      <xdr:rowOff>190500</xdr:rowOff>
    </xdr:to>
    <xdr:pic>
      <xdr:nvPicPr>
        <xdr:cNvPr id="3261" name="Picture 3260">
          <a:extLst>
            <a:ext uri="{FF2B5EF4-FFF2-40B4-BE49-F238E27FC236}">
              <a16:creationId xmlns:a16="http://schemas.microsoft.com/office/drawing/2014/main" id="{31237AC3-01C2-2E1C-FFAD-07E368FAE5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3721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674</xdr:row>
      <xdr:rowOff>0</xdr:rowOff>
    </xdr:from>
    <xdr:to>
      <xdr:col>4</xdr:col>
      <xdr:colOff>190500</xdr:colOff>
      <xdr:row>674</xdr:row>
      <xdr:rowOff>190500</xdr:rowOff>
    </xdr:to>
    <xdr:pic>
      <xdr:nvPicPr>
        <xdr:cNvPr id="3262" name="Picture 3261">
          <a:extLst>
            <a:ext uri="{FF2B5EF4-FFF2-40B4-BE49-F238E27FC236}">
              <a16:creationId xmlns:a16="http://schemas.microsoft.com/office/drawing/2014/main" id="{DD734214-3D88-C65E-174D-0A6AF5263F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3778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675</xdr:row>
      <xdr:rowOff>0</xdr:rowOff>
    </xdr:from>
    <xdr:to>
      <xdr:col>4</xdr:col>
      <xdr:colOff>190500</xdr:colOff>
      <xdr:row>675</xdr:row>
      <xdr:rowOff>190500</xdr:rowOff>
    </xdr:to>
    <xdr:pic>
      <xdr:nvPicPr>
        <xdr:cNvPr id="3263" name="Picture 3262">
          <a:extLst>
            <a:ext uri="{FF2B5EF4-FFF2-40B4-BE49-F238E27FC236}">
              <a16:creationId xmlns:a16="http://schemas.microsoft.com/office/drawing/2014/main" id="{28B4C449-CF70-D94B-BBB6-6A46EB2B4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3835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676</xdr:row>
      <xdr:rowOff>0</xdr:rowOff>
    </xdr:from>
    <xdr:to>
      <xdr:col>4</xdr:col>
      <xdr:colOff>190500</xdr:colOff>
      <xdr:row>676</xdr:row>
      <xdr:rowOff>190500</xdr:rowOff>
    </xdr:to>
    <xdr:pic>
      <xdr:nvPicPr>
        <xdr:cNvPr id="3264" name="Picture 3263">
          <a:extLst>
            <a:ext uri="{FF2B5EF4-FFF2-40B4-BE49-F238E27FC236}">
              <a16:creationId xmlns:a16="http://schemas.microsoft.com/office/drawing/2014/main" id="{0F9FB345-7448-84FF-3FB2-D7E0DE8274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3892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677</xdr:row>
      <xdr:rowOff>0</xdr:rowOff>
    </xdr:from>
    <xdr:to>
      <xdr:col>4</xdr:col>
      <xdr:colOff>190500</xdr:colOff>
      <xdr:row>677</xdr:row>
      <xdr:rowOff>190500</xdr:rowOff>
    </xdr:to>
    <xdr:pic>
      <xdr:nvPicPr>
        <xdr:cNvPr id="3265" name="Picture 3264">
          <a:extLst>
            <a:ext uri="{FF2B5EF4-FFF2-40B4-BE49-F238E27FC236}">
              <a16:creationId xmlns:a16="http://schemas.microsoft.com/office/drawing/2014/main" id="{2539BB0C-97A7-11CA-F075-A592951AE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3949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678</xdr:row>
      <xdr:rowOff>0</xdr:rowOff>
    </xdr:from>
    <xdr:to>
      <xdr:col>4</xdr:col>
      <xdr:colOff>190500</xdr:colOff>
      <xdr:row>678</xdr:row>
      <xdr:rowOff>190500</xdr:rowOff>
    </xdr:to>
    <xdr:pic>
      <xdr:nvPicPr>
        <xdr:cNvPr id="3266" name="Picture 3265">
          <a:extLst>
            <a:ext uri="{FF2B5EF4-FFF2-40B4-BE49-F238E27FC236}">
              <a16:creationId xmlns:a16="http://schemas.microsoft.com/office/drawing/2014/main" id="{B1271D19-FC3A-622F-6B15-A6EA504591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4006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679</xdr:row>
      <xdr:rowOff>0</xdr:rowOff>
    </xdr:from>
    <xdr:to>
      <xdr:col>4</xdr:col>
      <xdr:colOff>190500</xdr:colOff>
      <xdr:row>679</xdr:row>
      <xdr:rowOff>190500</xdr:rowOff>
    </xdr:to>
    <xdr:pic>
      <xdr:nvPicPr>
        <xdr:cNvPr id="3267" name="Picture 3266">
          <a:extLst>
            <a:ext uri="{FF2B5EF4-FFF2-40B4-BE49-F238E27FC236}">
              <a16:creationId xmlns:a16="http://schemas.microsoft.com/office/drawing/2014/main" id="{9D2DE371-740C-4646-CD23-C67D881BDC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4063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680</xdr:row>
      <xdr:rowOff>0</xdr:rowOff>
    </xdr:from>
    <xdr:to>
      <xdr:col>4</xdr:col>
      <xdr:colOff>190500</xdr:colOff>
      <xdr:row>680</xdr:row>
      <xdr:rowOff>190500</xdr:rowOff>
    </xdr:to>
    <xdr:pic>
      <xdr:nvPicPr>
        <xdr:cNvPr id="3268" name="Picture 3267">
          <a:extLst>
            <a:ext uri="{FF2B5EF4-FFF2-40B4-BE49-F238E27FC236}">
              <a16:creationId xmlns:a16="http://schemas.microsoft.com/office/drawing/2014/main" id="{760092FA-32CC-9F18-8FEC-786EBAC071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4121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681</xdr:row>
      <xdr:rowOff>0</xdr:rowOff>
    </xdr:from>
    <xdr:to>
      <xdr:col>4</xdr:col>
      <xdr:colOff>190500</xdr:colOff>
      <xdr:row>681</xdr:row>
      <xdr:rowOff>190500</xdr:rowOff>
    </xdr:to>
    <xdr:pic>
      <xdr:nvPicPr>
        <xdr:cNvPr id="3269" name="Picture 3268">
          <a:extLst>
            <a:ext uri="{FF2B5EF4-FFF2-40B4-BE49-F238E27FC236}">
              <a16:creationId xmlns:a16="http://schemas.microsoft.com/office/drawing/2014/main" id="{9F49B299-2F42-07F1-C848-7A172EC81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4178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682</xdr:row>
      <xdr:rowOff>0</xdr:rowOff>
    </xdr:from>
    <xdr:to>
      <xdr:col>4</xdr:col>
      <xdr:colOff>190500</xdr:colOff>
      <xdr:row>682</xdr:row>
      <xdr:rowOff>190500</xdr:rowOff>
    </xdr:to>
    <xdr:pic>
      <xdr:nvPicPr>
        <xdr:cNvPr id="3270" name="Picture 3269">
          <a:extLst>
            <a:ext uri="{FF2B5EF4-FFF2-40B4-BE49-F238E27FC236}">
              <a16:creationId xmlns:a16="http://schemas.microsoft.com/office/drawing/2014/main" id="{F8A284EF-36CF-E3DB-1B9B-65DFEDB200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4235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683</xdr:row>
      <xdr:rowOff>0</xdr:rowOff>
    </xdr:from>
    <xdr:to>
      <xdr:col>4</xdr:col>
      <xdr:colOff>190500</xdr:colOff>
      <xdr:row>683</xdr:row>
      <xdr:rowOff>190500</xdr:rowOff>
    </xdr:to>
    <xdr:pic>
      <xdr:nvPicPr>
        <xdr:cNvPr id="3271" name="Picture 3270">
          <a:extLst>
            <a:ext uri="{FF2B5EF4-FFF2-40B4-BE49-F238E27FC236}">
              <a16:creationId xmlns:a16="http://schemas.microsoft.com/office/drawing/2014/main" id="{6FBCE240-28F1-954F-886F-FC5813CF57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4292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684</xdr:row>
      <xdr:rowOff>0</xdr:rowOff>
    </xdr:from>
    <xdr:to>
      <xdr:col>4</xdr:col>
      <xdr:colOff>190500</xdr:colOff>
      <xdr:row>684</xdr:row>
      <xdr:rowOff>190500</xdr:rowOff>
    </xdr:to>
    <xdr:pic>
      <xdr:nvPicPr>
        <xdr:cNvPr id="3272" name="Picture 3271">
          <a:extLst>
            <a:ext uri="{FF2B5EF4-FFF2-40B4-BE49-F238E27FC236}">
              <a16:creationId xmlns:a16="http://schemas.microsoft.com/office/drawing/2014/main" id="{7ADBC509-2246-4F07-E46A-0CB24DE16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4349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685</xdr:row>
      <xdr:rowOff>0</xdr:rowOff>
    </xdr:from>
    <xdr:to>
      <xdr:col>4</xdr:col>
      <xdr:colOff>190500</xdr:colOff>
      <xdr:row>685</xdr:row>
      <xdr:rowOff>190500</xdr:rowOff>
    </xdr:to>
    <xdr:pic>
      <xdr:nvPicPr>
        <xdr:cNvPr id="3273" name="Picture 3272">
          <a:extLst>
            <a:ext uri="{FF2B5EF4-FFF2-40B4-BE49-F238E27FC236}">
              <a16:creationId xmlns:a16="http://schemas.microsoft.com/office/drawing/2014/main" id="{3D61A253-D643-A33C-3EBB-96D4B41592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4406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686</xdr:row>
      <xdr:rowOff>0</xdr:rowOff>
    </xdr:from>
    <xdr:to>
      <xdr:col>4</xdr:col>
      <xdr:colOff>190500</xdr:colOff>
      <xdr:row>686</xdr:row>
      <xdr:rowOff>190500</xdr:rowOff>
    </xdr:to>
    <xdr:pic>
      <xdr:nvPicPr>
        <xdr:cNvPr id="3274" name="Picture 3273">
          <a:extLst>
            <a:ext uri="{FF2B5EF4-FFF2-40B4-BE49-F238E27FC236}">
              <a16:creationId xmlns:a16="http://schemas.microsoft.com/office/drawing/2014/main" id="{BEEB2E74-C836-AE5D-5298-EF921E8DC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4463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690</xdr:row>
      <xdr:rowOff>0</xdr:rowOff>
    </xdr:from>
    <xdr:to>
      <xdr:col>4</xdr:col>
      <xdr:colOff>190500</xdr:colOff>
      <xdr:row>690</xdr:row>
      <xdr:rowOff>190500</xdr:rowOff>
    </xdr:to>
    <xdr:pic>
      <xdr:nvPicPr>
        <xdr:cNvPr id="3275" name="Picture 3274">
          <a:extLst>
            <a:ext uri="{FF2B5EF4-FFF2-40B4-BE49-F238E27FC236}">
              <a16:creationId xmlns:a16="http://schemas.microsoft.com/office/drawing/2014/main" id="{62A6EB6D-08D6-2730-62A7-1DC5F4B164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4692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691</xdr:row>
      <xdr:rowOff>0</xdr:rowOff>
    </xdr:from>
    <xdr:to>
      <xdr:col>4</xdr:col>
      <xdr:colOff>190500</xdr:colOff>
      <xdr:row>691</xdr:row>
      <xdr:rowOff>190500</xdr:rowOff>
    </xdr:to>
    <xdr:pic>
      <xdr:nvPicPr>
        <xdr:cNvPr id="3276" name="Picture 3275">
          <a:extLst>
            <a:ext uri="{FF2B5EF4-FFF2-40B4-BE49-F238E27FC236}">
              <a16:creationId xmlns:a16="http://schemas.microsoft.com/office/drawing/2014/main" id="{29507E25-DE46-040E-87AB-B92F37BD14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4749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692</xdr:row>
      <xdr:rowOff>0</xdr:rowOff>
    </xdr:from>
    <xdr:to>
      <xdr:col>4</xdr:col>
      <xdr:colOff>190500</xdr:colOff>
      <xdr:row>692</xdr:row>
      <xdr:rowOff>190500</xdr:rowOff>
    </xdr:to>
    <xdr:pic>
      <xdr:nvPicPr>
        <xdr:cNvPr id="3277" name="Picture 3276">
          <a:extLst>
            <a:ext uri="{FF2B5EF4-FFF2-40B4-BE49-F238E27FC236}">
              <a16:creationId xmlns:a16="http://schemas.microsoft.com/office/drawing/2014/main" id="{57A0BDD2-F152-254B-627A-4DACE2E248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4806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693</xdr:row>
      <xdr:rowOff>0</xdr:rowOff>
    </xdr:from>
    <xdr:to>
      <xdr:col>4</xdr:col>
      <xdr:colOff>190500</xdr:colOff>
      <xdr:row>693</xdr:row>
      <xdr:rowOff>190500</xdr:rowOff>
    </xdr:to>
    <xdr:pic>
      <xdr:nvPicPr>
        <xdr:cNvPr id="3278" name="Picture 3277">
          <a:extLst>
            <a:ext uri="{FF2B5EF4-FFF2-40B4-BE49-F238E27FC236}">
              <a16:creationId xmlns:a16="http://schemas.microsoft.com/office/drawing/2014/main" id="{55FD1765-09F5-8D03-0898-506CFF7EC9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4864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694</xdr:row>
      <xdr:rowOff>0</xdr:rowOff>
    </xdr:from>
    <xdr:to>
      <xdr:col>4</xdr:col>
      <xdr:colOff>190500</xdr:colOff>
      <xdr:row>694</xdr:row>
      <xdr:rowOff>190500</xdr:rowOff>
    </xdr:to>
    <xdr:pic>
      <xdr:nvPicPr>
        <xdr:cNvPr id="3279" name="Picture 3278">
          <a:extLst>
            <a:ext uri="{FF2B5EF4-FFF2-40B4-BE49-F238E27FC236}">
              <a16:creationId xmlns:a16="http://schemas.microsoft.com/office/drawing/2014/main" id="{40AEC575-302B-7432-DCE1-7BC476063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4921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695</xdr:row>
      <xdr:rowOff>0</xdr:rowOff>
    </xdr:from>
    <xdr:to>
      <xdr:col>4</xdr:col>
      <xdr:colOff>190500</xdr:colOff>
      <xdr:row>695</xdr:row>
      <xdr:rowOff>190500</xdr:rowOff>
    </xdr:to>
    <xdr:pic>
      <xdr:nvPicPr>
        <xdr:cNvPr id="3280" name="Picture 3279">
          <a:extLst>
            <a:ext uri="{FF2B5EF4-FFF2-40B4-BE49-F238E27FC236}">
              <a16:creationId xmlns:a16="http://schemas.microsoft.com/office/drawing/2014/main" id="{0C535226-9E3E-E178-8C03-2DF67AD26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4997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696</xdr:row>
      <xdr:rowOff>0</xdr:rowOff>
    </xdr:from>
    <xdr:to>
      <xdr:col>4</xdr:col>
      <xdr:colOff>190500</xdr:colOff>
      <xdr:row>696</xdr:row>
      <xdr:rowOff>190500</xdr:rowOff>
    </xdr:to>
    <xdr:pic>
      <xdr:nvPicPr>
        <xdr:cNvPr id="3281" name="Picture 3280">
          <a:extLst>
            <a:ext uri="{FF2B5EF4-FFF2-40B4-BE49-F238E27FC236}">
              <a16:creationId xmlns:a16="http://schemas.microsoft.com/office/drawing/2014/main" id="{5CC658F1-0F1C-E196-F808-F6FB365C71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5073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697</xdr:row>
      <xdr:rowOff>0</xdr:rowOff>
    </xdr:from>
    <xdr:to>
      <xdr:col>4</xdr:col>
      <xdr:colOff>190500</xdr:colOff>
      <xdr:row>697</xdr:row>
      <xdr:rowOff>190500</xdr:rowOff>
    </xdr:to>
    <xdr:pic>
      <xdr:nvPicPr>
        <xdr:cNvPr id="3282" name="Picture 3281">
          <a:extLst>
            <a:ext uri="{FF2B5EF4-FFF2-40B4-BE49-F238E27FC236}">
              <a16:creationId xmlns:a16="http://schemas.microsoft.com/office/drawing/2014/main" id="{9D4CBD2B-419E-245E-1ACB-D4772BC2B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5149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698</xdr:row>
      <xdr:rowOff>0</xdr:rowOff>
    </xdr:from>
    <xdr:to>
      <xdr:col>4</xdr:col>
      <xdr:colOff>190500</xdr:colOff>
      <xdr:row>698</xdr:row>
      <xdr:rowOff>190500</xdr:rowOff>
    </xdr:to>
    <xdr:pic>
      <xdr:nvPicPr>
        <xdr:cNvPr id="3283" name="Picture 3282">
          <a:extLst>
            <a:ext uri="{FF2B5EF4-FFF2-40B4-BE49-F238E27FC236}">
              <a16:creationId xmlns:a16="http://schemas.microsoft.com/office/drawing/2014/main" id="{F36AC622-93F0-00BF-4BF4-1A3F4B255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5225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699</xdr:row>
      <xdr:rowOff>0</xdr:rowOff>
    </xdr:from>
    <xdr:to>
      <xdr:col>4</xdr:col>
      <xdr:colOff>190500</xdr:colOff>
      <xdr:row>699</xdr:row>
      <xdr:rowOff>190500</xdr:rowOff>
    </xdr:to>
    <xdr:pic>
      <xdr:nvPicPr>
        <xdr:cNvPr id="3284" name="Picture 3283">
          <a:extLst>
            <a:ext uri="{FF2B5EF4-FFF2-40B4-BE49-F238E27FC236}">
              <a16:creationId xmlns:a16="http://schemas.microsoft.com/office/drawing/2014/main" id="{1CA26F0A-A8EE-F15B-C61B-AC770294CE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5302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700</xdr:row>
      <xdr:rowOff>0</xdr:rowOff>
    </xdr:from>
    <xdr:to>
      <xdr:col>4</xdr:col>
      <xdr:colOff>190500</xdr:colOff>
      <xdr:row>700</xdr:row>
      <xdr:rowOff>190500</xdr:rowOff>
    </xdr:to>
    <xdr:pic>
      <xdr:nvPicPr>
        <xdr:cNvPr id="3285" name="Picture 3284">
          <a:extLst>
            <a:ext uri="{FF2B5EF4-FFF2-40B4-BE49-F238E27FC236}">
              <a16:creationId xmlns:a16="http://schemas.microsoft.com/office/drawing/2014/main" id="{DFC36CED-1926-8A40-4773-30C70549A0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5378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701</xdr:row>
      <xdr:rowOff>0</xdr:rowOff>
    </xdr:from>
    <xdr:to>
      <xdr:col>4</xdr:col>
      <xdr:colOff>190500</xdr:colOff>
      <xdr:row>701</xdr:row>
      <xdr:rowOff>190500</xdr:rowOff>
    </xdr:to>
    <xdr:pic>
      <xdr:nvPicPr>
        <xdr:cNvPr id="3286" name="Picture 3285">
          <a:extLst>
            <a:ext uri="{FF2B5EF4-FFF2-40B4-BE49-F238E27FC236}">
              <a16:creationId xmlns:a16="http://schemas.microsoft.com/office/drawing/2014/main" id="{D4A33D55-B90F-CFE9-26C4-CE31586C45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5435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702</xdr:row>
      <xdr:rowOff>0</xdr:rowOff>
    </xdr:from>
    <xdr:to>
      <xdr:col>4</xdr:col>
      <xdr:colOff>190500</xdr:colOff>
      <xdr:row>702</xdr:row>
      <xdr:rowOff>190500</xdr:rowOff>
    </xdr:to>
    <xdr:pic>
      <xdr:nvPicPr>
        <xdr:cNvPr id="3287" name="Picture 3286">
          <a:extLst>
            <a:ext uri="{FF2B5EF4-FFF2-40B4-BE49-F238E27FC236}">
              <a16:creationId xmlns:a16="http://schemas.microsoft.com/office/drawing/2014/main" id="{EC2B3524-0E44-D76D-D512-6D4B1D88AF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5492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703</xdr:row>
      <xdr:rowOff>0</xdr:rowOff>
    </xdr:from>
    <xdr:to>
      <xdr:col>4</xdr:col>
      <xdr:colOff>190500</xdr:colOff>
      <xdr:row>703</xdr:row>
      <xdr:rowOff>190500</xdr:rowOff>
    </xdr:to>
    <xdr:pic>
      <xdr:nvPicPr>
        <xdr:cNvPr id="3288" name="Picture 3287">
          <a:extLst>
            <a:ext uri="{FF2B5EF4-FFF2-40B4-BE49-F238E27FC236}">
              <a16:creationId xmlns:a16="http://schemas.microsoft.com/office/drawing/2014/main" id="{DD759722-B50E-1CFB-E169-928EAA6F72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5549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704</xdr:row>
      <xdr:rowOff>0</xdr:rowOff>
    </xdr:from>
    <xdr:to>
      <xdr:col>4</xdr:col>
      <xdr:colOff>190500</xdr:colOff>
      <xdr:row>704</xdr:row>
      <xdr:rowOff>190500</xdr:rowOff>
    </xdr:to>
    <xdr:pic>
      <xdr:nvPicPr>
        <xdr:cNvPr id="3289" name="Picture 3288">
          <a:extLst>
            <a:ext uri="{FF2B5EF4-FFF2-40B4-BE49-F238E27FC236}">
              <a16:creationId xmlns:a16="http://schemas.microsoft.com/office/drawing/2014/main" id="{36F1B76C-534C-5D98-034D-BB4BDAAEB2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5606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705</xdr:row>
      <xdr:rowOff>0</xdr:rowOff>
    </xdr:from>
    <xdr:to>
      <xdr:col>4</xdr:col>
      <xdr:colOff>190500</xdr:colOff>
      <xdr:row>705</xdr:row>
      <xdr:rowOff>190500</xdr:rowOff>
    </xdr:to>
    <xdr:pic>
      <xdr:nvPicPr>
        <xdr:cNvPr id="3290" name="Picture 3289">
          <a:extLst>
            <a:ext uri="{FF2B5EF4-FFF2-40B4-BE49-F238E27FC236}">
              <a16:creationId xmlns:a16="http://schemas.microsoft.com/office/drawing/2014/main" id="{192DDA5C-EC94-D4D7-BBB3-F0DA666A15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5664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706</xdr:row>
      <xdr:rowOff>0</xdr:rowOff>
    </xdr:from>
    <xdr:to>
      <xdr:col>4</xdr:col>
      <xdr:colOff>190500</xdr:colOff>
      <xdr:row>706</xdr:row>
      <xdr:rowOff>190500</xdr:rowOff>
    </xdr:to>
    <xdr:pic>
      <xdr:nvPicPr>
        <xdr:cNvPr id="3291" name="Picture 3290">
          <a:extLst>
            <a:ext uri="{FF2B5EF4-FFF2-40B4-BE49-F238E27FC236}">
              <a16:creationId xmlns:a16="http://schemas.microsoft.com/office/drawing/2014/main" id="{202C0E93-2E30-17C7-223A-3D766862D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5740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707</xdr:row>
      <xdr:rowOff>0</xdr:rowOff>
    </xdr:from>
    <xdr:to>
      <xdr:col>4</xdr:col>
      <xdr:colOff>190500</xdr:colOff>
      <xdr:row>707</xdr:row>
      <xdr:rowOff>190500</xdr:rowOff>
    </xdr:to>
    <xdr:pic>
      <xdr:nvPicPr>
        <xdr:cNvPr id="3292" name="Picture 3291">
          <a:extLst>
            <a:ext uri="{FF2B5EF4-FFF2-40B4-BE49-F238E27FC236}">
              <a16:creationId xmlns:a16="http://schemas.microsoft.com/office/drawing/2014/main" id="{A30DC5BD-BC61-051D-7FD9-DBEA8E56A0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5816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708</xdr:row>
      <xdr:rowOff>0</xdr:rowOff>
    </xdr:from>
    <xdr:to>
      <xdr:col>4</xdr:col>
      <xdr:colOff>190500</xdr:colOff>
      <xdr:row>708</xdr:row>
      <xdr:rowOff>190500</xdr:rowOff>
    </xdr:to>
    <xdr:pic>
      <xdr:nvPicPr>
        <xdr:cNvPr id="3293" name="Picture 3292">
          <a:extLst>
            <a:ext uri="{FF2B5EF4-FFF2-40B4-BE49-F238E27FC236}">
              <a16:creationId xmlns:a16="http://schemas.microsoft.com/office/drawing/2014/main" id="{5109F237-452A-8DEC-CC74-2EC485B68F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5911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709</xdr:row>
      <xdr:rowOff>0</xdr:rowOff>
    </xdr:from>
    <xdr:to>
      <xdr:col>4</xdr:col>
      <xdr:colOff>190500</xdr:colOff>
      <xdr:row>709</xdr:row>
      <xdr:rowOff>190500</xdr:rowOff>
    </xdr:to>
    <xdr:pic>
      <xdr:nvPicPr>
        <xdr:cNvPr id="3294" name="Picture 3293">
          <a:extLst>
            <a:ext uri="{FF2B5EF4-FFF2-40B4-BE49-F238E27FC236}">
              <a16:creationId xmlns:a16="http://schemas.microsoft.com/office/drawing/2014/main" id="{14A4DB01-89BD-C97A-E819-E9F1C74EFE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6007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710</xdr:row>
      <xdr:rowOff>0</xdr:rowOff>
    </xdr:from>
    <xdr:to>
      <xdr:col>4</xdr:col>
      <xdr:colOff>190500</xdr:colOff>
      <xdr:row>710</xdr:row>
      <xdr:rowOff>190500</xdr:rowOff>
    </xdr:to>
    <xdr:pic>
      <xdr:nvPicPr>
        <xdr:cNvPr id="3295" name="Picture 3294">
          <a:extLst>
            <a:ext uri="{FF2B5EF4-FFF2-40B4-BE49-F238E27FC236}">
              <a16:creationId xmlns:a16="http://schemas.microsoft.com/office/drawing/2014/main" id="{B992945D-4D14-C680-5730-917A5E6882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6102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711</xdr:row>
      <xdr:rowOff>0</xdr:rowOff>
    </xdr:from>
    <xdr:to>
      <xdr:col>4</xdr:col>
      <xdr:colOff>190500</xdr:colOff>
      <xdr:row>711</xdr:row>
      <xdr:rowOff>190500</xdr:rowOff>
    </xdr:to>
    <xdr:pic>
      <xdr:nvPicPr>
        <xdr:cNvPr id="3296" name="Picture 3295">
          <a:extLst>
            <a:ext uri="{FF2B5EF4-FFF2-40B4-BE49-F238E27FC236}">
              <a16:creationId xmlns:a16="http://schemas.microsoft.com/office/drawing/2014/main" id="{5BEE8CD4-3BB1-626D-E3B6-C924DC3EAE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6197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712</xdr:row>
      <xdr:rowOff>0</xdr:rowOff>
    </xdr:from>
    <xdr:to>
      <xdr:col>4</xdr:col>
      <xdr:colOff>190500</xdr:colOff>
      <xdr:row>712</xdr:row>
      <xdr:rowOff>190500</xdr:rowOff>
    </xdr:to>
    <xdr:pic>
      <xdr:nvPicPr>
        <xdr:cNvPr id="3297" name="Picture 3296">
          <a:extLst>
            <a:ext uri="{FF2B5EF4-FFF2-40B4-BE49-F238E27FC236}">
              <a16:creationId xmlns:a16="http://schemas.microsoft.com/office/drawing/2014/main" id="{5E20CC99-46A3-45EE-4CE8-D7D959BD54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6292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713</xdr:row>
      <xdr:rowOff>0</xdr:rowOff>
    </xdr:from>
    <xdr:to>
      <xdr:col>4</xdr:col>
      <xdr:colOff>190500</xdr:colOff>
      <xdr:row>713</xdr:row>
      <xdr:rowOff>190500</xdr:rowOff>
    </xdr:to>
    <xdr:pic>
      <xdr:nvPicPr>
        <xdr:cNvPr id="3298" name="Picture 3297">
          <a:extLst>
            <a:ext uri="{FF2B5EF4-FFF2-40B4-BE49-F238E27FC236}">
              <a16:creationId xmlns:a16="http://schemas.microsoft.com/office/drawing/2014/main" id="{BA16D0D6-D0C7-91F7-C099-14A8BEDF59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6388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714</xdr:row>
      <xdr:rowOff>0</xdr:rowOff>
    </xdr:from>
    <xdr:to>
      <xdr:col>4</xdr:col>
      <xdr:colOff>190500</xdr:colOff>
      <xdr:row>714</xdr:row>
      <xdr:rowOff>190500</xdr:rowOff>
    </xdr:to>
    <xdr:pic>
      <xdr:nvPicPr>
        <xdr:cNvPr id="3299" name="Picture 3298">
          <a:extLst>
            <a:ext uri="{FF2B5EF4-FFF2-40B4-BE49-F238E27FC236}">
              <a16:creationId xmlns:a16="http://schemas.microsoft.com/office/drawing/2014/main" id="{96DCBCFE-F35F-2C57-B4CD-A3CDCD915E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6483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715</xdr:row>
      <xdr:rowOff>0</xdr:rowOff>
    </xdr:from>
    <xdr:to>
      <xdr:col>4</xdr:col>
      <xdr:colOff>190500</xdr:colOff>
      <xdr:row>715</xdr:row>
      <xdr:rowOff>190500</xdr:rowOff>
    </xdr:to>
    <xdr:pic>
      <xdr:nvPicPr>
        <xdr:cNvPr id="3300" name="Picture 3299">
          <a:extLst>
            <a:ext uri="{FF2B5EF4-FFF2-40B4-BE49-F238E27FC236}">
              <a16:creationId xmlns:a16="http://schemas.microsoft.com/office/drawing/2014/main" id="{0522C61B-B63A-6B3B-DF97-B0E417A64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6578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716</xdr:row>
      <xdr:rowOff>0</xdr:rowOff>
    </xdr:from>
    <xdr:to>
      <xdr:col>4</xdr:col>
      <xdr:colOff>190500</xdr:colOff>
      <xdr:row>716</xdr:row>
      <xdr:rowOff>190500</xdr:rowOff>
    </xdr:to>
    <xdr:pic>
      <xdr:nvPicPr>
        <xdr:cNvPr id="3301" name="Picture 3300">
          <a:extLst>
            <a:ext uri="{FF2B5EF4-FFF2-40B4-BE49-F238E27FC236}">
              <a16:creationId xmlns:a16="http://schemas.microsoft.com/office/drawing/2014/main" id="{D1A054A2-DCD0-B902-5D49-4A94C86C25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6673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717</xdr:row>
      <xdr:rowOff>0</xdr:rowOff>
    </xdr:from>
    <xdr:to>
      <xdr:col>4</xdr:col>
      <xdr:colOff>190500</xdr:colOff>
      <xdr:row>717</xdr:row>
      <xdr:rowOff>190500</xdr:rowOff>
    </xdr:to>
    <xdr:pic>
      <xdr:nvPicPr>
        <xdr:cNvPr id="3302" name="Picture 3301">
          <a:extLst>
            <a:ext uri="{FF2B5EF4-FFF2-40B4-BE49-F238E27FC236}">
              <a16:creationId xmlns:a16="http://schemas.microsoft.com/office/drawing/2014/main" id="{9E0C6B30-C85F-C263-60CC-D9C0F48B00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6769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718</xdr:row>
      <xdr:rowOff>0</xdr:rowOff>
    </xdr:from>
    <xdr:to>
      <xdr:col>4</xdr:col>
      <xdr:colOff>190500</xdr:colOff>
      <xdr:row>718</xdr:row>
      <xdr:rowOff>190500</xdr:rowOff>
    </xdr:to>
    <xdr:pic>
      <xdr:nvPicPr>
        <xdr:cNvPr id="3303" name="Picture 3302">
          <a:extLst>
            <a:ext uri="{FF2B5EF4-FFF2-40B4-BE49-F238E27FC236}">
              <a16:creationId xmlns:a16="http://schemas.microsoft.com/office/drawing/2014/main" id="{11C5164D-2CED-E646-0928-99FA296F85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6883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719</xdr:row>
      <xdr:rowOff>0</xdr:rowOff>
    </xdr:from>
    <xdr:to>
      <xdr:col>4</xdr:col>
      <xdr:colOff>190500</xdr:colOff>
      <xdr:row>719</xdr:row>
      <xdr:rowOff>190500</xdr:rowOff>
    </xdr:to>
    <xdr:pic>
      <xdr:nvPicPr>
        <xdr:cNvPr id="3304" name="Picture 3303">
          <a:extLst>
            <a:ext uri="{FF2B5EF4-FFF2-40B4-BE49-F238E27FC236}">
              <a16:creationId xmlns:a16="http://schemas.microsoft.com/office/drawing/2014/main" id="{B7EDC3D7-C826-0538-E79F-06C02461D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6959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721</xdr:row>
      <xdr:rowOff>0</xdr:rowOff>
    </xdr:from>
    <xdr:to>
      <xdr:col>4</xdr:col>
      <xdr:colOff>190500</xdr:colOff>
      <xdr:row>721</xdr:row>
      <xdr:rowOff>190500</xdr:rowOff>
    </xdr:to>
    <xdr:pic>
      <xdr:nvPicPr>
        <xdr:cNvPr id="3305" name="Picture 3304">
          <a:extLst>
            <a:ext uri="{FF2B5EF4-FFF2-40B4-BE49-F238E27FC236}">
              <a16:creationId xmlns:a16="http://schemas.microsoft.com/office/drawing/2014/main" id="{899ADECA-AF17-CD16-F9B5-ACB705708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7111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722</xdr:row>
      <xdr:rowOff>0</xdr:rowOff>
    </xdr:from>
    <xdr:to>
      <xdr:col>4</xdr:col>
      <xdr:colOff>190500</xdr:colOff>
      <xdr:row>722</xdr:row>
      <xdr:rowOff>190500</xdr:rowOff>
    </xdr:to>
    <xdr:pic>
      <xdr:nvPicPr>
        <xdr:cNvPr id="3306" name="Picture 3305">
          <a:extLst>
            <a:ext uri="{FF2B5EF4-FFF2-40B4-BE49-F238E27FC236}">
              <a16:creationId xmlns:a16="http://schemas.microsoft.com/office/drawing/2014/main" id="{AF851F70-D20D-2644-E3E9-A899B05D7F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7207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723</xdr:row>
      <xdr:rowOff>0</xdr:rowOff>
    </xdr:from>
    <xdr:to>
      <xdr:col>4</xdr:col>
      <xdr:colOff>190500</xdr:colOff>
      <xdr:row>723</xdr:row>
      <xdr:rowOff>190500</xdr:rowOff>
    </xdr:to>
    <xdr:pic>
      <xdr:nvPicPr>
        <xdr:cNvPr id="3307" name="Picture 3306">
          <a:extLst>
            <a:ext uri="{FF2B5EF4-FFF2-40B4-BE49-F238E27FC236}">
              <a16:creationId xmlns:a16="http://schemas.microsoft.com/office/drawing/2014/main" id="{2A621A0A-D34D-CD7A-CDAE-03FCD6A876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7283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724</xdr:row>
      <xdr:rowOff>0</xdr:rowOff>
    </xdr:from>
    <xdr:to>
      <xdr:col>4</xdr:col>
      <xdr:colOff>190500</xdr:colOff>
      <xdr:row>724</xdr:row>
      <xdr:rowOff>190500</xdr:rowOff>
    </xdr:to>
    <xdr:pic>
      <xdr:nvPicPr>
        <xdr:cNvPr id="3308" name="Picture 3307">
          <a:extLst>
            <a:ext uri="{FF2B5EF4-FFF2-40B4-BE49-F238E27FC236}">
              <a16:creationId xmlns:a16="http://schemas.microsoft.com/office/drawing/2014/main" id="{EAAAF0D0-C75D-9A81-DCE5-36939F5370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7378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725</xdr:row>
      <xdr:rowOff>0</xdr:rowOff>
    </xdr:from>
    <xdr:to>
      <xdr:col>4</xdr:col>
      <xdr:colOff>190500</xdr:colOff>
      <xdr:row>725</xdr:row>
      <xdr:rowOff>190500</xdr:rowOff>
    </xdr:to>
    <xdr:pic>
      <xdr:nvPicPr>
        <xdr:cNvPr id="3309" name="Picture 3308">
          <a:extLst>
            <a:ext uri="{FF2B5EF4-FFF2-40B4-BE49-F238E27FC236}">
              <a16:creationId xmlns:a16="http://schemas.microsoft.com/office/drawing/2014/main" id="{4BA392D9-2F69-221D-EC9C-4F3097AB2E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7473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726</xdr:row>
      <xdr:rowOff>0</xdr:rowOff>
    </xdr:from>
    <xdr:to>
      <xdr:col>4</xdr:col>
      <xdr:colOff>190500</xdr:colOff>
      <xdr:row>726</xdr:row>
      <xdr:rowOff>190500</xdr:rowOff>
    </xdr:to>
    <xdr:pic>
      <xdr:nvPicPr>
        <xdr:cNvPr id="3310" name="Picture 3309">
          <a:extLst>
            <a:ext uri="{FF2B5EF4-FFF2-40B4-BE49-F238E27FC236}">
              <a16:creationId xmlns:a16="http://schemas.microsoft.com/office/drawing/2014/main" id="{198C4EBD-8C6F-8F49-43EF-E29FA050C4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7569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727</xdr:row>
      <xdr:rowOff>0</xdr:rowOff>
    </xdr:from>
    <xdr:to>
      <xdr:col>4</xdr:col>
      <xdr:colOff>190500</xdr:colOff>
      <xdr:row>727</xdr:row>
      <xdr:rowOff>190500</xdr:rowOff>
    </xdr:to>
    <xdr:pic>
      <xdr:nvPicPr>
        <xdr:cNvPr id="3311" name="Picture 3310">
          <a:extLst>
            <a:ext uri="{FF2B5EF4-FFF2-40B4-BE49-F238E27FC236}">
              <a16:creationId xmlns:a16="http://schemas.microsoft.com/office/drawing/2014/main" id="{B556B28A-0419-D5F6-97CE-4AB5BF72CC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7664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732</xdr:row>
      <xdr:rowOff>0</xdr:rowOff>
    </xdr:from>
    <xdr:to>
      <xdr:col>4</xdr:col>
      <xdr:colOff>190500</xdr:colOff>
      <xdr:row>732</xdr:row>
      <xdr:rowOff>190500</xdr:rowOff>
    </xdr:to>
    <xdr:pic>
      <xdr:nvPicPr>
        <xdr:cNvPr id="3312" name="Picture 3311">
          <a:extLst>
            <a:ext uri="{FF2B5EF4-FFF2-40B4-BE49-F238E27FC236}">
              <a16:creationId xmlns:a16="http://schemas.microsoft.com/office/drawing/2014/main" id="{D52A7057-C330-7D08-1314-CDB6C6568E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121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733</xdr:row>
      <xdr:rowOff>0</xdr:rowOff>
    </xdr:from>
    <xdr:to>
      <xdr:col>4</xdr:col>
      <xdr:colOff>190500</xdr:colOff>
      <xdr:row>733</xdr:row>
      <xdr:rowOff>190500</xdr:rowOff>
    </xdr:to>
    <xdr:pic>
      <xdr:nvPicPr>
        <xdr:cNvPr id="3313" name="Picture 3312">
          <a:extLst>
            <a:ext uri="{FF2B5EF4-FFF2-40B4-BE49-F238E27FC236}">
              <a16:creationId xmlns:a16="http://schemas.microsoft.com/office/drawing/2014/main" id="{F2844C96-B30F-67B8-6D69-C2296FF785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197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734</xdr:row>
      <xdr:rowOff>0</xdr:rowOff>
    </xdr:from>
    <xdr:to>
      <xdr:col>4</xdr:col>
      <xdr:colOff>190500</xdr:colOff>
      <xdr:row>734</xdr:row>
      <xdr:rowOff>190500</xdr:rowOff>
    </xdr:to>
    <xdr:pic>
      <xdr:nvPicPr>
        <xdr:cNvPr id="3314" name="Picture 3313">
          <a:extLst>
            <a:ext uri="{FF2B5EF4-FFF2-40B4-BE49-F238E27FC236}">
              <a16:creationId xmlns:a16="http://schemas.microsoft.com/office/drawing/2014/main" id="{4103B96A-CBFA-F6FB-6164-F528888453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273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736</xdr:row>
      <xdr:rowOff>0</xdr:rowOff>
    </xdr:from>
    <xdr:to>
      <xdr:col>4</xdr:col>
      <xdr:colOff>190500</xdr:colOff>
      <xdr:row>736</xdr:row>
      <xdr:rowOff>190500</xdr:rowOff>
    </xdr:to>
    <xdr:pic>
      <xdr:nvPicPr>
        <xdr:cNvPr id="3315" name="Picture 3314">
          <a:extLst>
            <a:ext uri="{FF2B5EF4-FFF2-40B4-BE49-F238E27FC236}">
              <a16:creationId xmlns:a16="http://schemas.microsoft.com/office/drawing/2014/main" id="{2E6B793F-3067-3763-FBBE-40A754290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445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737</xdr:row>
      <xdr:rowOff>0</xdr:rowOff>
    </xdr:from>
    <xdr:to>
      <xdr:col>4</xdr:col>
      <xdr:colOff>190500</xdr:colOff>
      <xdr:row>737</xdr:row>
      <xdr:rowOff>190500</xdr:rowOff>
    </xdr:to>
    <xdr:pic>
      <xdr:nvPicPr>
        <xdr:cNvPr id="3316" name="Picture 3315">
          <a:extLst>
            <a:ext uri="{FF2B5EF4-FFF2-40B4-BE49-F238E27FC236}">
              <a16:creationId xmlns:a16="http://schemas.microsoft.com/office/drawing/2014/main" id="{098E268A-A9BC-D95E-F751-E92D4E823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521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738</xdr:row>
      <xdr:rowOff>0</xdr:rowOff>
    </xdr:from>
    <xdr:to>
      <xdr:col>4</xdr:col>
      <xdr:colOff>190500</xdr:colOff>
      <xdr:row>738</xdr:row>
      <xdr:rowOff>190500</xdr:rowOff>
    </xdr:to>
    <xdr:pic>
      <xdr:nvPicPr>
        <xdr:cNvPr id="3317" name="Picture 3316">
          <a:extLst>
            <a:ext uri="{FF2B5EF4-FFF2-40B4-BE49-F238E27FC236}">
              <a16:creationId xmlns:a16="http://schemas.microsoft.com/office/drawing/2014/main" id="{854D7DED-040F-BA22-38AC-EBFA70FDBB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597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739</xdr:row>
      <xdr:rowOff>0</xdr:rowOff>
    </xdr:from>
    <xdr:to>
      <xdr:col>4</xdr:col>
      <xdr:colOff>190500</xdr:colOff>
      <xdr:row>739</xdr:row>
      <xdr:rowOff>190500</xdr:rowOff>
    </xdr:to>
    <xdr:pic>
      <xdr:nvPicPr>
        <xdr:cNvPr id="3318" name="Picture 3317">
          <a:extLst>
            <a:ext uri="{FF2B5EF4-FFF2-40B4-BE49-F238E27FC236}">
              <a16:creationId xmlns:a16="http://schemas.microsoft.com/office/drawing/2014/main" id="{3699D2D0-0F73-BA57-1277-D7AABA27BE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693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740</xdr:row>
      <xdr:rowOff>0</xdr:rowOff>
    </xdr:from>
    <xdr:to>
      <xdr:col>4</xdr:col>
      <xdr:colOff>190500</xdr:colOff>
      <xdr:row>740</xdr:row>
      <xdr:rowOff>190500</xdr:rowOff>
    </xdr:to>
    <xdr:pic>
      <xdr:nvPicPr>
        <xdr:cNvPr id="3319" name="Picture 3318">
          <a:extLst>
            <a:ext uri="{FF2B5EF4-FFF2-40B4-BE49-F238E27FC236}">
              <a16:creationId xmlns:a16="http://schemas.microsoft.com/office/drawing/2014/main" id="{DC6743B0-8128-32DA-44D1-019A98D657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788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741</xdr:row>
      <xdr:rowOff>0</xdr:rowOff>
    </xdr:from>
    <xdr:to>
      <xdr:col>4</xdr:col>
      <xdr:colOff>190500</xdr:colOff>
      <xdr:row>741</xdr:row>
      <xdr:rowOff>190500</xdr:rowOff>
    </xdr:to>
    <xdr:pic>
      <xdr:nvPicPr>
        <xdr:cNvPr id="3320" name="Picture 3319">
          <a:extLst>
            <a:ext uri="{FF2B5EF4-FFF2-40B4-BE49-F238E27FC236}">
              <a16:creationId xmlns:a16="http://schemas.microsoft.com/office/drawing/2014/main" id="{508007AD-7B4A-2AA4-2B66-16173476F6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883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742</xdr:row>
      <xdr:rowOff>0</xdr:rowOff>
    </xdr:from>
    <xdr:to>
      <xdr:col>4</xdr:col>
      <xdr:colOff>190500</xdr:colOff>
      <xdr:row>742</xdr:row>
      <xdr:rowOff>190500</xdr:rowOff>
    </xdr:to>
    <xdr:pic>
      <xdr:nvPicPr>
        <xdr:cNvPr id="3321" name="Picture 3320">
          <a:extLst>
            <a:ext uri="{FF2B5EF4-FFF2-40B4-BE49-F238E27FC236}">
              <a16:creationId xmlns:a16="http://schemas.microsoft.com/office/drawing/2014/main" id="{9128F1AB-A016-4F29-4172-B1726D2B3D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978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743</xdr:row>
      <xdr:rowOff>0</xdr:rowOff>
    </xdr:from>
    <xdr:to>
      <xdr:col>4</xdr:col>
      <xdr:colOff>190500</xdr:colOff>
      <xdr:row>743</xdr:row>
      <xdr:rowOff>190500</xdr:rowOff>
    </xdr:to>
    <xdr:pic>
      <xdr:nvPicPr>
        <xdr:cNvPr id="3322" name="Picture 3321">
          <a:extLst>
            <a:ext uri="{FF2B5EF4-FFF2-40B4-BE49-F238E27FC236}">
              <a16:creationId xmlns:a16="http://schemas.microsoft.com/office/drawing/2014/main" id="{6941D726-8291-35FC-B550-78D1E64EF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9093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748</xdr:row>
      <xdr:rowOff>0</xdr:rowOff>
    </xdr:from>
    <xdr:to>
      <xdr:col>4</xdr:col>
      <xdr:colOff>190500</xdr:colOff>
      <xdr:row>748</xdr:row>
      <xdr:rowOff>190500</xdr:rowOff>
    </xdr:to>
    <xdr:pic>
      <xdr:nvPicPr>
        <xdr:cNvPr id="3323" name="Picture 3322">
          <a:extLst>
            <a:ext uri="{FF2B5EF4-FFF2-40B4-BE49-F238E27FC236}">
              <a16:creationId xmlns:a16="http://schemas.microsoft.com/office/drawing/2014/main" id="{A25F06EF-0C55-B064-EAB7-9D37B3B2F0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9626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749</xdr:row>
      <xdr:rowOff>0</xdr:rowOff>
    </xdr:from>
    <xdr:to>
      <xdr:col>4</xdr:col>
      <xdr:colOff>190500</xdr:colOff>
      <xdr:row>749</xdr:row>
      <xdr:rowOff>190500</xdr:rowOff>
    </xdr:to>
    <xdr:pic>
      <xdr:nvPicPr>
        <xdr:cNvPr id="3324" name="Picture 3323">
          <a:extLst>
            <a:ext uri="{FF2B5EF4-FFF2-40B4-BE49-F238E27FC236}">
              <a16:creationId xmlns:a16="http://schemas.microsoft.com/office/drawing/2014/main" id="{0F6A8DAC-DC67-3566-33A6-E940F8BEDA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9721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750</xdr:row>
      <xdr:rowOff>0</xdr:rowOff>
    </xdr:from>
    <xdr:to>
      <xdr:col>4</xdr:col>
      <xdr:colOff>190500</xdr:colOff>
      <xdr:row>750</xdr:row>
      <xdr:rowOff>190500</xdr:rowOff>
    </xdr:to>
    <xdr:pic>
      <xdr:nvPicPr>
        <xdr:cNvPr id="3325" name="Picture 3324">
          <a:extLst>
            <a:ext uri="{FF2B5EF4-FFF2-40B4-BE49-F238E27FC236}">
              <a16:creationId xmlns:a16="http://schemas.microsoft.com/office/drawing/2014/main" id="{428E6F35-AEF6-9D78-E3A3-8FC41EA637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9817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751</xdr:row>
      <xdr:rowOff>0</xdr:rowOff>
    </xdr:from>
    <xdr:to>
      <xdr:col>4</xdr:col>
      <xdr:colOff>190500</xdr:colOff>
      <xdr:row>751</xdr:row>
      <xdr:rowOff>190500</xdr:rowOff>
    </xdr:to>
    <xdr:pic>
      <xdr:nvPicPr>
        <xdr:cNvPr id="3326" name="Picture 3325">
          <a:extLst>
            <a:ext uri="{FF2B5EF4-FFF2-40B4-BE49-F238E27FC236}">
              <a16:creationId xmlns:a16="http://schemas.microsoft.com/office/drawing/2014/main" id="{C676185D-85D8-68E9-4B12-008BDC132B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9912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752</xdr:row>
      <xdr:rowOff>0</xdr:rowOff>
    </xdr:from>
    <xdr:to>
      <xdr:col>4</xdr:col>
      <xdr:colOff>190500</xdr:colOff>
      <xdr:row>752</xdr:row>
      <xdr:rowOff>190500</xdr:rowOff>
    </xdr:to>
    <xdr:pic>
      <xdr:nvPicPr>
        <xdr:cNvPr id="3327" name="Picture 3326">
          <a:extLst>
            <a:ext uri="{FF2B5EF4-FFF2-40B4-BE49-F238E27FC236}">
              <a16:creationId xmlns:a16="http://schemas.microsoft.com/office/drawing/2014/main" id="{94F9E216-8EEC-2417-4C55-AAFB136E7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007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753</xdr:row>
      <xdr:rowOff>0</xdr:rowOff>
    </xdr:from>
    <xdr:to>
      <xdr:col>4</xdr:col>
      <xdr:colOff>190500</xdr:colOff>
      <xdr:row>753</xdr:row>
      <xdr:rowOff>190500</xdr:rowOff>
    </xdr:to>
    <xdr:pic>
      <xdr:nvPicPr>
        <xdr:cNvPr id="3328" name="Picture 3327">
          <a:extLst>
            <a:ext uri="{FF2B5EF4-FFF2-40B4-BE49-F238E27FC236}">
              <a16:creationId xmlns:a16="http://schemas.microsoft.com/office/drawing/2014/main" id="{E0A0D2B6-87F6-A9FC-344A-B38211C3DB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064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754</xdr:row>
      <xdr:rowOff>0</xdr:rowOff>
    </xdr:from>
    <xdr:to>
      <xdr:col>4</xdr:col>
      <xdr:colOff>190500</xdr:colOff>
      <xdr:row>754</xdr:row>
      <xdr:rowOff>190500</xdr:rowOff>
    </xdr:to>
    <xdr:pic>
      <xdr:nvPicPr>
        <xdr:cNvPr id="3329" name="Picture 3328">
          <a:extLst>
            <a:ext uri="{FF2B5EF4-FFF2-40B4-BE49-F238E27FC236}">
              <a16:creationId xmlns:a16="http://schemas.microsoft.com/office/drawing/2014/main" id="{43FFE497-9D0D-EC0B-028D-A505BC74F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121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755</xdr:row>
      <xdr:rowOff>0</xdr:rowOff>
    </xdr:from>
    <xdr:to>
      <xdr:col>4</xdr:col>
      <xdr:colOff>190500</xdr:colOff>
      <xdr:row>755</xdr:row>
      <xdr:rowOff>190500</xdr:rowOff>
    </xdr:to>
    <xdr:pic>
      <xdr:nvPicPr>
        <xdr:cNvPr id="3330" name="Picture 3329">
          <a:extLst>
            <a:ext uri="{FF2B5EF4-FFF2-40B4-BE49-F238E27FC236}">
              <a16:creationId xmlns:a16="http://schemas.microsoft.com/office/drawing/2014/main" id="{730E4D8C-1D4C-430D-EDE2-1CB7FCED9A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178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756</xdr:row>
      <xdr:rowOff>0</xdr:rowOff>
    </xdr:from>
    <xdr:to>
      <xdr:col>4</xdr:col>
      <xdr:colOff>190500</xdr:colOff>
      <xdr:row>756</xdr:row>
      <xdr:rowOff>190500</xdr:rowOff>
    </xdr:to>
    <xdr:pic>
      <xdr:nvPicPr>
        <xdr:cNvPr id="3331" name="Picture 3330">
          <a:extLst>
            <a:ext uri="{FF2B5EF4-FFF2-40B4-BE49-F238E27FC236}">
              <a16:creationId xmlns:a16="http://schemas.microsoft.com/office/drawing/2014/main" id="{87CD656F-FF48-361E-15F4-2E9090B3CE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236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757</xdr:row>
      <xdr:rowOff>0</xdr:rowOff>
    </xdr:from>
    <xdr:to>
      <xdr:col>4</xdr:col>
      <xdr:colOff>190500</xdr:colOff>
      <xdr:row>757</xdr:row>
      <xdr:rowOff>190500</xdr:rowOff>
    </xdr:to>
    <xdr:pic>
      <xdr:nvPicPr>
        <xdr:cNvPr id="3332" name="Picture 3331">
          <a:extLst>
            <a:ext uri="{FF2B5EF4-FFF2-40B4-BE49-F238E27FC236}">
              <a16:creationId xmlns:a16="http://schemas.microsoft.com/office/drawing/2014/main" id="{41A05FA1-2C8D-8A30-DBB8-497A608801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331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758</xdr:row>
      <xdr:rowOff>0</xdr:rowOff>
    </xdr:from>
    <xdr:to>
      <xdr:col>4</xdr:col>
      <xdr:colOff>190500</xdr:colOff>
      <xdr:row>758</xdr:row>
      <xdr:rowOff>190500</xdr:rowOff>
    </xdr:to>
    <xdr:pic>
      <xdr:nvPicPr>
        <xdr:cNvPr id="3333" name="Picture 3332">
          <a:extLst>
            <a:ext uri="{FF2B5EF4-FFF2-40B4-BE49-F238E27FC236}">
              <a16:creationId xmlns:a16="http://schemas.microsoft.com/office/drawing/2014/main" id="{F6581106-0F17-9834-46D2-E8033ED2DA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426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759</xdr:row>
      <xdr:rowOff>0</xdr:rowOff>
    </xdr:from>
    <xdr:to>
      <xdr:col>4</xdr:col>
      <xdr:colOff>190500</xdr:colOff>
      <xdr:row>759</xdr:row>
      <xdr:rowOff>190500</xdr:rowOff>
    </xdr:to>
    <xdr:pic>
      <xdr:nvPicPr>
        <xdr:cNvPr id="3334" name="Picture 3333">
          <a:extLst>
            <a:ext uri="{FF2B5EF4-FFF2-40B4-BE49-F238E27FC236}">
              <a16:creationId xmlns:a16="http://schemas.microsoft.com/office/drawing/2014/main" id="{F0135F6C-28BA-2421-4E81-19C81FAD43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521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760</xdr:row>
      <xdr:rowOff>0</xdr:rowOff>
    </xdr:from>
    <xdr:to>
      <xdr:col>4</xdr:col>
      <xdr:colOff>190500</xdr:colOff>
      <xdr:row>760</xdr:row>
      <xdr:rowOff>190500</xdr:rowOff>
    </xdr:to>
    <xdr:pic>
      <xdr:nvPicPr>
        <xdr:cNvPr id="3335" name="Picture 3334">
          <a:extLst>
            <a:ext uri="{FF2B5EF4-FFF2-40B4-BE49-F238E27FC236}">
              <a16:creationId xmlns:a16="http://schemas.microsoft.com/office/drawing/2014/main" id="{82A5AD04-6CBE-F8D3-8F3D-1553E9A36F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617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761</xdr:row>
      <xdr:rowOff>0</xdr:rowOff>
    </xdr:from>
    <xdr:to>
      <xdr:col>4</xdr:col>
      <xdr:colOff>190500</xdr:colOff>
      <xdr:row>761</xdr:row>
      <xdr:rowOff>190500</xdr:rowOff>
    </xdr:to>
    <xdr:pic>
      <xdr:nvPicPr>
        <xdr:cNvPr id="3336" name="Picture 3335">
          <a:extLst>
            <a:ext uri="{FF2B5EF4-FFF2-40B4-BE49-F238E27FC236}">
              <a16:creationId xmlns:a16="http://schemas.microsoft.com/office/drawing/2014/main" id="{96587D1F-D7CC-F4AE-6175-5C9BB3EEE9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712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762</xdr:row>
      <xdr:rowOff>0</xdr:rowOff>
    </xdr:from>
    <xdr:to>
      <xdr:col>4</xdr:col>
      <xdr:colOff>190500</xdr:colOff>
      <xdr:row>762</xdr:row>
      <xdr:rowOff>190500</xdr:rowOff>
    </xdr:to>
    <xdr:pic>
      <xdr:nvPicPr>
        <xdr:cNvPr id="3337" name="Picture 3336">
          <a:extLst>
            <a:ext uri="{FF2B5EF4-FFF2-40B4-BE49-F238E27FC236}">
              <a16:creationId xmlns:a16="http://schemas.microsoft.com/office/drawing/2014/main" id="{9491826E-12BF-ED59-775C-F883B7E8C1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807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763</xdr:row>
      <xdr:rowOff>0</xdr:rowOff>
    </xdr:from>
    <xdr:to>
      <xdr:col>4</xdr:col>
      <xdr:colOff>190500</xdr:colOff>
      <xdr:row>763</xdr:row>
      <xdr:rowOff>190500</xdr:rowOff>
    </xdr:to>
    <xdr:pic>
      <xdr:nvPicPr>
        <xdr:cNvPr id="3338" name="Picture 3337">
          <a:extLst>
            <a:ext uri="{FF2B5EF4-FFF2-40B4-BE49-F238E27FC236}">
              <a16:creationId xmlns:a16="http://schemas.microsoft.com/office/drawing/2014/main" id="{395AF44F-DCD3-30E3-7486-E1F1FF11EC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883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764</xdr:row>
      <xdr:rowOff>0</xdr:rowOff>
    </xdr:from>
    <xdr:to>
      <xdr:col>4</xdr:col>
      <xdr:colOff>190500</xdr:colOff>
      <xdr:row>764</xdr:row>
      <xdr:rowOff>190500</xdr:rowOff>
    </xdr:to>
    <xdr:pic>
      <xdr:nvPicPr>
        <xdr:cNvPr id="3339" name="Picture 3338">
          <a:extLst>
            <a:ext uri="{FF2B5EF4-FFF2-40B4-BE49-F238E27FC236}">
              <a16:creationId xmlns:a16="http://schemas.microsoft.com/office/drawing/2014/main" id="{D27CCE5F-C742-A44A-C52D-097D05DE66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960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765</xdr:row>
      <xdr:rowOff>0</xdr:rowOff>
    </xdr:from>
    <xdr:to>
      <xdr:col>4</xdr:col>
      <xdr:colOff>190500</xdr:colOff>
      <xdr:row>765</xdr:row>
      <xdr:rowOff>190500</xdr:rowOff>
    </xdr:to>
    <xdr:pic>
      <xdr:nvPicPr>
        <xdr:cNvPr id="3340" name="Picture 3339">
          <a:extLst>
            <a:ext uri="{FF2B5EF4-FFF2-40B4-BE49-F238E27FC236}">
              <a16:creationId xmlns:a16="http://schemas.microsoft.com/office/drawing/2014/main" id="{CB77C6D8-DA38-770B-0B0B-7E3B3B08DF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1036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767</xdr:row>
      <xdr:rowOff>0</xdr:rowOff>
    </xdr:from>
    <xdr:to>
      <xdr:col>4</xdr:col>
      <xdr:colOff>190500</xdr:colOff>
      <xdr:row>767</xdr:row>
      <xdr:rowOff>190500</xdr:rowOff>
    </xdr:to>
    <xdr:pic>
      <xdr:nvPicPr>
        <xdr:cNvPr id="3341" name="Picture 3340">
          <a:extLst>
            <a:ext uri="{FF2B5EF4-FFF2-40B4-BE49-F238E27FC236}">
              <a16:creationId xmlns:a16="http://schemas.microsoft.com/office/drawing/2014/main" id="{415E88B7-F243-D3D8-F0DC-2E0CE2BD5A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1207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768</xdr:row>
      <xdr:rowOff>0</xdr:rowOff>
    </xdr:from>
    <xdr:to>
      <xdr:col>4</xdr:col>
      <xdr:colOff>190500</xdr:colOff>
      <xdr:row>768</xdr:row>
      <xdr:rowOff>190500</xdr:rowOff>
    </xdr:to>
    <xdr:pic>
      <xdr:nvPicPr>
        <xdr:cNvPr id="3342" name="Picture 3341">
          <a:extLst>
            <a:ext uri="{FF2B5EF4-FFF2-40B4-BE49-F238E27FC236}">
              <a16:creationId xmlns:a16="http://schemas.microsoft.com/office/drawing/2014/main" id="{E3585CB3-71B6-7012-C3DD-4730E13C7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1264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769</xdr:row>
      <xdr:rowOff>0</xdr:rowOff>
    </xdr:from>
    <xdr:to>
      <xdr:col>4</xdr:col>
      <xdr:colOff>190500</xdr:colOff>
      <xdr:row>769</xdr:row>
      <xdr:rowOff>190500</xdr:rowOff>
    </xdr:to>
    <xdr:pic>
      <xdr:nvPicPr>
        <xdr:cNvPr id="3343" name="Picture 3342">
          <a:extLst>
            <a:ext uri="{FF2B5EF4-FFF2-40B4-BE49-F238E27FC236}">
              <a16:creationId xmlns:a16="http://schemas.microsoft.com/office/drawing/2014/main" id="{872B9251-D7C5-376F-60C4-3772109466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1360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770</xdr:row>
      <xdr:rowOff>0</xdr:rowOff>
    </xdr:from>
    <xdr:to>
      <xdr:col>4</xdr:col>
      <xdr:colOff>190500</xdr:colOff>
      <xdr:row>770</xdr:row>
      <xdr:rowOff>190500</xdr:rowOff>
    </xdr:to>
    <xdr:pic>
      <xdr:nvPicPr>
        <xdr:cNvPr id="3344" name="Picture 3343">
          <a:extLst>
            <a:ext uri="{FF2B5EF4-FFF2-40B4-BE49-F238E27FC236}">
              <a16:creationId xmlns:a16="http://schemas.microsoft.com/office/drawing/2014/main" id="{EDDC86C2-1A6A-BC77-41E5-5A3F6D998E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1455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771</xdr:row>
      <xdr:rowOff>0</xdr:rowOff>
    </xdr:from>
    <xdr:to>
      <xdr:col>4</xdr:col>
      <xdr:colOff>190500</xdr:colOff>
      <xdr:row>771</xdr:row>
      <xdr:rowOff>190500</xdr:rowOff>
    </xdr:to>
    <xdr:pic>
      <xdr:nvPicPr>
        <xdr:cNvPr id="3345" name="Picture 3344">
          <a:extLst>
            <a:ext uri="{FF2B5EF4-FFF2-40B4-BE49-F238E27FC236}">
              <a16:creationId xmlns:a16="http://schemas.microsoft.com/office/drawing/2014/main" id="{11D60E58-65BC-76E9-C56B-1248D44722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1531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772</xdr:row>
      <xdr:rowOff>0</xdr:rowOff>
    </xdr:from>
    <xdr:to>
      <xdr:col>4</xdr:col>
      <xdr:colOff>190500</xdr:colOff>
      <xdr:row>772</xdr:row>
      <xdr:rowOff>190500</xdr:rowOff>
    </xdr:to>
    <xdr:pic>
      <xdr:nvPicPr>
        <xdr:cNvPr id="3346" name="Picture 3345">
          <a:extLst>
            <a:ext uri="{FF2B5EF4-FFF2-40B4-BE49-F238E27FC236}">
              <a16:creationId xmlns:a16="http://schemas.microsoft.com/office/drawing/2014/main" id="{F84E82FD-7B11-4DBE-6217-AD7B1F870D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1607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773</xdr:row>
      <xdr:rowOff>0</xdr:rowOff>
    </xdr:from>
    <xdr:to>
      <xdr:col>4</xdr:col>
      <xdr:colOff>190500</xdr:colOff>
      <xdr:row>773</xdr:row>
      <xdr:rowOff>190500</xdr:rowOff>
    </xdr:to>
    <xdr:pic>
      <xdr:nvPicPr>
        <xdr:cNvPr id="3347" name="Picture 3346">
          <a:extLst>
            <a:ext uri="{FF2B5EF4-FFF2-40B4-BE49-F238E27FC236}">
              <a16:creationId xmlns:a16="http://schemas.microsoft.com/office/drawing/2014/main" id="{11845001-A6A3-3721-1C1A-B3302CE006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1683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774</xdr:row>
      <xdr:rowOff>0</xdr:rowOff>
    </xdr:from>
    <xdr:to>
      <xdr:col>4</xdr:col>
      <xdr:colOff>190500</xdr:colOff>
      <xdr:row>774</xdr:row>
      <xdr:rowOff>190500</xdr:rowOff>
    </xdr:to>
    <xdr:pic>
      <xdr:nvPicPr>
        <xdr:cNvPr id="3348" name="Picture 3347">
          <a:extLst>
            <a:ext uri="{FF2B5EF4-FFF2-40B4-BE49-F238E27FC236}">
              <a16:creationId xmlns:a16="http://schemas.microsoft.com/office/drawing/2014/main" id="{658B5C3D-42C1-FEF7-A980-FF8B9943E9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1760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775</xdr:row>
      <xdr:rowOff>0</xdr:rowOff>
    </xdr:from>
    <xdr:to>
      <xdr:col>4</xdr:col>
      <xdr:colOff>190500</xdr:colOff>
      <xdr:row>775</xdr:row>
      <xdr:rowOff>190500</xdr:rowOff>
    </xdr:to>
    <xdr:pic>
      <xdr:nvPicPr>
        <xdr:cNvPr id="3349" name="Picture 3348">
          <a:extLst>
            <a:ext uri="{FF2B5EF4-FFF2-40B4-BE49-F238E27FC236}">
              <a16:creationId xmlns:a16="http://schemas.microsoft.com/office/drawing/2014/main" id="{CC29E929-F351-5221-A442-9F02B715C7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1836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776</xdr:row>
      <xdr:rowOff>0</xdr:rowOff>
    </xdr:from>
    <xdr:to>
      <xdr:col>4</xdr:col>
      <xdr:colOff>190500</xdr:colOff>
      <xdr:row>776</xdr:row>
      <xdr:rowOff>190500</xdr:rowOff>
    </xdr:to>
    <xdr:pic>
      <xdr:nvPicPr>
        <xdr:cNvPr id="3350" name="Picture 3349">
          <a:extLst>
            <a:ext uri="{FF2B5EF4-FFF2-40B4-BE49-F238E27FC236}">
              <a16:creationId xmlns:a16="http://schemas.microsoft.com/office/drawing/2014/main" id="{635BF02D-E5F4-85E9-0AC4-E58A0754F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1912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777</xdr:row>
      <xdr:rowOff>0</xdr:rowOff>
    </xdr:from>
    <xdr:to>
      <xdr:col>4</xdr:col>
      <xdr:colOff>190500</xdr:colOff>
      <xdr:row>777</xdr:row>
      <xdr:rowOff>190500</xdr:rowOff>
    </xdr:to>
    <xdr:pic>
      <xdr:nvPicPr>
        <xdr:cNvPr id="3351" name="Picture 3350">
          <a:extLst>
            <a:ext uri="{FF2B5EF4-FFF2-40B4-BE49-F238E27FC236}">
              <a16:creationId xmlns:a16="http://schemas.microsoft.com/office/drawing/2014/main" id="{CF735885-0552-F043-543F-CA5600E70E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1969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778</xdr:row>
      <xdr:rowOff>0</xdr:rowOff>
    </xdr:from>
    <xdr:to>
      <xdr:col>4</xdr:col>
      <xdr:colOff>190500</xdr:colOff>
      <xdr:row>778</xdr:row>
      <xdr:rowOff>190500</xdr:rowOff>
    </xdr:to>
    <xdr:pic>
      <xdr:nvPicPr>
        <xdr:cNvPr id="3352" name="Picture 3351">
          <a:extLst>
            <a:ext uri="{FF2B5EF4-FFF2-40B4-BE49-F238E27FC236}">
              <a16:creationId xmlns:a16="http://schemas.microsoft.com/office/drawing/2014/main" id="{44F25FFC-E1C2-D19C-447A-904E66515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026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779</xdr:row>
      <xdr:rowOff>0</xdr:rowOff>
    </xdr:from>
    <xdr:to>
      <xdr:col>4</xdr:col>
      <xdr:colOff>190500</xdr:colOff>
      <xdr:row>779</xdr:row>
      <xdr:rowOff>190500</xdr:rowOff>
    </xdr:to>
    <xdr:pic>
      <xdr:nvPicPr>
        <xdr:cNvPr id="3353" name="Picture 3352">
          <a:extLst>
            <a:ext uri="{FF2B5EF4-FFF2-40B4-BE49-F238E27FC236}">
              <a16:creationId xmlns:a16="http://schemas.microsoft.com/office/drawing/2014/main" id="{23F34DEB-A7FB-C219-DCE7-6C687F7E87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083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780</xdr:row>
      <xdr:rowOff>0</xdr:rowOff>
    </xdr:from>
    <xdr:to>
      <xdr:col>4</xdr:col>
      <xdr:colOff>190500</xdr:colOff>
      <xdr:row>780</xdr:row>
      <xdr:rowOff>190500</xdr:rowOff>
    </xdr:to>
    <xdr:pic>
      <xdr:nvPicPr>
        <xdr:cNvPr id="3354" name="Picture 3353">
          <a:extLst>
            <a:ext uri="{FF2B5EF4-FFF2-40B4-BE49-F238E27FC236}">
              <a16:creationId xmlns:a16="http://schemas.microsoft.com/office/drawing/2014/main" id="{7D9472A1-6DEF-3759-1F2F-E9A91D7078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141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781</xdr:row>
      <xdr:rowOff>0</xdr:rowOff>
    </xdr:from>
    <xdr:to>
      <xdr:col>4</xdr:col>
      <xdr:colOff>190500</xdr:colOff>
      <xdr:row>781</xdr:row>
      <xdr:rowOff>190500</xdr:rowOff>
    </xdr:to>
    <xdr:pic>
      <xdr:nvPicPr>
        <xdr:cNvPr id="3355" name="Picture 3354">
          <a:extLst>
            <a:ext uri="{FF2B5EF4-FFF2-40B4-BE49-F238E27FC236}">
              <a16:creationId xmlns:a16="http://schemas.microsoft.com/office/drawing/2014/main" id="{E88B660B-D1F9-180D-3C13-8B84079DB3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198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782</xdr:row>
      <xdr:rowOff>0</xdr:rowOff>
    </xdr:from>
    <xdr:to>
      <xdr:col>4</xdr:col>
      <xdr:colOff>190500</xdr:colOff>
      <xdr:row>782</xdr:row>
      <xdr:rowOff>190500</xdr:rowOff>
    </xdr:to>
    <xdr:pic>
      <xdr:nvPicPr>
        <xdr:cNvPr id="3356" name="Picture 3355">
          <a:extLst>
            <a:ext uri="{FF2B5EF4-FFF2-40B4-BE49-F238E27FC236}">
              <a16:creationId xmlns:a16="http://schemas.microsoft.com/office/drawing/2014/main" id="{9D5F1F79-F6A9-7165-0C9B-8A26782655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255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783</xdr:row>
      <xdr:rowOff>0</xdr:rowOff>
    </xdr:from>
    <xdr:to>
      <xdr:col>4</xdr:col>
      <xdr:colOff>190500</xdr:colOff>
      <xdr:row>783</xdr:row>
      <xdr:rowOff>190500</xdr:rowOff>
    </xdr:to>
    <xdr:pic>
      <xdr:nvPicPr>
        <xdr:cNvPr id="3357" name="Picture 3356">
          <a:extLst>
            <a:ext uri="{FF2B5EF4-FFF2-40B4-BE49-F238E27FC236}">
              <a16:creationId xmlns:a16="http://schemas.microsoft.com/office/drawing/2014/main" id="{69194994-2ABD-977B-209A-DBC13155AC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312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784</xdr:row>
      <xdr:rowOff>0</xdr:rowOff>
    </xdr:from>
    <xdr:to>
      <xdr:col>4</xdr:col>
      <xdr:colOff>190500</xdr:colOff>
      <xdr:row>784</xdr:row>
      <xdr:rowOff>190500</xdr:rowOff>
    </xdr:to>
    <xdr:pic>
      <xdr:nvPicPr>
        <xdr:cNvPr id="3358" name="Picture 3357">
          <a:extLst>
            <a:ext uri="{FF2B5EF4-FFF2-40B4-BE49-F238E27FC236}">
              <a16:creationId xmlns:a16="http://schemas.microsoft.com/office/drawing/2014/main" id="{58B9231B-781E-9FCC-DA89-99B2A8FA23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369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785</xdr:row>
      <xdr:rowOff>0</xdr:rowOff>
    </xdr:from>
    <xdr:to>
      <xdr:col>4</xdr:col>
      <xdr:colOff>190500</xdr:colOff>
      <xdr:row>785</xdr:row>
      <xdr:rowOff>190500</xdr:rowOff>
    </xdr:to>
    <xdr:pic>
      <xdr:nvPicPr>
        <xdr:cNvPr id="3359" name="Picture 3358">
          <a:extLst>
            <a:ext uri="{FF2B5EF4-FFF2-40B4-BE49-F238E27FC236}">
              <a16:creationId xmlns:a16="http://schemas.microsoft.com/office/drawing/2014/main" id="{9C1896C0-6A41-4862-0AE3-78167D9603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426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786</xdr:row>
      <xdr:rowOff>0</xdr:rowOff>
    </xdr:from>
    <xdr:to>
      <xdr:col>4</xdr:col>
      <xdr:colOff>190500</xdr:colOff>
      <xdr:row>786</xdr:row>
      <xdr:rowOff>190500</xdr:rowOff>
    </xdr:to>
    <xdr:pic>
      <xdr:nvPicPr>
        <xdr:cNvPr id="3360" name="Picture 3359">
          <a:extLst>
            <a:ext uri="{FF2B5EF4-FFF2-40B4-BE49-F238E27FC236}">
              <a16:creationId xmlns:a16="http://schemas.microsoft.com/office/drawing/2014/main" id="{4F2514A2-32C2-801B-52C5-BDCFAB803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484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787</xdr:row>
      <xdr:rowOff>0</xdr:rowOff>
    </xdr:from>
    <xdr:to>
      <xdr:col>4</xdr:col>
      <xdr:colOff>190500</xdr:colOff>
      <xdr:row>787</xdr:row>
      <xdr:rowOff>190500</xdr:rowOff>
    </xdr:to>
    <xdr:pic>
      <xdr:nvPicPr>
        <xdr:cNvPr id="3361" name="Picture 3360">
          <a:extLst>
            <a:ext uri="{FF2B5EF4-FFF2-40B4-BE49-F238E27FC236}">
              <a16:creationId xmlns:a16="http://schemas.microsoft.com/office/drawing/2014/main" id="{27155105-3F8B-7672-0235-DB27BFF838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541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788</xdr:row>
      <xdr:rowOff>0</xdr:rowOff>
    </xdr:from>
    <xdr:to>
      <xdr:col>4</xdr:col>
      <xdr:colOff>190500</xdr:colOff>
      <xdr:row>788</xdr:row>
      <xdr:rowOff>190500</xdr:rowOff>
    </xdr:to>
    <xdr:pic>
      <xdr:nvPicPr>
        <xdr:cNvPr id="3362" name="Picture 3361">
          <a:extLst>
            <a:ext uri="{FF2B5EF4-FFF2-40B4-BE49-F238E27FC236}">
              <a16:creationId xmlns:a16="http://schemas.microsoft.com/office/drawing/2014/main" id="{FB27A2DC-E668-6354-0190-C717A7E2F4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598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789</xdr:row>
      <xdr:rowOff>0</xdr:rowOff>
    </xdr:from>
    <xdr:to>
      <xdr:col>4</xdr:col>
      <xdr:colOff>190500</xdr:colOff>
      <xdr:row>789</xdr:row>
      <xdr:rowOff>190500</xdr:rowOff>
    </xdr:to>
    <xdr:pic>
      <xdr:nvPicPr>
        <xdr:cNvPr id="3363" name="Picture 3362">
          <a:extLst>
            <a:ext uri="{FF2B5EF4-FFF2-40B4-BE49-F238E27FC236}">
              <a16:creationId xmlns:a16="http://schemas.microsoft.com/office/drawing/2014/main" id="{D4FA8121-3605-54C2-410F-C163F64EA3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674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790</xdr:row>
      <xdr:rowOff>0</xdr:rowOff>
    </xdr:from>
    <xdr:to>
      <xdr:col>4</xdr:col>
      <xdr:colOff>190500</xdr:colOff>
      <xdr:row>790</xdr:row>
      <xdr:rowOff>190500</xdr:rowOff>
    </xdr:to>
    <xdr:pic>
      <xdr:nvPicPr>
        <xdr:cNvPr id="3364" name="Picture 3363">
          <a:extLst>
            <a:ext uri="{FF2B5EF4-FFF2-40B4-BE49-F238E27FC236}">
              <a16:creationId xmlns:a16="http://schemas.microsoft.com/office/drawing/2014/main" id="{7BFB9C20-D635-33AC-201B-287FEC7D81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769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791</xdr:row>
      <xdr:rowOff>0</xdr:rowOff>
    </xdr:from>
    <xdr:to>
      <xdr:col>4</xdr:col>
      <xdr:colOff>190500</xdr:colOff>
      <xdr:row>791</xdr:row>
      <xdr:rowOff>190500</xdr:rowOff>
    </xdr:to>
    <xdr:pic>
      <xdr:nvPicPr>
        <xdr:cNvPr id="3365" name="Picture 3364">
          <a:extLst>
            <a:ext uri="{FF2B5EF4-FFF2-40B4-BE49-F238E27FC236}">
              <a16:creationId xmlns:a16="http://schemas.microsoft.com/office/drawing/2014/main" id="{0AEFE356-DA93-5953-B66D-188A5E78B5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826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792</xdr:row>
      <xdr:rowOff>0</xdr:rowOff>
    </xdr:from>
    <xdr:to>
      <xdr:col>4</xdr:col>
      <xdr:colOff>190500</xdr:colOff>
      <xdr:row>792</xdr:row>
      <xdr:rowOff>190500</xdr:rowOff>
    </xdr:to>
    <xdr:pic>
      <xdr:nvPicPr>
        <xdr:cNvPr id="3366" name="Picture 3365">
          <a:extLst>
            <a:ext uri="{FF2B5EF4-FFF2-40B4-BE49-F238E27FC236}">
              <a16:creationId xmlns:a16="http://schemas.microsoft.com/office/drawing/2014/main" id="{85AB7C97-A13B-CAE0-763A-D25B00D671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884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793</xdr:row>
      <xdr:rowOff>0</xdr:rowOff>
    </xdr:from>
    <xdr:to>
      <xdr:col>4</xdr:col>
      <xdr:colOff>190500</xdr:colOff>
      <xdr:row>793</xdr:row>
      <xdr:rowOff>190500</xdr:rowOff>
    </xdr:to>
    <xdr:pic>
      <xdr:nvPicPr>
        <xdr:cNvPr id="3367" name="Picture 3366">
          <a:extLst>
            <a:ext uri="{FF2B5EF4-FFF2-40B4-BE49-F238E27FC236}">
              <a16:creationId xmlns:a16="http://schemas.microsoft.com/office/drawing/2014/main" id="{4C2E5A3C-0BC2-5656-54B3-801FB0C377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941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794</xdr:row>
      <xdr:rowOff>0</xdr:rowOff>
    </xdr:from>
    <xdr:to>
      <xdr:col>4</xdr:col>
      <xdr:colOff>190500</xdr:colOff>
      <xdr:row>794</xdr:row>
      <xdr:rowOff>190500</xdr:rowOff>
    </xdr:to>
    <xdr:pic>
      <xdr:nvPicPr>
        <xdr:cNvPr id="3368" name="Picture 3367">
          <a:extLst>
            <a:ext uri="{FF2B5EF4-FFF2-40B4-BE49-F238E27FC236}">
              <a16:creationId xmlns:a16="http://schemas.microsoft.com/office/drawing/2014/main" id="{41D72534-4175-7CB7-067B-8A36178EFE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998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795</xdr:row>
      <xdr:rowOff>0</xdr:rowOff>
    </xdr:from>
    <xdr:to>
      <xdr:col>4</xdr:col>
      <xdr:colOff>190500</xdr:colOff>
      <xdr:row>795</xdr:row>
      <xdr:rowOff>190500</xdr:rowOff>
    </xdr:to>
    <xdr:pic>
      <xdr:nvPicPr>
        <xdr:cNvPr id="3369" name="Picture 3368">
          <a:extLst>
            <a:ext uri="{FF2B5EF4-FFF2-40B4-BE49-F238E27FC236}">
              <a16:creationId xmlns:a16="http://schemas.microsoft.com/office/drawing/2014/main" id="{39584468-3162-AEE1-8C1D-9867082394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3055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796</xdr:row>
      <xdr:rowOff>0</xdr:rowOff>
    </xdr:from>
    <xdr:to>
      <xdr:col>4</xdr:col>
      <xdr:colOff>190500</xdr:colOff>
      <xdr:row>796</xdr:row>
      <xdr:rowOff>190500</xdr:rowOff>
    </xdr:to>
    <xdr:pic>
      <xdr:nvPicPr>
        <xdr:cNvPr id="3370" name="Picture 3369">
          <a:extLst>
            <a:ext uri="{FF2B5EF4-FFF2-40B4-BE49-F238E27FC236}">
              <a16:creationId xmlns:a16="http://schemas.microsoft.com/office/drawing/2014/main" id="{FF6B8239-9E63-73DC-AF6F-F5D793CC64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3112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799</xdr:row>
      <xdr:rowOff>0</xdr:rowOff>
    </xdr:from>
    <xdr:to>
      <xdr:col>4</xdr:col>
      <xdr:colOff>190500</xdr:colOff>
      <xdr:row>799</xdr:row>
      <xdr:rowOff>190500</xdr:rowOff>
    </xdr:to>
    <xdr:pic>
      <xdr:nvPicPr>
        <xdr:cNvPr id="3371" name="Picture 3370">
          <a:extLst>
            <a:ext uri="{FF2B5EF4-FFF2-40B4-BE49-F238E27FC236}">
              <a16:creationId xmlns:a16="http://schemas.microsoft.com/office/drawing/2014/main" id="{97ABAAAD-84D4-DABB-9657-CF35EDEFD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3398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800</xdr:row>
      <xdr:rowOff>0</xdr:rowOff>
    </xdr:from>
    <xdr:to>
      <xdr:col>4</xdr:col>
      <xdr:colOff>190500</xdr:colOff>
      <xdr:row>800</xdr:row>
      <xdr:rowOff>190500</xdr:rowOff>
    </xdr:to>
    <xdr:pic>
      <xdr:nvPicPr>
        <xdr:cNvPr id="3372" name="Picture 3371">
          <a:extLst>
            <a:ext uri="{FF2B5EF4-FFF2-40B4-BE49-F238E27FC236}">
              <a16:creationId xmlns:a16="http://schemas.microsoft.com/office/drawing/2014/main" id="{88A0AAB0-54B6-8E2D-BDE4-46EF74B0AC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3493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802</xdr:row>
      <xdr:rowOff>0</xdr:rowOff>
    </xdr:from>
    <xdr:to>
      <xdr:col>4</xdr:col>
      <xdr:colOff>190500</xdr:colOff>
      <xdr:row>802</xdr:row>
      <xdr:rowOff>190500</xdr:rowOff>
    </xdr:to>
    <xdr:pic>
      <xdr:nvPicPr>
        <xdr:cNvPr id="3373" name="Picture 3372">
          <a:extLst>
            <a:ext uri="{FF2B5EF4-FFF2-40B4-BE49-F238E27FC236}">
              <a16:creationId xmlns:a16="http://schemas.microsoft.com/office/drawing/2014/main" id="{B9CA0BED-7A8B-0613-55E8-7FCD2501B2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3665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803</xdr:row>
      <xdr:rowOff>0</xdr:rowOff>
    </xdr:from>
    <xdr:to>
      <xdr:col>4</xdr:col>
      <xdr:colOff>190500</xdr:colOff>
      <xdr:row>803</xdr:row>
      <xdr:rowOff>190500</xdr:rowOff>
    </xdr:to>
    <xdr:pic>
      <xdr:nvPicPr>
        <xdr:cNvPr id="3374" name="Picture 3373">
          <a:extLst>
            <a:ext uri="{FF2B5EF4-FFF2-40B4-BE49-F238E27FC236}">
              <a16:creationId xmlns:a16="http://schemas.microsoft.com/office/drawing/2014/main" id="{AB52A51F-FFD5-B159-E99D-0E0839EB3B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3760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804</xdr:row>
      <xdr:rowOff>0</xdr:rowOff>
    </xdr:from>
    <xdr:to>
      <xdr:col>4</xdr:col>
      <xdr:colOff>190500</xdr:colOff>
      <xdr:row>804</xdr:row>
      <xdr:rowOff>190500</xdr:rowOff>
    </xdr:to>
    <xdr:pic>
      <xdr:nvPicPr>
        <xdr:cNvPr id="3375" name="Picture 3374">
          <a:extLst>
            <a:ext uri="{FF2B5EF4-FFF2-40B4-BE49-F238E27FC236}">
              <a16:creationId xmlns:a16="http://schemas.microsoft.com/office/drawing/2014/main" id="{3FF1B542-98A4-9B0C-3FE2-2A1731305F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3817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805</xdr:row>
      <xdr:rowOff>0</xdr:rowOff>
    </xdr:from>
    <xdr:to>
      <xdr:col>4</xdr:col>
      <xdr:colOff>190500</xdr:colOff>
      <xdr:row>805</xdr:row>
      <xdr:rowOff>190500</xdr:rowOff>
    </xdr:to>
    <xdr:pic>
      <xdr:nvPicPr>
        <xdr:cNvPr id="3376" name="Picture 3375">
          <a:extLst>
            <a:ext uri="{FF2B5EF4-FFF2-40B4-BE49-F238E27FC236}">
              <a16:creationId xmlns:a16="http://schemas.microsoft.com/office/drawing/2014/main" id="{6BB654C4-F58B-90F8-AE0C-A86F7E9190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3874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806</xdr:row>
      <xdr:rowOff>0</xdr:rowOff>
    </xdr:from>
    <xdr:to>
      <xdr:col>4</xdr:col>
      <xdr:colOff>190500</xdr:colOff>
      <xdr:row>806</xdr:row>
      <xdr:rowOff>190500</xdr:rowOff>
    </xdr:to>
    <xdr:pic>
      <xdr:nvPicPr>
        <xdr:cNvPr id="3377" name="Picture 3376">
          <a:extLst>
            <a:ext uri="{FF2B5EF4-FFF2-40B4-BE49-F238E27FC236}">
              <a16:creationId xmlns:a16="http://schemas.microsoft.com/office/drawing/2014/main" id="{23B6A87C-D5C6-2448-81EB-C6CE4AECBB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3931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807</xdr:row>
      <xdr:rowOff>0</xdr:rowOff>
    </xdr:from>
    <xdr:to>
      <xdr:col>4</xdr:col>
      <xdr:colOff>190500</xdr:colOff>
      <xdr:row>807</xdr:row>
      <xdr:rowOff>190500</xdr:rowOff>
    </xdr:to>
    <xdr:pic>
      <xdr:nvPicPr>
        <xdr:cNvPr id="3378" name="Picture 3377">
          <a:extLst>
            <a:ext uri="{FF2B5EF4-FFF2-40B4-BE49-F238E27FC236}">
              <a16:creationId xmlns:a16="http://schemas.microsoft.com/office/drawing/2014/main" id="{F8DFA48C-1A7B-7D6D-F8F3-7EAC204CBE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3988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808</xdr:row>
      <xdr:rowOff>0</xdr:rowOff>
    </xdr:from>
    <xdr:to>
      <xdr:col>4</xdr:col>
      <xdr:colOff>190500</xdr:colOff>
      <xdr:row>808</xdr:row>
      <xdr:rowOff>190500</xdr:rowOff>
    </xdr:to>
    <xdr:pic>
      <xdr:nvPicPr>
        <xdr:cNvPr id="3379" name="Picture 3378">
          <a:extLst>
            <a:ext uri="{FF2B5EF4-FFF2-40B4-BE49-F238E27FC236}">
              <a16:creationId xmlns:a16="http://schemas.microsoft.com/office/drawing/2014/main" id="{8CD69D15-37A2-1296-733E-5778A3E662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046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809</xdr:row>
      <xdr:rowOff>0</xdr:rowOff>
    </xdr:from>
    <xdr:to>
      <xdr:col>4</xdr:col>
      <xdr:colOff>190500</xdr:colOff>
      <xdr:row>809</xdr:row>
      <xdr:rowOff>190500</xdr:rowOff>
    </xdr:to>
    <xdr:pic>
      <xdr:nvPicPr>
        <xdr:cNvPr id="3380" name="Picture 3379">
          <a:extLst>
            <a:ext uri="{FF2B5EF4-FFF2-40B4-BE49-F238E27FC236}">
              <a16:creationId xmlns:a16="http://schemas.microsoft.com/office/drawing/2014/main" id="{78CFD8C0-758A-94C0-2437-66CB8F212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103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810</xdr:row>
      <xdr:rowOff>0</xdr:rowOff>
    </xdr:from>
    <xdr:to>
      <xdr:col>4</xdr:col>
      <xdr:colOff>190500</xdr:colOff>
      <xdr:row>810</xdr:row>
      <xdr:rowOff>190500</xdr:rowOff>
    </xdr:to>
    <xdr:pic>
      <xdr:nvPicPr>
        <xdr:cNvPr id="3381" name="Picture 3380">
          <a:extLst>
            <a:ext uri="{FF2B5EF4-FFF2-40B4-BE49-F238E27FC236}">
              <a16:creationId xmlns:a16="http://schemas.microsoft.com/office/drawing/2014/main" id="{6A7205CC-C300-C99A-9A77-8A55762632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179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811</xdr:row>
      <xdr:rowOff>0</xdr:rowOff>
    </xdr:from>
    <xdr:to>
      <xdr:col>4</xdr:col>
      <xdr:colOff>190500</xdr:colOff>
      <xdr:row>811</xdr:row>
      <xdr:rowOff>190500</xdr:rowOff>
    </xdr:to>
    <xdr:pic>
      <xdr:nvPicPr>
        <xdr:cNvPr id="3382" name="Picture 3381">
          <a:extLst>
            <a:ext uri="{FF2B5EF4-FFF2-40B4-BE49-F238E27FC236}">
              <a16:creationId xmlns:a16="http://schemas.microsoft.com/office/drawing/2014/main" id="{CB311809-85AA-962B-599A-0313D56989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255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812</xdr:row>
      <xdr:rowOff>0</xdr:rowOff>
    </xdr:from>
    <xdr:to>
      <xdr:col>4</xdr:col>
      <xdr:colOff>190500</xdr:colOff>
      <xdr:row>812</xdr:row>
      <xdr:rowOff>190500</xdr:rowOff>
    </xdr:to>
    <xdr:pic>
      <xdr:nvPicPr>
        <xdr:cNvPr id="3383" name="Picture 3382">
          <a:extLst>
            <a:ext uri="{FF2B5EF4-FFF2-40B4-BE49-F238E27FC236}">
              <a16:creationId xmlns:a16="http://schemas.microsoft.com/office/drawing/2014/main" id="{1DE40EB9-8E7E-2F1D-0411-2E558C738F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312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813</xdr:row>
      <xdr:rowOff>0</xdr:rowOff>
    </xdr:from>
    <xdr:to>
      <xdr:col>4</xdr:col>
      <xdr:colOff>190500</xdr:colOff>
      <xdr:row>813</xdr:row>
      <xdr:rowOff>190500</xdr:rowOff>
    </xdr:to>
    <xdr:pic>
      <xdr:nvPicPr>
        <xdr:cNvPr id="3384" name="Picture 3383">
          <a:extLst>
            <a:ext uri="{FF2B5EF4-FFF2-40B4-BE49-F238E27FC236}">
              <a16:creationId xmlns:a16="http://schemas.microsoft.com/office/drawing/2014/main" id="{0ACA0334-42D7-969D-8FDB-7C6B063E36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369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814</xdr:row>
      <xdr:rowOff>0</xdr:rowOff>
    </xdr:from>
    <xdr:to>
      <xdr:col>4</xdr:col>
      <xdr:colOff>190500</xdr:colOff>
      <xdr:row>814</xdr:row>
      <xdr:rowOff>190500</xdr:rowOff>
    </xdr:to>
    <xdr:pic>
      <xdr:nvPicPr>
        <xdr:cNvPr id="3385" name="Picture 3384">
          <a:extLst>
            <a:ext uri="{FF2B5EF4-FFF2-40B4-BE49-F238E27FC236}">
              <a16:creationId xmlns:a16="http://schemas.microsoft.com/office/drawing/2014/main" id="{DE4664A3-E6BD-E0D7-D2E4-5F297E2EE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427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815</xdr:row>
      <xdr:rowOff>0</xdr:rowOff>
    </xdr:from>
    <xdr:to>
      <xdr:col>4</xdr:col>
      <xdr:colOff>190500</xdr:colOff>
      <xdr:row>815</xdr:row>
      <xdr:rowOff>190500</xdr:rowOff>
    </xdr:to>
    <xdr:pic>
      <xdr:nvPicPr>
        <xdr:cNvPr id="3386" name="Picture 3385">
          <a:extLst>
            <a:ext uri="{FF2B5EF4-FFF2-40B4-BE49-F238E27FC236}">
              <a16:creationId xmlns:a16="http://schemas.microsoft.com/office/drawing/2014/main" id="{5C06FA3A-AEDD-0D6E-F962-7AA6F7DB5E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484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816</xdr:row>
      <xdr:rowOff>0</xdr:rowOff>
    </xdr:from>
    <xdr:to>
      <xdr:col>4</xdr:col>
      <xdr:colOff>190500</xdr:colOff>
      <xdr:row>816</xdr:row>
      <xdr:rowOff>190500</xdr:rowOff>
    </xdr:to>
    <xdr:pic>
      <xdr:nvPicPr>
        <xdr:cNvPr id="3387" name="Picture 3386">
          <a:extLst>
            <a:ext uri="{FF2B5EF4-FFF2-40B4-BE49-F238E27FC236}">
              <a16:creationId xmlns:a16="http://schemas.microsoft.com/office/drawing/2014/main" id="{E66C7D91-0DFF-4901-274E-09867A5FED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541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817</xdr:row>
      <xdr:rowOff>0</xdr:rowOff>
    </xdr:from>
    <xdr:to>
      <xdr:col>4</xdr:col>
      <xdr:colOff>190500</xdr:colOff>
      <xdr:row>817</xdr:row>
      <xdr:rowOff>190500</xdr:rowOff>
    </xdr:to>
    <xdr:pic>
      <xdr:nvPicPr>
        <xdr:cNvPr id="3388" name="Picture 3387">
          <a:extLst>
            <a:ext uri="{FF2B5EF4-FFF2-40B4-BE49-F238E27FC236}">
              <a16:creationId xmlns:a16="http://schemas.microsoft.com/office/drawing/2014/main" id="{2EA485C9-8CB9-50E4-AB67-5E99AA1DE3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598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818</xdr:row>
      <xdr:rowOff>0</xdr:rowOff>
    </xdr:from>
    <xdr:to>
      <xdr:col>4</xdr:col>
      <xdr:colOff>190500</xdr:colOff>
      <xdr:row>818</xdr:row>
      <xdr:rowOff>190500</xdr:rowOff>
    </xdr:to>
    <xdr:pic>
      <xdr:nvPicPr>
        <xdr:cNvPr id="3389" name="Picture 3388">
          <a:extLst>
            <a:ext uri="{FF2B5EF4-FFF2-40B4-BE49-F238E27FC236}">
              <a16:creationId xmlns:a16="http://schemas.microsoft.com/office/drawing/2014/main" id="{11FFF2E1-6B6D-249C-F031-D8768F996C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655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819</xdr:row>
      <xdr:rowOff>0</xdr:rowOff>
    </xdr:from>
    <xdr:to>
      <xdr:col>4</xdr:col>
      <xdr:colOff>190500</xdr:colOff>
      <xdr:row>819</xdr:row>
      <xdr:rowOff>190500</xdr:rowOff>
    </xdr:to>
    <xdr:pic>
      <xdr:nvPicPr>
        <xdr:cNvPr id="3390" name="Picture 3389">
          <a:extLst>
            <a:ext uri="{FF2B5EF4-FFF2-40B4-BE49-F238E27FC236}">
              <a16:creationId xmlns:a16="http://schemas.microsoft.com/office/drawing/2014/main" id="{D242305C-62CE-B72B-BDB0-2F198C9FED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712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820</xdr:row>
      <xdr:rowOff>0</xdr:rowOff>
    </xdr:from>
    <xdr:to>
      <xdr:col>4</xdr:col>
      <xdr:colOff>190500</xdr:colOff>
      <xdr:row>820</xdr:row>
      <xdr:rowOff>190500</xdr:rowOff>
    </xdr:to>
    <xdr:pic>
      <xdr:nvPicPr>
        <xdr:cNvPr id="3391" name="Picture 3390">
          <a:extLst>
            <a:ext uri="{FF2B5EF4-FFF2-40B4-BE49-F238E27FC236}">
              <a16:creationId xmlns:a16="http://schemas.microsoft.com/office/drawing/2014/main" id="{E24A9968-5628-A4C3-CBFD-D13181A449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770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821</xdr:row>
      <xdr:rowOff>0</xdr:rowOff>
    </xdr:from>
    <xdr:to>
      <xdr:col>4</xdr:col>
      <xdr:colOff>190500</xdr:colOff>
      <xdr:row>821</xdr:row>
      <xdr:rowOff>190500</xdr:rowOff>
    </xdr:to>
    <xdr:pic>
      <xdr:nvPicPr>
        <xdr:cNvPr id="3392" name="Picture 3391">
          <a:extLst>
            <a:ext uri="{FF2B5EF4-FFF2-40B4-BE49-F238E27FC236}">
              <a16:creationId xmlns:a16="http://schemas.microsoft.com/office/drawing/2014/main" id="{E7BFDC27-754A-EF2E-8F51-26A03A9858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827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822</xdr:row>
      <xdr:rowOff>0</xdr:rowOff>
    </xdr:from>
    <xdr:to>
      <xdr:col>4</xdr:col>
      <xdr:colOff>190500</xdr:colOff>
      <xdr:row>822</xdr:row>
      <xdr:rowOff>190500</xdr:rowOff>
    </xdr:to>
    <xdr:pic>
      <xdr:nvPicPr>
        <xdr:cNvPr id="3393" name="Picture 3392">
          <a:extLst>
            <a:ext uri="{FF2B5EF4-FFF2-40B4-BE49-F238E27FC236}">
              <a16:creationId xmlns:a16="http://schemas.microsoft.com/office/drawing/2014/main" id="{286E4867-8424-6381-86C4-FBD515CA31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884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823</xdr:row>
      <xdr:rowOff>0</xdr:rowOff>
    </xdr:from>
    <xdr:to>
      <xdr:col>4</xdr:col>
      <xdr:colOff>190500</xdr:colOff>
      <xdr:row>823</xdr:row>
      <xdr:rowOff>190500</xdr:rowOff>
    </xdr:to>
    <xdr:pic>
      <xdr:nvPicPr>
        <xdr:cNvPr id="3394" name="Picture 3393">
          <a:extLst>
            <a:ext uri="{FF2B5EF4-FFF2-40B4-BE49-F238E27FC236}">
              <a16:creationId xmlns:a16="http://schemas.microsoft.com/office/drawing/2014/main" id="{EFE67353-0B97-98A8-F435-A3C84F2AE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941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824</xdr:row>
      <xdr:rowOff>0</xdr:rowOff>
    </xdr:from>
    <xdr:to>
      <xdr:col>4</xdr:col>
      <xdr:colOff>190500</xdr:colOff>
      <xdr:row>824</xdr:row>
      <xdr:rowOff>190500</xdr:rowOff>
    </xdr:to>
    <xdr:pic>
      <xdr:nvPicPr>
        <xdr:cNvPr id="3395" name="Picture 3394">
          <a:extLst>
            <a:ext uri="{FF2B5EF4-FFF2-40B4-BE49-F238E27FC236}">
              <a16:creationId xmlns:a16="http://schemas.microsoft.com/office/drawing/2014/main" id="{09E9715A-ABD7-C862-48BA-09E54FB37A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998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825</xdr:row>
      <xdr:rowOff>0</xdr:rowOff>
    </xdr:from>
    <xdr:to>
      <xdr:col>4</xdr:col>
      <xdr:colOff>190500</xdr:colOff>
      <xdr:row>825</xdr:row>
      <xdr:rowOff>190500</xdr:rowOff>
    </xdr:to>
    <xdr:pic>
      <xdr:nvPicPr>
        <xdr:cNvPr id="3396" name="Picture 3395">
          <a:extLst>
            <a:ext uri="{FF2B5EF4-FFF2-40B4-BE49-F238E27FC236}">
              <a16:creationId xmlns:a16="http://schemas.microsoft.com/office/drawing/2014/main" id="{3C93A8EF-A5BE-DABF-582F-F7772852AF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5055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826</xdr:row>
      <xdr:rowOff>0</xdr:rowOff>
    </xdr:from>
    <xdr:to>
      <xdr:col>4</xdr:col>
      <xdr:colOff>190500</xdr:colOff>
      <xdr:row>826</xdr:row>
      <xdr:rowOff>190500</xdr:rowOff>
    </xdr:to>
    <xdr:pic>
      <xdr:nvPicPr>
        <xdr:cNvPr id="3397" name="Picture 3396">
          <a:extLst>
            <a:ext uri="{FF2B5EF4-FFF2-40B4-BE49-F238E27FC236}">
              <a16:creationId xmlns:a16="http://schemas.microsoft.com/office/drawing/2014/main" id="{A36AF64F-FDF9-D9AF-5CDC-38E24B50BC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5112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827</xdr:row>
      <xdr:rowOff>0</xdr:rowOff>
    </xdr:from>
    <xdr:to>
      <xdr:col>4</xdr:col>
      <xdr:colOff>190500</xdr:colOff>
      <xdr:row>827</xdr:row>
      <xdr:rowOff>190500</xdr:rowOff>
    </xdr:to>
    <xdr:pic>
      <xdr:nvPicPr>
        <xdr:cNvPr id="3398" name="Picture 3397">
          <a:extLst>
            <a:ext uri="{FF2B5EF4-FFF2-40B4-BE49-F238E27FC236}">
              <a16:creationId xmlns:a16="http://schemas.microsoft.com/office/drawing/2014/main" id="{9FD348FA-C73D-54B5-59EB-6DEAF18770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5170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828</xdr:row>
      <xdr:rowOff>0</xdr:rowOff>
    </xdr:from>
    <xdr:to>
      <xdr:col>4</xdr:col>
      <xdr:colOff>190500</xdr:colOff>
      <xdr:row>828</xdr:row>
      <xdr:rowOff>190500</xdr:rowOff>
    </xdr:to>
    <xdr:pic>
      <xdr:nvPicPr>
        <xdr:cNvPr id="3399" name="Picture 3398">
          <a:extLst>
            <a:ext uri="{FF2B5EF4-FFF2-40B4-BE49-F238E27FC236}">
              <a16:creationId xmlns:a16="http://schemas.microsoft.com/office/drawing/2014/main" id="{F514BFA0-22A5-242C-6287-F6D25FFAF4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5227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829</xdr:row>
      <xdr:rowOff>0</xdr:rowOff>
    </xdr:from>
    <xdr:to>
      <xdr:col>4</xdr:col>
      <xdr:colOff>190500</xdr:colOff>
      <xdr:row>829</xdr:row>
      <xdr:rowOff>190500</xdr:rowOff>
    </xdr:to>
    <xdr:pic>
      <xdr:nvPicPr>
        <xdr:cNvPr id="3400" name="Picture 3399">
          <a:extLst>
            <a:ext uri="{FF2B5EF4-FFF2-40B4-BE49-F238E27FC236}">
              <a16:creationId xmlns:a16="http://schemas.microsoft.com/office/drawing/2014/main" id="{88BCA828-5AFD-28CF-4A18-F23D3F9EEC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5284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830</xdr:row>
      <xdr:rowOff>0</xdr:rowOff>
    </xdr:from>
    <xdr:to>
      <xdr:col>4</xdr:col>
      <xdr:colOff>190500</xdr:colOff>
      <xdr:row>830</xdr:row>
      <xdr:rowOff>190500</xdr:rowOff>
    </xdr:to>
    <xdr:pic>
      <xdr:nvPicPr>
        <xdr:cNvPr id="3401" name="Picture 3400">
          <a:extLst>
            <a:ext uri="{FF2B5EF4-FFF2-40B4-BE49-F238E27FC236}">
              <a16:creationId xmlns:a16="http://schemas.microsoft.com/office/drawing/2014/main" id="{6786E42C-B8CF-6DFB-8F22-9C3A920DB5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5360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831</xdr:row>
      <xdr:rowOff>0</xdr:rowOff>
    </xdr:from>
    <xdr:to>
      <xdr:col>4</xdr:col>
      <xdr:colOff>190500</xdr:colOff>
      <xdr:row>831</xdr:row>
      <xdr:rowOff>190500</xdr:rowOff>
    </xdr:to>
    <xdr:pic>
      <xdr:nvPicPr>
        <xdr:cNvPr id="3402" name="Picture 3401">
          <a:extLst>
            <a:ext uri="{FF2B5EF4-FFF2-40B4-BE49-F238E27FC236}">
              <a16:creationId xmlns:a16="http://schemas.microsoft.com/office/drawing/2014/main" id="{699DF821-3531-9F3B-E0AA-8D5F90AB49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5436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832</xdr:row>
      <xdr:rowOff>0</xdr:rowOff>
    </xdr:from>
    <xdr:to>
      <xdr:col>4</xdr:col>
      <xdr:colOff>190500</xdr:colOff>
      <xdr:row>832</xdr:row>
      <xdr:rowOff>190500</xdr:rowOff>
    </xdr:to>
    <xdr:pic>
      <xdr:nvPicPr>
        <xdr:cNvPr id="3403" name="Picture 3402">
          <a:extLst>
            <a:ext uri="{FF2B5EF4-FFF2-40B4-BE49-F238E27FC236}">
              <a16:creationId xmlns:a16="http://schemas.microsoft.com/office/drawing/2014/main" id="{AC406D67-32B9-A4C0-2B3A-4D16BADA93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5532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833</xdr:row>
      <xdr:rowOff>0</xdr:rowOff>
    </xdr:from>
    <xdr:to>
      <xdr:col>4</xdr:col>
      <xdr:colOff>190500</xdr:colOff>
      <xdr:row>833</xdr:row>
      <xdr:rowOff>190500</xdr:rowOff>
    </xdr:to>
    <xdr:pic>
      <xdr:nvPicPr>
        <xdr:cNvPr id="3404" name="Picture 3403">
          <a:extLst>
            <a:ext uri="{FF2B5EF4-FFF2-40B4-BE49-F238E27FC236}">
              <a16:creationId xmlns:a16="http://schemas.microsoft.com/office/drawing/2014/main" id="{41DAE46F-E106-0BF7-6777-C3EA3564B5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5627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835</xdr:row>
      <xdr:rowOff>0</xdr:rowOff>
    </xdr:from>
    <xdr:to>
      <xdr:col>4</xdr:col>
      <xdr:colOff>190500</xdr:colOff>
      <xdr:row>835</xdr:row>
      <xdr:rowOff>190500</xdr:rowOff>
    </xdr:to>
    <xdr:pic>
      <xdr:nvPicPr>
        <xdr:cNvPr id="3405" name="Picture 3404">
          <a:extLst>
            <a:ext uri="{FF2B5EF4-FFF2-40B4-BE49-F238E27FC236}">
              <a16:creationId xmlns:a16="http://schemas.microsoft.com/office/drawing/2014/main" id="{0EF2CA5D-A138-D585-6587-1056D83156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5798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837</xdr:row>
      <xdr:rowOff>0</xdr:rowOff>
    </xdr:from>
    <xdr:to>
      <xdr:col>4</xdr:col>
      <xdr:colOff>190500</xdr:colOff>
      <xdr:row>837</xdr:row>
      <xdr:rowOff>190500</xdr:rowOff>
    </xdr:to>
    <xdr:pic>
      <xdr:nvPicPr>
        <xdr:cNvPr id="3406" name="Picture 3405">
          <a:extLst>
            <a:ext uri="{FF2B5EF4-FFF2-40B4-BE49-F238E27FC236}">
              <a16:creationId xmlns:a16="http://schemas.microsoft.com/office/drawing/2014/main" id="{0E4A86AD-A003-6F92-8F7F-F540193E6E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5951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838</xdr:row>
      <xdr:rowOff>0</xdr:rowOff>
    </xdr:from>
    <xdr:to>
      <xdr:col>4</xdr:col>
      <xdr:colOff>190500</xdr:colOff>
      <xdr:row>838</xdr:row>
      <xdr:rowOff>190500</xdr:rowOff>
    </xdr:to>
    <xdr:pic>
      <xdr:nvPicPr>
        <xdr:cNvPr id="3407" name="Picture 3406">
          <a:extLst>
            <a:ext uri="{FF2B5EF4-FFF2-40B4-BE49-F238E27FC236}">
              <a16:creationId xmlns:a16="http://schemas.microsoft.com/office/drawing/2014/main" id="{68B274D1-1423-9A12-AA64-9597BEC2D5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6027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839</xdr:row>
      <xdr:rowOff>0</xdr:rowOff>
    </xdr:from>
    <xdr:to>
      <xdr:col>4</xdr:col>
      <xdr:colOff>190500</xdr:colOff>
      <xdr:row>839</xdr:row>
      <xdr:rowOff>190500</xdr:rowOff>
    </xdr:to>
    <xdr:pic>
      <xdr:nvPicPr>
        <xdr:cNvPr id="3408" name="Picture 3407">
          <a:extLst>
            <a:ext uri="{FF2B5EF4-FFF2-40B4-BE49-F238E27FC236}">
              <a16:creationId xmlns:a16="http://schemas.microsoft.com/office/drawing/2014/main" id="{E6B9288E-332C-D278-3927-7727B32314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6103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840</xdr:row>
      <xdr:rowOff>0</xdr:rowOff>
    </xdr:from>
    <xdr:to>
      <xdr:col>4</xdr:col>
      <xdr:colOff>190500</xdr:colOff>
      <xdr:row>840</xdr:row>
      <xdr:rowOff>190500</xdr:rowOff>
    </xdr:to>
    <xdr:pic>
      <xdr:nvPicPr>
        <xdr:cNvPr id="3409" name="Picture 3408">
          <a:extLst>
            <a:ext uri="{FF2B5EF4-FFF2-40B4-BE49-F238E27FC236}">
              <a16:creationId xmlns:a16="http://schemas.microsoft.com/office/drawing/2014/main" id="{3F6E813E-B986-F0FC-110A-41A51DA619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6179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842</xdr:row>
      <xdr:rowOff>0</xdr:rowOff>
    </xdr:from>
    <xdr:to>
      <xdr:col>4</xdr:col>
      <xdr:colOff>190500</xdr:colOff>
      <xdr:row>842</xdr:row>
      <xdr:rowOff>190500</xdr:rowOff>
    </xdr:to>
    <xdr:pic>
      <xdr:nvPicPr>
        <xdr:cNvPr id="3410" name="Picture 3409">
          <a:extLst>
            <a:ext uri="{FF2B5EF4-FFF2-40B4-BE49-F238E27FC236}">
              <a16:creationId xmlns:a16="http://schemas.microsoft.com/office/drawing/2014/main" id="{A3967613-4585-CF92-35AD-05DD81A2D9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6332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843</xdr:row>
      <xdr:rowOff>0</xdr:rowOff>
    </xdr:from>
    <xdr:to>
      <xdr:col>4</xdr:col>
      <xdr:colOff>190500</xdr:colOff>
      <xdr:row>843</xdr:row>
      <xdr:rowOff>190500</xdr:rowOff>
    </xdr:to>
    <xdr:pic>
      <xdr:nvPicPr>
        <xdr:cNvPr id="3411" name="Picture 3410">
          <a:extLst>
            <a:ext uri="{FF2B5EF4-FFF2-40B4-BE49-F238E27FC236}">
              <a16:creationId xmlns:a16="http://schemas.microsoft.com/office/drawing/2014/main" id="{75513C9B-E491-8428-7CA2-12F600C08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6408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844</xdr:row>
      <xdr:rowOff>0</xdr:rowOff>
    </xdr:from>
    <xdr:to>
      <xdr:col>4</xdr:col>
      <xdr:colOff>190500</xdr:colOff>
      <xdr:row>844</xdr:row>
      <xdr:rowOff>190500</xdr:rowOff>
    </xdr:to>
    <xdr:pic>
      <xdr:nvPicPr>
        <xdr:cNvPr id="3412" name="Picture 3411">
          <a:extLst>
            <a:ext uri="{FF2B5EF4-FFF2-40B4-BE49-F238E27FC236}">
              <a16:creationId xmlns:a16="http://schemas.microsoft.com/office/drawing/2014/main" id="{4222C70A-8442-D802-5292-EB310EC25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6484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845</xdr:row>
      <xdr:rowOff>0</xdr:rowOff>
    </xdr:from>
    <xdr:to>
      <xdr:col>4</xdr:col>
      <xdr:colOff>190500</xdr:colOff>
      <xdr:row>845</xdr:row>
      <xdr:rowOff>190500</xdr:rowOff>
    </xdr:to>
    <xdr:pic>
      <xdr:nvPicPr>
        <xdr:cNvPr id="3413" name="Picture 3412">
          <a:extLst>
            <a:ext uri="{FF2B5EF4-FFF2-40B4-BE49-F238E27FC236}">
              <a16:creationId xmlns:a16="http://schemas.microsoft.com/office/drawing/2014/main" id="{7B2EE62A-A535-DFB1-8290-D1C7783D68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6560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847</xdr:row>
      <xdr:rowOff>0</xdr:rowOff>
    </xdr:from>
    <xdr:to>
      <xdr:col>4</xdr:col>
      <xdr:colOff>190500</xdr:colOff>
      <xdr:row>847</xdr:row>
      <xdr:rowOff>190500</xdr:rowOff>
    </xdr:to>
    <xdr:pic>
      <xdr:nvPicPr>
        <xdr:cNvPr id="3414" name="Picture 3413">
          <a:extLst>
            <a:ext uri="{FF2B5EF4-FFF2-40B4-BE49-F238E27FC236}">
              <a16:creationId xmlns:a16="http://schemas.microsoft.com/office/drawing/2014/main" id="{B6F919C7-CAD4-0CAE-8104-CA6ED217F3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6713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848</xdr:row>
      <xdr:rowOff>0</xdr:rowOff>
    </xdr:from>
    <xdr:to>
      <xdr:col>4</xdr:col>
      <xdr:colOff>190500</xdr:colOff>
      <xdr:row>848</xdr:row>
      <xdr:rowOff>190500</xdr:rowOff>
    </xdr:to>
    <xdr:pic>
      <xdr:nvPicPr>
        <xdr:cNvPr id="3415" name="Picture 3414">
          <a:extLst>
            <a:ext uri="{FF2B5EF4-FFF2-40B4-BE49-F238E27FC236}">
              <a16:creationId xmlns:a16="http://schemas.microsoft.com/office/drawing/2014/main" id="{493A8990-A205-7718-8FFB-A8EF237EB3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6865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849</xdr:row>
      <xdr:rowOff>0</xdr:rowOff>
    </xdr:from>
    <xdr:to>
      <xdr:col>4</xdr:col>
      <xdr:colOff>190500</xdr:colOff>
      <xdr:row>849</xdr:row>
      <xdr:rowOff>190500</xdr:rowOff>
    </xdr:to>
    <xdr:pic>
      <xdr:nvPicPr>
        <xdr:cNvPr id="3416" name="Picture 3415">
          <a:extLst>
            <a:ext uri="{FF2B5EF4-FFF2-40B4-BE49-F238E27FC236}">
              <a16:creationId xmlns:a16="http://schemas.microsoft.com/office/drawing/2014/main" id="{53C78168-87AD-6082-0760-E43879CEED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7017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850</xdr:row>
      <xdr:rowOff>0</xdr:rowOff>
    </xdr:from>
    <xdr:to>
      <xdr:col>4</xdr:col>
      <xdr:colOff>190500</xdr:colOff>
      <xdr:row>850</xdr:row>
      <xdr:rowOff>190500</xdr:rowOff>
    </xdr:to>
    <xdr:pic>
      <xdr:nvPicPr>
        <xdr:cNvPr id="3417" name="Picture 3416">
          <a:extLst>
            <a:ext uri="{FF2B5EF4-FFF2-40B4-BE49-F238E27FC236}">
              <a16:creationId xmlns:a16="http://schemas.microsoft.com/office/drawing/2014/main" id="{87262A3A-7D40-643E-F975-8B60BCA7F7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7170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851</xdr:row>
      <xdr:rowOff>0</xdr:rowOff>
    </xdr:from>
    <xdr:to>
      <xdr:col>4</xdr:col>
      <xdr:colOff>190500</xdr:colOff>
      <xdr:row>851</xdr:row>
      <xdr:rowOff>190500</xdr:rowOff>
    </xdr:to>
    <xdr:pic>
      <xdr:nvPicPr>
        <xdr:cNvPr id="3418" name="Picture 3417">
          <a:extLst>
            <a:ext uri="{FF2B5EF4-FFF2-40B4-BE49-F238E27FC236}">
              <a16:creationId xmlns:a16="http://schemas.microsoft.com/office/drawing/2014/main" id="{6C2AE6CD-49DF-BDD2-2B01-6D0A8DACF8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7322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854</xdr:row>
      <xdr:rowOff>0</xdr:rowOff>
    </xdr:from>
    <xdr:to>
      <xdr:col>4</xdr:col>
      <xdr:colOff>190500</xdr:colOff>
      <xdr:row>854</xdr:row>
      <xdr:rowOff>190500</xdr:rowOff>
    </xdr:to>
    <xdr:pic>
      <xdr:nvPicPr>
        <xdr:cNvPr id="3419" name="Picture 3418">
          <a:extLst>
            <a:ext uri="{FF2B5EF4-FFF2-40B4-BE49-F238E27FC236}">
              <a16:creationId xmlns:a16="http://schemas.microsoft.com/office/drawing/2014/main" id="{A499D656-209A-D915-E9EA-092A515890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7589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855</xdr:row>
      <xdr:rowOff>0</xdr:rowOff>
    </xdr:from>
    <xdr:to>
      <xdr:col>4</xdr:col>
      <xdr:colOff>190500</xdr:colOff>
      <xdr:row>855</xdr:row>
      <xdr:rowOff>190500</xdr:rowOff>
    </xdr:to>
    <xdr:pic>
      <xdr:nvPicPr>
        <xdr:cNvPr id="3420" name="Picture 3419">
          <a:extLst>
            <a:ext uri="{FF2B5EF4-FFF2-40B4-BE49-F238E27FC236}">
              <a16:creationId xmlns:a16="http://schemas.microsoft.com/office/drawing/2014/main" id="{2BD6B0FF-C621-3CF1-8D3F-C1AFA56D58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7703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856</xdr:row>
      <xdr:rowOff>0</xdr:rowOff>
    </xdr:from>
    <xdr:to>
      <xdr:col>4</xdr:col>
      <xdr:colOff>190500</xdr:colOff>
      <xdr:row>856</xdr:row>
      <xdr:rowOff>190500</xdr:rowOff>
    </xdr:to>
    <xdr:pic>
      <xdr:nvPicPr>
        <xdr:cNvPr id="3421" name="Picture 3420">
          <a:extLst>
            <a:ext uri="{FF2B5EF4-FFF2-40B4-BE49-F238E27FC236}">
              <a16:creationId xmlns:a16="http://schemas.microsoft.com/office/drawing/2014/main" id="{9304E645-E4CC-19E7-E77F-99D348D17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7818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857</xdr:row>
      <xdr:rowOff>0</xdr:rowOff>
    </xdr:from>
    <xdr:to>
      <xdr:col>4</xdr:col>
      <xdr:colOff>190500</xdr:colOff>
      <xdr:row>857</xdr:row>
      <xdr:rowOff>190500</xdr:rowOff>
    </xdr:to>
    <xdr:pic>
      <xdr:nvPicPr>
        <xdr:cNvPr id="3422" name="Picture 3421">
          <a:extLst>
            <a:ext uri="{FF2B5EF4-FFF2-40B4-BE49-F238E27FC236}">
              <a16:creationId xmlns:a16="http://schemas.microsoft.com/office/drawing/2014/main" id="{0B4697FC-2C19-015C-AFCA-C196E1D9FC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7932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858</xdr:row>
      <xdr:rowOff>0</xdr:rowOff>
    </xdr:from>
    <xdr:to>
      <xdr:col>4</xdr:col>
      <xdr:colOff>190500</xdr:colOff>
      <xdr:row>858</xdr:row>
      <xdr:rowOff>190500</xdr:rowOff>
    </xdr:to>
    <xdr:pic>
      <xdr:nvPicPr>
        <xdr:cNvPr id="3423" name="Picture 3422">
          <a:extLst>
            <a:ext uri="{FF2B5EF4-FFF2-40B4-BE49-F238E27FC236}">
              <a16:creationId xmlns:a16="http://schemas.microsoft.com/office/drawing/2014/main" id="{765ED9D7-9D4B-5CA2-03CA-1760839BC7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8046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859</xdr:row>
      <xdr:rowOff>0</xdr:rowOff>
    </xdr:from>
    <xdr:to>
      <xdr:col>4</xdr:col>
      <xdr:colOff>190500</xdr:colOff>
      <xdr:row>859</xdr:row>
      <xdr:rowOff>190500</xdr:rowOff>
    </xdr:to>
    <xdr:pic>
      <xdr:nvPicPr>
        <xdr:cNvPr id="3424" name="Picture 3423">
          <a:extLst>
            <a:ext uri="{FF2B5EF4-FFF2-40B4-BE49-F238E27FC236}">
              <a16:creationId xmlns:a16="http://schemas.microsoft.com/office/drawing/2014/main" id="{700ACEDC-E1EC-0F36-B7F6-8899BB9E0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8160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860</xdr:row>
      <xdr:rowOff>0</xdr:rowOff>
    </xdr:from>
    <xdr:to>
      <xdr:col>4</xdr:col>
      <xdr:colOff>190500</xdr:colOff>
      <xdr:row>860</xdr:row>
      <xdr:rowOff>190500</xdr:rowOff>
    </xdr:to>
    <xdr:pic>
      <xdr:nvPicPr>
        <xdr:cNvPr id="3425" name="Picture 3424">
          <a:extLst>
            <a:ext uri="{FF2B5EF4-FFF2-40B4-BE49-F238E27FC236}">
              <a16:creationId xmlns:a16="http://schemas.microsoft.com/office/drawing/2014/main" id="{E49DF241-50A4-0C6C-48C6-A3BCB9A7D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8275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863</xdr:row>
      <xdr:rowOff>0</xdr:rowOff>
    </xdr:from>
    <xdr:to>
      <xdr:col>4</xdr:col>
      <xdr:colOff>190500</xdr:colOff>
      <xdr:row>863</xdr:row>
      <xdr:rowOff>190500</xdr:rowOff>
    </xdr:to>
    <xdr:pic>
      <xdr:nvPicPr>
        <xdr:cNvPr id="3426" name="Picture 3425">
          <a:extLst>
            <a:ext uri="{FF2B5EF4-FFF2-40B4-BE49-F238E27FC236}">
              <a16:creationId xmlns:a16="http://schemas.microsoft.com/office/drawing/2014/main" id="{FD5C4B49-8C19-CF1F-EF08-E850D87A5F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8560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864</xdr:row>
      <xdr:rowOff>0</xdr:rowOff>
    </xdr:from>
    <xdr:to>
      <xdr:col>4</xdr:col>
      <xdr:colOff>190500</xdr:colOff>
      <xdr:row>864</xdr:row>
      <xdr:rowOff>190500</xdr:rowOff>
    </xdr:to>
    <xdr:pic>
      <xdr:nvPicPr>
        <xdr:cNvPr id="3427" name="Picture 3426">
          <a:extLst>
            <a:ext uri="{FF2B5EF4-FFF2-40B4-BE49-F238E27FC236}">
              <a16:creationId xmlns:a16="http://schemas.microsoft.com/office/drawing/2014/main" id="{6188821C-1287-87AB-30B6-6EB8780DE3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8656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865</xdr:row>
      <xdr:rowOff>0</xdr:rowOff>
    </xdr:from>
    <xdr:to>
      <xdr:col>4</xdr:col>
      <xdr:colOff>190500</xdr:colOff>
      <xdr:row>865</xdr:row>
      <xdr:rowOff>190500</xdr:rowOff>
    </xdr:to>
    <xdr:pic>
      <xdr:nvPicPr>
        <xdr:cNvPr id="3428" name="Picture 3427">
          <a:extLst>
            <a:ext uri="{FF2B5EF4-FFF2-40B4-BE49-F238E27FC236}">
              <a16:creationId xmlns:a16="http://schemas.microsoft.com/office/drawing/2014/main" id="{036EEA27-857D-7EB1-8ED8-2888AA7A4C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8751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866</xdr:row>
      <xdr:rowOff>0</xdr:rowOff>
    </xdr:from>
    <xdr:to>
      <xdr:col>4</xdr:col>
      <xdr:colOff>190500</xdr:colOff>
      <xdr:row>866</xdr:row>
      <xdr:rowOff>190500</xdr:rowOff>
    </xdr:to>
    <xdr:pic>
      <xdr:nvPicPr>
        <xdr:cNvPr id="3429" name="Picture 3428">
          <a:extLst>
            <a:ext uri="{FF2B5EF4-FFF2-40B4-BE49-F238E27FC236}">
              <a16:creationId xmlns:a16="http://schemas.microsoft.com/office/drawing/2014/main" id="{E969606A-65BA-DAB5-5E8C-E5C280878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8846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867</xdr:row>
      <xdr:rowOff>0</xdr:rowOff>
    </xdr:from>
    <xdr:to>
      <xdr:col>4</xdr:col>
      <xdr:colOff>190500</xdr:colOff>
      <xdr:row>867</xdr:row>
      <xdr:rowOff>190500</xdr:rowOff>
    </xdr:to>
    <xdr:pic>
      <xdr:nvPicPr>
        <xdr:cNvPr id="3430" name="Picture 3429">
          <a:extLst>
            <a:ext uri="{FF2B5EF4-FFF2-40B4-BE49-F238E27FC236}">
              <a16:creationId xmlns:a16="http://schemas.microsoft.com/office/drawing/2014/main" id="{5B1D3AEE-CCBF-9745-7559-6003C5249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8941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868</xdr:row>
      <xdr:rowOff>0</xdr:rowOff>
    </xdr:from>
    <xdr:to>
      <xdr:col>4</xdr:col>
      <xdr:colOff>190500</xdr:colOff>
      <xdr:row>868</xdr:row>
      <xdr:rowOff>190500</xdr:rowOff>
    </xdr:to>
    <xdr:pic>
      <xdr:nvPicPr>
        <xdr:cNvPr id="3431" name="Picture 3430">
          <a:extLst>
            <a:ext uri="{FF2B5EF4-FFF2-40B4-BE49-F238E27FC236}">
              <a16:creationId xmlns:a16="http://schemas.microsoft.com/office/drawing/2014/main" id="{F32E0BD4-FF55-A834-C864-1DF197AA42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9037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869</xdr:row>
      <xdr:rowOff>0</xdr:rowOff>
    </xdr:from>
    <xdr:to>
      <xdr:col>4</xdr:col>
      <xdr:colOff>190500</xdr:colOff>
      <xdr:row>869</xdr:row>
      <xdr:rowOff>190500</xdr:rowOff>
    </xdr:to>
    <xdr:pic>
      <xdr:nvPicPr>
        <xdr:cNvPr id="3432" name="Picture 3431">
          <a:extLst>
            <a:ext uri="{FF2B5EF4-FFF2-40B4-BE49-F238E27FC236}">
              <a16:creationId xmlns:a16="http://schemas.microsoft.com/office/drawing/2014/main" id="{20C3D8B3-49F5-7D1D-38B2-6C8354D5CC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9132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870</xdr:row>
      <xdr:rowOff>0</xdr:rowOff>
    </xdr:from>
    <xdr:to>
      <xdr:col>4</xdr:col>
      <xdr:colOff>190500</xdr:colOff>
      <xdr:row>870</xdr:row>
      <xdr:rowOff>190500</xdr:rowOff>
    </xdr:to>
    <xdr:pic>
      <xdr:nvPicPr>
        <xdr:cNvPr id="3433" name="Picture 3432">
          <a:extLst>
            <a:ext uri="{FF2B5EF4-FFF2-40B4-BE49-F238E27FC236}">
              <a16:creationId xmlns:a16="http://schemas.microsoft.com/office/drawing/2014/main" id="{6D52833E-1451-83C1-55AA-687C62295F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9208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871</xdr:row>
      <xdr:rowOff>0</xdr:rowOff>
    </xdr:from>
    <xdr:to>
      <xdr:col>4</xdr:col>
      <xdr:colOff>190500</xdr:colOff>
      <xdr:row>871</xdr:row>
      <xdr:rowOff>190500</xdr:rowOff>
    </xdr:to>
    <xdr:pic>
      <xdr:nvPicPr>
        <xdr:cNvPr id="3434" name="Picture 3433">
          <a:extLst>
            <a:ext uri="{FF2B5EF4-FFF2-40B4-BE49-F238E27FC236}">
              <a16:creationId xmlns:a16="http://schemas.microsoft.com/office/drawing/2014/main" id="{73EAC162-64C2-A85D-2640-50B5E964EE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9303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873</xdr:row>
      <xdr:rowOff>0</xdr:rowOff>
    </xdr:from>
    <xdr:to>
      <xdr:col>4</xdr:col>
      <xdr:colOff>190500</xdr:colOff>
      <xdr:row>873</xdr:row>
      <xdr:rowOff>190500</xdr:rowOff>
    </xdr:to>
    <xdr:pic>
      <xdr:nvPicPr>
        <xdr:cNvPr id="3435" name="Picture 3434">
          <a:extLst>
            <a:ext uri="{FF2B5EF4-FFF2-40B4-BE49-F238E27FC236}">
              <a16:creationId xmlns:a16="http://schemas.microsoft.com/office/drawing/2014/main" id="{E18D515A-7A00-7DAF-7C75-FE8655D5D5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9513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874</xdr:row>
      <xdr:rowOff>0</xdr:rowOff>
    </xdr:from>
    <xdr:to>
      <xdr:col>4</xdr:col>
      <xdr:colOff>190500</xdr:colOff>
      <xdr:row>874</xdr:row>
      <xdr:rowOff>190500</xdr:rowOff>
    </xdr:to>
    <xdr:pic>
      <xdr:nvPicPr>
        <xdr:cNvPr id="3436" name="Picture 3435">
          <a:extLst>
            <a:ext uri="{FF2B5EF4-FFF2-40B4-BE49-F238E27FC236}">
              <a16:creationId xmlns:a16="http://schemas.microsoft.com/office/drawing/2014/main" id="{E8D20F0D-CA0C-6BA8-0A30-ED860AF20F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9627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879</xdr:row>
      <xdr:rowOff>0</xdr:rowOff>
    </xdr:from>
    <xdr:to>
      <xdr:col>4</xdr:col>
      <xdr:colOff>190500</xdr:colOff>
      <xdr:row>879</xdr:row>
      <xdr:rowOff>190500</xdr:rowOff>
    </xdr:to>
    <xdr:pic>
      <xdr:nvPicPr>
        <xdr:cNvPr id="3437" name="Picture 3436">
          <a:extLst>
            <a:ext uri="{FF2B5EF4-FFF2-40B4-BE49-F238E27FC236}">
              <a16:creationId xmlns:a16="http://schemas.microsoft.com/office/drawing/2014/main" id="{1358D982-BD13-130D-8820-A63951024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0161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880</xdr:row>
      <xdr:rowOff>0</xdr:rowOff>
    </xdr:from>
    <xdr:to>
      <xdr:col>4</xdr:col>
      <xdr:colOff>190500</xdr:colOff>
      <xdr:row>880</xdr:row>
      <xdr:rowOff>190500</xdr:rowOff>
    </xdr:to>
    <xdr:pic>
      <xdr:nvPicPr>
        <xdr:cNvPr id="3438" name="Picture 3437">
          <a:extLst>
            <a:ext uri="{FF2B5EF4-FFF2-40B4-BE49-F238E27FC236}">
              <a16:creationId xmlns:a16="http://schemas.microsoft.com/office/drawing/2014/main" id="{71A45B67-F66C-6545-D7E6-44B001159F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0256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881</xdr:row>
      <xdr:rowOff>0</xdr:rowOff>
    </xdr:from>
    <xdr:to>
      <xdr:col>4</xdr:col>
      <xdr:colOff>190500</xdr:colOff>
      <xdr:row>881</xdr:row>
      <xdr:rowOff>190500</xdr:rowOff>
    </xdr:to>
    <xdr:pic>
      <xdr:nvPicPr>
        <xdr:cNvPr id="3439" name="Picture 3438">
          <a:extLst>
            <a:ext uri="{FF2B5EF4-FFF2-40B4-BE49-F238E27FC236}">
              <a16:creationId xmlns:a16="http://schemas.microsoft.com/office/drawing/2014/main" id="{44CA730F-5777-D0DB-8DBD-DBECDAC4F9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0332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882</xdr:row>
      <xdr:rowOff>0</xdr:rowOff>
    </xdr:from>
    <xdr:to>
      <xdr:col>4</xdr:col>
      <xdr:colOff>190500</xdr:colOff>
      <xdr:row>882</xdr:row>
      <xdr:rowOff>190500</xdr:rowOff>
    </xdr:to>
    <xdr:pic>
      <xdr:nvPicPr>
        <xdr:cNvPr id="3440" name="Picture 3439">
          <a:extLst>
            <a:ext uri="{FF2B5EF4-FFF2-40B4-BE49-F238E27FC236}">
              <a16:creationId xmlns:a16="http://schemas.microsoft.com/office/drawing/2014/main" id="{673FE711-27F3-FA55-1B21-4A1D1D0D5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0408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883</xdr:row>
      <xdr:rowOff>0</xdr:rowOff>
    </xdr:from>
    <xdr:to>
      <xdr:col>4</xdr:col>
      <xdr:colOff>190500</xdr:colOff>
      <xdr:row>883</xdr:row>
      <xdr:rowOff>190500</xdr:rowOff>
    </xdr:to>
    <xdr:pic>
      <xdr:nvPicPr>
        <xdr:cNvPr id="3441" name="Picture 3440">
          <a:extLst>
            <a:ext uri="{FF2B5EF4-FFF2-40B4-BE49-F238E27FC236}">
              <a16:creationId xmlns:a16="http://schemas.microsoft.com/office/drawing/2014/main" id="{70747C26-3DE5-5903-3A0A-89F7166800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0485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884</xdr:row>
      <xdr:rowOff>0</xdr:rowOff>
    </xdr:from>
    <xdr:to>
      <xdr:col>4</xdr:col>
      <xdr:colOff>190500</xdr:colOff>
      <xdr:row>884</xdr:row>
      <xdr:rowOff>190500</xdr:rowOff>
    </xdr:to>
    <xdr:pic>
      <xdr:nvPicPr>
        <xdr:cNvPr id="3442" name="Picture 3441">
          <a:extLst>
            <a:ext uri="{FF2B5EF4-FFF2-40B4-BE49-F238E27FC236}">
              <a16:creationId xmlns:a16="http://schemas.microsoft.com/office/drawing/2014/main" id="{AB1E716F-BF79-93EF-CD5D-EFD88D7567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0561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885</xdr:row>
      <xdr:rowOff>0</xdr:rowOff>
    </xdr:from>
    <xdr:to>
      <xdr:col>4</xdr:col>
      <xdr:colOff>190500</xdr:colOff>
      <xdr:row>885</xdr:row>
      <xdr:rowOff>190500</xdr:rowOff>
    </xdr:to>
    <xdr:pic>
      <xdr:nvPicPr>
        <xdr:cNvPr id="3443" name="Picture 3442">
          <a:extLst>
            <a:ext uri="{FF2B5EF4-FFF2-40B4-BE49-F238E27FC236}">
              <a16:creationId xmlns:a16="http://schemas.microsoft.com/office/drawing/2014/main" id="{6781AC73-F2B3-4DD6-D6F3-D49D7FDB4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0637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886</xdr:row>
      <xdr:rowOff>0</xdr:rowOff>
    </xdr:from>
    <xdr:to>
      <xdr:col>4</xdr:col>
      <xdr:colOff>190500</xdr:colOff>
      <xdr:row>886</xdr:row>
      <xdr:rowOff>190500</xdr:rowOff>
    </xdr:to>
    <xdr:pic>
      <xdr:nvPicPr>
        <xdr:cNvPr id="3444" name="Picture 3443">
          <a:extLst>
            <a:ext uri="{FF2B5EF4-FFF2-40B4-BE49-F238E27FC236}">
              <a16:creationId xmlns:a16="http://schemas.microsoft.com/office/drawing/2014/main" id="{7F2CEA74-4464-92F3-B0DF-C311B82E7C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0713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887</xdr:row>
      <xdr:rowOff>0</xdr:rowOff>
    </xdr:from>
    <xdr:to>
      <xdr:col>4</xdr:col>
      <xdr:colOff>190500</xdr:colOff>
      <xdr:row>887</xdr:row>
      <xdr:rowOff>190500</xdr:rowOff>
    </xdr:to>
    <xdr:pic>
      <xdr:nvPicPr>
        <xdr:cNvPr id="3445" name="Picture 3444">
          <a:extLst>
            <a:ext uri="{FF2B5EF4-FFF2-40B4-BE49-F238E27FC236}">
              <a16:creationId xmlns:a16="http://schemas.microsoft.com/office/drawing/2014/main" id="{9108EF32-A2D2-2186-4D69-99F0C9B3A0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0789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888</xdr:row>
      <xdr:rowOff>0</xdr:rowOff>
    </xdr:from>
    <xdr:to>
      <xdr:col>4</xdr:col>
      <xdr:colOff>190500</xdr:colOff>
      <xdr:row>888</xdr:row>
      <xdr:rowOff>190500</xdr:rowOff>
    </xdr:to>
    <xdr:pic>
      <xdr:nvPicPr>
        <xdr:cNvPr id="3446" name="Picture 3445">
          <a:extLst>
            <a:ext uri="{FF2B5EF4-FFF2-40B4-BE49-F238E27FC236}">
              <a16:creationId xmlns:a16="http://schemas.microsoft.com/office/drawing/2014/main" id="{BD4D338D-AE7F-8643-34E2-6C903989F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0866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889</xdr:row>
      <xdr:rowOff>0</xdr:rowOff>
    </xdr:from>
    <xdr:to>
      <xdr:col>4</xdr:col>
      <xdr:colOff>190500</xdr:colOff>
      <xdr:row>889</xdr:row>
      <xdr:rowOff>190500</xdr:rowOff>
    </xdr:to>
    <xdr:pic>
      <xdr:nvPicPr>
        <xdr:cNvPr id="3447" name="Picture 3446">
          <a:extLst>
            <a:ext uri="{FF2B5EF4-FFF2-40B4-BE49-F238E27FC236}">
              <a16:creationId xmlns:a16="http://schemas.microsoft.com/office/drawing/2014/main" id="{1CE8DA76-61E4-5DA2-0E68-FBCEDD2308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0942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890</xdr:row>
      <xdr:rowOff>0</xdr:rowOff>
    </xdr:from>
    <xdr:to>
      <xdr:col>4</xdr:col>
      <xdr:colOff>190500</xdr:colOff>
      <xdr:row>890</xdr:row>
      <xdr:rowOff>190500</xdr:rowOff>
    </xdr:to>
    <xdr:pic>
      <xdr:nvPicPr>
        <xdr:cNvPr id="3448" name="Picture 3447">
          <a:extLst>
            <a:ext uri="{FF2B5EF4-FFF2-40B4-BE49-F238E27FC236}">
              <a16:creationId xmlns:a16="http://schemas.microsoft.com/office/drawing/2014/main" id="{24EB0B85-CBF0-8ADD-2366-43005A7C3C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1018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893</xdr:row>
      <xdr:rowOff>0</xdr:rowOff>
    </xdr:from>
    <xdr:to>
      <xdr:col>4</xdr:col>
      <xdr:colOff>190500</xdr:colOff>
      <xdr:row>893</xdr:row>
      <xdr:rowOff>190500</xdr:rowOff>
    </xdr:to>
    <xdr:pic>
      <xdr:nvPicPr>
        <xdr:cNvPr id="3449" name="Picture 3448">
          <a:extLst>
            <a:ext uri="{FF2B5EF4-FFF2-40B4-BE49-F238E27FC236}">
              <a16:creationId xmlns:a16="http://schemas.microsoft.com/office/drawing/2014/main" id="{9E8063FC-BD6F-19FA-0D26-28DC330E58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1208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894</xdr:row>
      <xdr:rowOff>0</xdr:rowOff>
    </xdr:from>
    <xdr:to>
      <xdr:col>4</xdr:col>
      <xdr:colOff>190500</xdr:colOff>
      <xdr:row>894</xdr:row>
      <xdr:rowOff>190500</xdr:rowOff>
    </xdr:to>
    <xdr:pic>
      <xdr:nvPicPr>
        <xdr:cNvPr id="3450" name="Picture 3449">
          <a:extLst>
            <a:ext uri="{FF2B5EF4-FFF2-40B4-BE49-F238E27FC236}">
              <a16:creationId xmlns:a16="http://schemas.microsoft.com/office/drawing/2014/main" id="{1675BC95-74F9-3822-7FF1-C223AA0619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1285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895</xdr:row>
      <xdr:rowOff>0</xdr:rowOff>
    </xdr:from>
    <xdr:to>
      <xdr:col>4</xdr:col>
      <xdr:colOff>190500</xdr:colOff>
      <xdr:row>895</xdr:row>
      <xdr:rowOff>190500</xdr:rowOff>
    </xdr:to>
    <xdr:pic>
      <xdr:nvPicPr>
        <xdr:cNvPr id="3451" name="Picture 3450">
          <a:extLst>
            <a:ext uri="{FF2B5EF4-FFF2-40B4-BE49-F238E27FC236}">
              <a16:creationId xmlns:a16="http://schemas.microsoft.com/office/drawing/2014/main" id="{D721554F-61C9-C19E-ED49-2B710196B0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1361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896</xdr:row>
      <xdr:rowOff>0</xdr:rowOff>
    </xdr:from>
    <xdr:to>
      <xdr:col>4</xdr:col>
      <xdr:colOff>190500</xdr:colOff>
      <xdr:row>896</xdr:row>
      <xdr:rowOff>190500</xdr:rowOff>
    </xdr:to>
    <xdr:pic>
      <xdr:nvPicPr>
        <xdr:cNvPr id="3452" name="Picture 3451">
          <a:extLst>
            <a:ext uri="{FF2B5EF4-FFF2-40B4-BE49-F238E27FC236}">
              <a16:creationId xmlns:a16="http://schemas.microsoft.com/office/drawing/2014/main" id="{4B0223BF-6FA3-67FA-DFB3-11A85BB14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1456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897</xdr:row>
      <xdr:rowOff>0</xdr:rowOff>
    </xdr:from>
    <xdr:to>
      <xdr:col>4</xdr:col>
      <xdr:colOff>190500</xdr:colOff>
      <xdr:row>897</xdr:row>
      <xdr:rowOff>190500</xdr:rowOff>
    </xdr:to>
    <xdr:pic>
      <xdr:nvPicPr>
        <xdr:cNvPr id="3453" name="Picture 3452">
          <a:extLst>
            <a:ext uri="{FF2B5EF4-FFF2-40B4-BE49-F238E27FC236}">
              <a16:creationId xmlns:a16="http://schemas.microsoft.com/office/drawing/2014/main" id="{A2A733C7-B28A-BDA5-3FC0-77B2EDE76C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1513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898</xdr:row>
      <xdr:rowOff>0</xdr:rowOff>
    </xdr:from>
    <xdr:to>
      <xdr:col>4</xdr:col>
      <xdr:colOff>190500</xdr:colOff>
      <xdr:row>898</xdr:row>
      <xdr:rowOff>190500</xdr:rowOff>
    </xdr:to>
    <xdr:pic>
      <xdr:nvPicPr>
        <xdr:cNvPr id="3454" name="Picture 3453">
          <a:extLst>
            <a:ext uri="{FF2B5EF4-FFF2-40B4-BE49-F238E27FC236}">
              <a16:creationId xmlns:a16="http://schemas.microsoft.com/office/drawing/2014/main" id="{22578550-40D6-5462-D1C2-D47AE7A5D5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1570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899</xdr:row>
      <xdr:rowOff>0</xdr:rowOff>
    </xdr:from>
    <xdr:to>
      <xdr:col>4</xdr:col>
      <xdr:colOff>190500</xdr:colOff>
      <xdr:row>899</xdr:row>
      <xdr:rowOff>190500</xdr:rowOff>
    </xdr:to>
    <xdr:pic>
      <xdr:nvPicPr>
        <xdr:cNvPr id="3455" name="Picture 3454">
          <a:extLst>
            <a:ext uri="{FF2B5EF4-FFF2-40B4-BE49-F238E27FC236}">
              <a16:creationId xmlns:a16="http://schemas.microsoft.com/office/drawing/2014/main" id="{1361278D-CC66-5052-7EB4-28D73E5080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1628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900</xdr:row>
      <xdr:rowOff>0</xdr:rowOff>
    </xdr:from>
    <xdr:to>
      <xdr:col>4</xdr:col>
      <xdr:colOff>190500</xdr:colOff>
      <xdr:row>900</xdr:row>
      <xdr:rowOff>190500</xdr:rowOff>
    </xdr:to>
    <xdr:pic>
      <xdr:nvPicPr>
        <xdr:cNvPr id="3456" name="Picture 3455">
          <a:extLst>
            <a:ext uri="{FF2B5EF4-FFF2-40B4-BE49-F238E27FC236}">
              <a16:creationId xmlns:a16="http://schemas.microsoft.com/office/drawing/2014/main" id="{154F1285-C8EC-D08B-05EF-0F86C6E744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1685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901</xdr:row>
      <xdr:rowOff>0</xdr:rowOff>
    </xdr:from>
    <xdr:to>
      <xdr:col>4</xdr:col>
      <xdr:colOff>190500</xdr:colOff>
      <xdr:row>901</xdr:row>
      <xdr:rowOff>190500</xdr:rowOff>
    </xdr:to>
    <xdr:pic>
      <xdr:nvPicPr>
        <xdr:cNvPr id="3457" name="Picture 3456">
          <a:extLst>
            <a:ext uri="{FF2B5EF4-FFF2-40B4-BE49-F238E27FC236}">
              <a16:creationId xmlns:a16="http://schemas.microsoft.com/office/drawing/2014/main" id="{99864149-4B94-51DF-A2AC-9121768EF1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1742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902</xdr:row>
      <xdr:rowOff>0</xdr:rowOff>
    </xdr:from>
    <xdr:to>
      <xdr:col>4</xdr:col>
      <xdr:colOff>190500</xdr:colOff>
      <xdr:row>902</xdr:row>
      <xdr:rowOff>190500</xdr:rowOff>
    </xdr:to>
    <xdr:pic>
      <xdr:nvPicPr>
        <xdr:cNvPr id="3458" name="Picture 3457">
          <a:extLst>
            <a:ext uri="{FF2B5EF4-FFF2-40B4-BE49-F238E27FC236}">
              <a16:creationId xmlns:a16="http://schemas.microsoft.com/office/drawing/2014/main" id="{742B8388-7010-4E6F-23FA-E2011519C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1799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903</xdr:row>
      <xdr:rowOff>0</xdr:rowOff>
    </xdr:from>
    <xdr:to>
      <xdr:col>4</xdr:col>
      <xdr:colOff>190500</xdr:colOff>
      <xdr:row>903</xdr:row>
      <xdr:rowOff>190500</xdr:rowOff>
    </xdr:to>
    <xdr:pic>
      <xdr:nvPicPr>
        <xdr:cNvPr id="3459" name="Picture 3458">
          <a:extLst>
            <a:ext uri="{FF2B5EF4-FFF2-40B4-BE49-F238E27FC236}">
              <a16:creationId xmlns:a16="http://schemas.microsoft.com/office/drawing/2014/main" id="{A9A6DBF3-94F8-10E8-CDCB-6388AB95EC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1856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904</xdr:row>
      <xdr:rowOff>0</xdr:rowOff>
    </xdr:from>
    <xdr:to>
      <xdr:col>4</xdr:col>
      <xdr:colOff>190500</xdr:colOff>
      <xdr:row>904</xdr:row>
      <xdr:rowOff>190500</xdr:rowOff>
    </xdr:to>
    <xdr:pic>
      <xdr:nvPicPr>
        <xdr:cNvPr id="3460" name="Picture 3459">
          <a:extLst>
            <a:ext uri="{FF2B5EF4-FFF2-40B4-BE49-F238E27FC236}">
              <a16:creationId xmlns:a16="http://schemas.microsoft.com/office/drawing/2014/main" id="{8D828EFB-EB06-EA84-63A2-4101BE9BB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1932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905</xdr:row>
      <xdr:rowOff>0</xdr:rowOff>
    </xdr:from>
    <xdr:to>
      <xdr:col>4</xdr:col>
      <xdr:colOff>190500</xdr:colOff>
      <xdr:row>905</xdr:row>
      <xdr:rowOff>190500</xdr:rowOff>
    </xdr:to>
    <xdr:pic>
      <xdr:nvPicPr>
        <xdr:cNvPr id="3461" name="Picture 3460">
          <a:extLst>
            <a:ext uri="{FF2B5EF4-FFF2-40B4-BE49-F238E27FC236}">
              <a16:creationId xmlns:a16="http://schemas.microsoft.com/office/drawing/2014/main" id="{93FA2A22-BA38-28AF-471E-FFE57876C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2047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907</xdr:row>
      <xdr:rowOff>0</xdr:rowOff>
    </xdr:from>
    <xdr:to>
      <xdr:col>4</xdr:col>
      <xdr:colOff>190500</xdr:colOff>
      <xdr:row>907</xdr:row>
      <xdr:rowOff>190500</xdr:rowOff>
    </xdr:to>
    <xdr:pic>
      <xdr:nvPicPr>
        <xdr:cNvPr id="3462" name="Picture 3461">
          <a:extLst>
            <a:ext uri="{FF2B5EF4-FFF2-40B4-BE49-F238E27FC236}">
              <a16:creationId xmlns:a16="http://schemas.microsoft.com/office/drawing/2014/main" id="{0091618C-94F4-D187-190B-D26D29074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2218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908</xdr:row>
      <xdr:rowOff>0</xdr:rowOff>
    </xdr:from>
    <xdr:to>
      <xdr:col>4</xdr:col>
      <xdr:colOff>190500</xdr:colOff>
      <xdr:row>908</xdr:row>
      <xdr:rowOff>190500</xdr:rowOff>
    </xdr:to>
    <xdr:pic>
      <xdr:nvPicPr>
        <xdr:cNvPr id="3463" name="Picture 3462">
          <a:extLst>
            <a:ext uri="{FF2B5EF4-FFF2-40B4-BE49-F238E27FC236}">
              <a16:creationId xmlns:a16="http://schemas.microsoft.com/office/drawing/2014/main" id="{787F8B2A-75BE-9245-C2EC-3D634CCF65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2313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909</xdr:row>
      <xdr:rowOff>0</xdr:rowOff>
    </xdr:from>
    <xdr:to>
      <xdr:col>4</xdr:col>
      <xdr:colOff>190500</xdr:colOff>
      <xdr:row>909</xdr:row>
      <xdr:rowOff>190500</xdr:rowOff>
    </xdr:to>
    <xdr:pic>
      <xdr:nvPicPr>
        <xdr:cNvPr id="3464" name="Picture 3463">
          <a:extLst>
            <a:ext uri="{FF2B5EF4-FFF2-40B4-BE49-F238E27FC236}">
              <a16:creationId xmlns:a16="http://schemas.microsoft.com/office/drawing/2014/main" id="{9C197A47-DE4A-2E4F-BC96-FEE52AD071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2409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910</xdr:row>
      <xdr:rowOff>0</xdr:rowOff>
    </xdr:from>
    <xdr:to>
      <xdr:col>4</xdr:col>
      <xdr:colOff>190500</xdr:colOff>
      <xdr:row>910</xdr:row>
      <xdr:rowOff>190500</xdr:rowOff>
    </xdr:to>
    <xdr:pic>
      <xdr:nvPicPr>
        <xdr:cNvPr id="3465" name="Picture 3464">
          <a:extLst>
            <a:ext uri="{FF2B5EF4-FFF2-40B4-BE49-F238E27FC236}">
              <a16:creationId xmlns:a16="http://schemas.microsoft.com/office/drawing/2014/main" id="{C0DA413D-83DB-4CA5-A0B3-D9EAE05CA5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2523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913</xdr:row>
      <xdr:rowOff>0</xdr:rowOff>
    </xdr:from>
    <xdr:to>
      <xdr:col>4</xdr:col>
      <xdr:colOff>190500</xdr:colOff>
      <xdr:row>913</xdr:row>
      <xdr:rowOff>190500</xdr:rowOff>
    </xdr:to>
    <xdr:pic>
      <xdr:nvPicPr>
        <xdr:cNvPr id="3466" name="Picture 3465">
          <a:extLst>
            <a:ext uri="{FF2B5EF4-FFF2-40B4-BE49-F238E27FC236}">
              <a16:creationId xmlns:a16="http://schemas.microsoft.com/office/drawing/2014/main" id="{FF45523A-7F6B-6038-12BF-BED6C3EB31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2771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914</xdr:row>
      <xdr:rowOff>0</xdr:rowOff>
    </xdr:from>
    <xdr:to>
      <xdr:col>4</xdr:col>
      <xdr:colOff>190500</xdr:colOff>
      <xdr:row>914</xdr:row>
      <xdr:rowOff>190500</xdr:rowOff>
    </xdr:to>
    <xdr:pic>
      <xdr:nvPicPr>
        <xdr:cNvPr id="3467" name="Picture 3466">
          <a:extLst>
            <a:ext uri="{FF2B5EF4-FFF2-40B4-BE49-F238E27FC236}">
              <a16:creationId xmlns:a16="http://schemas.microsoft.com/office/drawing/2014/main" id="{D5D6884C-4DEF-D03C-F65C-0246632450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2828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915</xdr:row>
      <xdr:rowOff>0</xdr:rowOff>
    </xdr:from>
    <xdr:to>
      <xdr:col>4</xdr:col>
      <xdr:colOff>190500</xdr:colOff>
      <xdr:row>915</xdr:row>
      <xdr:rowOff>190500</xdr:rowOff>
    </xdr:to>
    <xdr:pic>
      <xdr:nvPicPr>
        <xdr:cNvPr id="3468" name="Picture 3467">
          <a:extLst>
            <a:ext uri="{FF2B5EF4-FFF2-40B4-BE49-F238E27FC236}">
              <a16:creationId xmlns:a16="http://schemas.microsoft.com/office/drawing/2014/main" id="{2A2AD2D1-C95F-03D3-9004-3A24295E25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2885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916</xdr:row>
      <xdr:rowOff>0</xdr:rowOff>
    </xdr:from>
    <xdr:to>
      <xdr:col>4</xdr:col>
      <xdr:colOff>190500</xdr:colOff>
      <xdr:row>916</xdr:row>
      <xdr:rowOff>190500</xdr:rowOff>
    </xdr:to>
    <xdr:pic>
      <xdr:nvPicPr>
        <xdr:cNvPr id="3469" name="Picture 3468">
          <a:extLst>
            <a:ext uri="{FF2B5EF4-FFF2-40B4-BE49-F238E27FC236}">
              <a16:creationId xmlns:a16="http://schemas.microsoft.com/office/drawing/2014/main" id="{F96FD6B2-A412-210F-14A1-970541B80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2942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917</xdr:row>
      <xdr:rowOff>0</xdr:rowOff>
    </xdr:from>
    <xdr:to>
      <xdr:col>4</xdr:col>
      <xdr:colOff>190500</xdr:colOff>
      <xdr:row>917</xdr:row>
      <xdr:rowOff>190500</xdr:rowOff>
    </xdr:to>
    <xdr:pic>
      <xdr:nvPicPr>
        <xdr:cNvPr id="3470" name="Picture 3469">
          <a:extLst>
            <a:ext uri="{FF2B5EF4-FFF2-40B4-BE49-F238E27FC236}">
              <a16:creationId xmlns:a16="http://schemas.microsoft.com/office/drawing/2014/main" id="{421B5275-F696-FB6E-C58A-6FA03CA6EF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3018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918</xdr:row>
      <xdr:rowOff>0</xdr:rowOff>
    </xdr:from>
    <xdr:to>
      <xdr:col>4</xdr:col>
      <xdr:colOff>190500</xdr:colOff>
      <xdr:row>918</xdr:row>
      <xdr:rowOff>190500</xdr:rowOff>
    </xdr:to>
    <xdr:pic>
      <xdr:nvPicPr>
        <xdr:cNvPr id="3471" name="Picture 3470">
          <a:extLst>
            <a:ext uri="{FF2B5EF4-FFF2-40B4-BE49-F238E27FC236}">
              <a16:creationId xmlns:a16="http://schemas.microsoft.com/office/drawing/2014/main" id="{C79B6858-8078-78CC-F417-606151329F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3075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919</xdr:row>
      <xdr:rowOff>0</xdr:rowOff>
    </xdr:from>
    <xdr:to>
      <xdr:col>4</xdr:col>
      <xdr:colOff>190500</xdr:colOff>
      <xdr:row>919</xdr:row>
      <xdr:rowOff>190500</xdr:rowOff>
    </xdr:to>
    <xdr:pic>
      <xdr:nvPicPr>
        <xdr:cNvPr id="3472" name="Picture 3471">
          <a:extLst>
            <a:ext uri="{FF2B5EF4-FFF2-40B4-BE49-F238E27FC236}">
              <a16:creationId xmlns:a16="http://schemas.microsoft.com/office/drawing/2014/main" id="{3B0ABBDA-05EB-563A-A648-48EDF9125D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3132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920</xdr:row>
      <xdr:rowOff>0</xdr:rowOff>
    </xdr:from>
    <xdr:to>
      <xdr:col>4</xdr:col>
      <xdr:colOff>190500</xdr:colOff>
      <xdr:row>920</xdr:row>
      <xdr:rowOff>190500</xdr:rowOff>
    </xdr:to>
    <xdr:pic>
      <xdr:nvPicPr>
        <xdr:cNvPr id="3473" name="Picture 3472">
          <a:extLst>
            <a:ext uri="{FF2B5EF4-FFF2-40B4-BE49-F238E27FC236}">
              <a16:creationId xmlns:a16="http://schemas.microsoft.com/office/drawing/2014/main" id="{FEE68A96-C32F-B46E-D16A-B34CF7CCCB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3190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921</xdr:row>
      <xdr:rowOff>0</xdr:rowOff>
    </xdr:from>
    <xdr:to>
      <xdr:col>4</xdr:col>
      <xdr:colOff>190500</xdr:colOff>
      <xdr:row>921</xdr:row>
      <xdr:rowOff>190500</xdr:rowOff>
    </xdr:to>
    <xdr:pic>
      <xdr:nvPicPr>
        <xdr:cNvPr id="3474" name="Picture 3473">
          <a:extLst>
            <a:ext uri="{FF2B5EF4-FFF2-40B4-BE49-F238E27FC236}">
              <a16:creationId xmlns:a16="http://schemas.microsoft.com/office/drawing/2014/main" id="{91E8E2A1-3CC2-0BE6-1C0F-356D5D2FA9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3247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922</xdr:row>
      <xdr:rowOff>0</xdr:rowOff>
    </xdr:from>
    <xdr:to>
      <xdr:col>4</xdr:col>
      <xdr:colOff>190500</xdr:colOff>
      <xdr:row>922</xdr:row>
      <xdr:rowOff>190500</xdr:rowOff>
    </xdr:to>
    <xdr:pic>
      <xdr:nvPicPr>
        <xdr:cNvPr id="3475" name="Picture 3474">
          <a:extLst>
            <a:ext uri="{FF2B5EF4-FFF2-40B4-BE49-F238E27FC236}">
              <a16:creationId xmlns:a16="http://schemas.microsoft.com/office/drawing/2014/main" id="{DE1A8BE9-54F9-347D-7627-439A878E03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3304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923</xdr:row>
      <xdr:rowOff>0</xdr:rowOff>
    </xdr:from>
    <xdr:to>
      <xdr:col>4</xdr:col>
      <xdr:colOff>190500</xdr:colOff>
      <xdr:row>923</xdr:row>
      <xdr:rowOff>190500</xdr:rowOff>
    </xdr:to>
    <xdr:pic>
      <xdr:nvPicPr>
        <xdr:cNvPr id="3476" name="Picture 3475">
          <a:extLst>
            <a:ext uri="{FF2B5EF4-FFF2-40B4-BE49-F238E27FC236}">
              <a16:creationId xmlns:a16="http://schemas.microsoft.com/office/drawing/2014/main" id="{31B20327-EAA6-ADF6-C4AA-06B1EC872E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3361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924</xdr:row>
      <xdr:rowOff>0</xdr:rowOff>
    </xdr:from>
    <xdr:to>
      <xdr:col>4</xdr:col>
      <xdr:colOff>190500</xdr:colOff>
      <xdr:row>924</xdr:row>
      <xdr:rowOff>190500</xdr:rowOff>
    </xdr:to>
    <xdr:pic>
      <xdr:nvPicPr>
        <xdr:cNvPr id="3477" name="Picture 3476">
          <a:extLst>
            <a:ext uri="{FF2B5EF4-FFF2-40B4-BE49-F238E27FC236}">
              <a16:creationId xmlns:a16="http://schemas.microsoft.com/office/drawing/2014/main" id="{B107DB8A-7D34-15B8-0CD1-009B8D9435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3418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925</xdr:row>
      <xdr:rowOff>0</xdr:rowOff>
    </xdr:from>
    <xdr:to>
      <xdr:col>4</xdr:col>
      <xdr:colOff>190500</xdr:colOff>
      <xdr:row>925</xdr:row>
      <xdr:rowOff>190500</xdr:rowOff>
    </xdr:to>
    <xdr:pic>
      <xdr:nvPicPr>
        <xdr:cNvPr id="3478" name="Picture 3477">
          <a:extLst>
            <a:ext uri="{FF2B5EF4-FFF2-40B4-BE49-F238E27FC236}">
              <a16:creationId xmlns:a16="http://schemas.microsoft.com/office/drawing/2014/main" id="{2AE9533A-0150-8150-DD73-E8A6A8D29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3494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926</xdr:row>
      <xdr:rowOff>0</xdr:rowOff>
    </xdr:from>
    <xdr:to>
      <xdr:col>4</xdr:col>
      <xdr:colOff>190500</xdr:colOff>
      <xdr:row>926</xdr:row>
      <xdr:rowOff>190500</xdr:rowOff>
    </xdr:to>
    <xdr:pic>
      <xdr:nvPicPr>
        <xdr:cNvPr id="3479" name="Picture 3478">
          <a:extLst>
            <a:ext uri="{FF2B5EF4-FFF2-40B4-BE49-F238E27FC236}">
              <a16:creationId xmlns:a16="http://schemas.microsoft.com/office/drawing/2014/main" id="{4AE24F54-08F1-4AC4-F7E7-CAE93660CA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3552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927</xdr:row>
      <xdr:rowOff>0</xdr:rowOff>
    </xdr:from>
    <xdr:to>
      <xdr:col>4</xdr:col>
      <xdr:colOff>190500</xdr:colOff>
      <xdr:row>927</xdr:row>
      <xdr:rowOff>190500</xdr:rowOff>
    </xdr:to>
    <xdr:pic>
      <xdr:nvPicPr>
        <xdr:cNvPr id="3480" name="Picture 3479">
          <a:extLst>
            <a:ext uri="{FF2B5EF4-FFF2-40B4-BE49-F238E27FC236}">
              <a16:creationId xmlns:a16="http://schemas.microsoft.com/office/drawing/2014/main" id="{86D02481-9E36-E06E-B84F-5B5D71445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3609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928</xdr:row>
      <xdr:rowOff>0</xdr:rowOff>
    </xdr:from>
    <xdr:to>
      <xdr:col>4</xdr:col>
      <xdr:colOff>190500</xdr:colOff>
      <xdr:row>928</xdr:row>
      <xdr:rowOff>190500</xdr:rowOff>
    </xdr:to>
    <xdr:pic>
      <xdr:nvPicPr>
        <xdr:cNvPr id="3481" name="Picture 3480">
          <a:extLst>
            <a:ext uri="{FF2B5EF4-FFF2-40B4-BE49-F238E27FC236}">
              <a16:creationId xmlns:a16="http://schemas.microsoft.com/office/drawing/2014/main" id="{E1E40410-77F5-8405-3E29-F7B6B03BD4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3666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929</xdr:row>
      <xdr:rowOff>0</xdr:rowOff>
    </xdr:from>
    <xdr:to>
      <xdr:col>4</xdr:col>
      <xdr:colOff>190500</xdr:colOff>
      <xdr:row>929</xdr:row>
      <xdr:rowOff>190500</xdr:rowOff>
    </xdr:to>
    <xdr:pic>
      <xdr:nvPicPr>
        <xdr:cNvPr id="3482" name="Picture 3481">
          <a:extLst>
            <a:ext uri="{FF2B5EF4-FFF2-40B4-BE49-F238E27FC236}">
              <a16:creationId xmlns:a16="http://schemas.microsoft.com/office/drawing/2014/main" id="{37C4B508-CE05-CF8A-58FE-45480F4430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3723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930</xdr:row>
      <xdr:rowOff>0</xdr:rowOff>
    </xdr:from>
    <xdr:to>
      <xdr:col>4</xdr:col>
      <xdr:colOff>190500</xdr:colOff>
      <xdr:row>930</xdr:row>
      <xdr:rowOff>190500</xdr:rowOff>
    </xdr:to>
    <xdr:pic>
      <xdr:nvPicPr>
        <xdr:cNvPr id="3483" name="Picture 3482">
          <a:extLst>
            <a:ext uri="{FF2B5EF4-FFF2-40B4-BE49-F238E27FC236}">
              <a16:creationId xmlns:a16="http://schemas.microsoft.com/office/drawing/2014/main" id="{EA610030-4ECA-0DE1-A31F-0D89630D9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3780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931</xdr:row>
      <xdr:rowOff>0</xdr:rowOff>
    </xdr:from>
    <xdr:to>
      <xdr:col>4</xdr:col>
      <xdr:colOff>190500</xdr:colOff>
      <xdr:row>931</xdr:row>
      <xdr:rowOff>190500</xdr:rowOff>
    </xdr:to>
    <xdr:pic>
      <xdr:nvPicPr>
        <xdr:cNvPr id="3484" name="Picture 3483">
          <a:extLst>
            <a:ext uri="{FF2B5EF4-FFF2-40B4-BE49-F238E27FC236}">
              <a16:creationId xmlns:a16="http://schemas.microsoft.com/office/drawing/2014/main" id="{8AF26F37-B357-86DA-E2EB-5B38535C2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3837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932</xdr:row>
      <xdr:rowOff>0</xdr:rowOff>
    </xdr:from>
    <xdr:to>
      <xdr:col>4</xdr:col>
      <xdr:colOff>190500</xdr:colOff>
      <xdr:row>932</xdr:row>
      <xdr:rowOff>190500</xdr:rowOff>
    </xdr:to>
    <xdr:pic>
      <xdr:nvPicPr>
        <xdr:cNvPr id="3485" name="Picture 3484">
          <a:extLst>
            <a:ext uri="{FF2B5EF4-FFF2-40B4-BE49-F238E27FC236}">
              <a16:creationId xmlns:a16="http://schemas.microsoft.com/office/drawing/2014/main" id="{F14AA509-3A0B-C27E-6F6A-E3D4C5EAD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3894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933</xdr:row>
      <xdr:rowOff>0</xdr:rowOff>
    </xdr:from>
    <xdr:to>
      <xdr:col>4</xdr:col>
      <xdr:colOff>190500</xdr:colOff>
      <xdr:row>933</xdr:row>
      <xdr:rowOff>190500</xdr:rowOff>
    </xdr:to>
    <xdr:pic>
      <xdr:nvPicPr>
        <xdr:cNvPr id="3486" name="Picture 3485">
          <a:extLst>
            <a:ext uri="{FF2B5EF4-FFF2-40B4-BE49-F238E27FC236}">
              <a16:creationId xmlns:a16="http://schemas.microsoft.com/office/drawing/2014/main" id="{32FE9094-AE70-7F01-344A-8C804FECC8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3952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934</xdr:row>
      <xdr:rowOff>0</xdr:rowOff>
    </xdr:from>
    <xdr:to>
      <xdr:col>4</xdr:col>
      <xdr:colOff>190500</xdr:colOff>
      <xdr:row>934</xdr:row>
      <xdr:rowOff>190500</xdr:rowOff>
    </xdr:to>
    <xdr:pic>
      <xdr:nvPicPr>
        <xdr:cNvPr id="3487" name="Picture 3486">
          <a:extLst>
            <a:ext uri="{FF2B5EF4-FFF2-40B4-BE49-F238E27FC236}">
              <a16:creationId xmlns:a16="http://schemas.microsoft.com/office/drawing/2014/main" id="{FF14A43C-E8C7-0D7A-231B-604EF76705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4028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936</xdr:row>
      <xdr:rowOff>0</xdr:rowOff>
    </xdr:from>
    <xdr:to>
      <xdr:col>4</xdr:col>
      <xdr:colOff>190500</xdr:colOff>
      <xdr:row>936</xdr:row>
      <xdr:rowOff>190500</xdr:rowOff>
    </xdr:to>
    <xdr:pic>
      <xdr:nvPicPr>
        <xdr:cNvPr id="3488" name="Picture 3487">
          <a:extLst>
            <a:ext uri="{FF2B5EF4-FFF2-40B4-BE49-F238E27FC236}">
              <a16:creationId xmlns:a16="http://schemas.microsoft.com/office/drawing/2014/main" id="{F0038521-1689-F3AD-39CE-412221FB34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4199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937</xdr:row>
      <xdr:rowOff>0</xdr:rowOff>
    </xdr:from>
    <xdr:to>
      <xdr:col>4</xdr:col>
      <xdr:colOff>190500</xdr:colOff>
      <xdr:row>937</xdr:row>
      <xdr:rowOff>190500</xdr:rowOff>
    </xdr:to>
    <xdr:pic>
      <xdr:nvPicPr>
        <xdr:cNvPr id="3489" name="Picture 3488">
          <a:extLst>
            <a:ext uri="{FF2B5EF4-FFF2-40B4-BE49-F238E27FC236}">
              <a16:creationId xmlns:a16="http://schemas.microsoft.com/office/drawing/2014/main" id="{0AC0276A-7CF5-1813-E9FE-6542604091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4256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939</xdr:row>
      <xdr:rowOff>0</xdr:rowOff>
    </xdr:from>
    <xdr:to>
      <xdr:col>4</xdr:col>
      <xdr:colOff>190500</xdr:colOff>
      <xdr:row>939</xdr:row>
      <xdr:rowOff>190500</xdr:rowOff>
    </xdr:to>
    <xdr:pic>
      <xdr:nvPicPr>
        <xdr:cNvPr id="3490" name="Picture 3489">
          <a:extLst>
            <a:ext uri="{FF2B5EF4-FFF2-40B4-BE49-F238E27FC236}">
              <a16:creationId xmlns:a16="http://schemas.microsoft.com/office/drawing/2014/main" id="{D3748542-8BBF-C22C-4367-0222975074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4447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940</xdr:row>
      <xdr:rowOff>0</xdr:rowOff>
    </xdr:from>
    <xdr:to>
      <xdr:col>4</xdr:col>
      <xdr:colOff>190500</xdr:colOff>
      <xdr:row>940</xdr:row>
      <xdr:rowOff>190500</xdr:rowOff>
    </xdr:to>
    <xdr:pic>
      <xdr:nvPicPr>
        <xdr:cNvPr id="3491" name="Picture 3490">
          <a:extLst>
            <a:ext uri="{FF2B5EF4-FFF2-40B4-BE49-F238E27FC236}">
              <a16:creationId xmlns:a16="http://schemas.microsoft.com/office/drawing/2014/main" id="{AA34D73A-10FA-84CF-F661-5B4353BF1F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4523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941</xdr:row>
      <xdr:rowOff>0</xdr:rowOff>
    </xdr:from>
    <xdr:to>
      <xdr:col>4</xdr:col>
      <xdr:colOff>190500</xdr:colOff>
      <xdr:row>941</xdr:row>
      <xdr:rowOff>190500</xdr:rowOff>
    </xdr:to>
    <xdr:pic>
      <xdr:nvPicPr>
        <xdr:cNvPr id="3492" name="Picture 3491">
          <a:extLst>
            <a:ext uri="{FF2B5EF4-FFF2-40B4-BE49-F238E27FC236}">
              <a16:creationId xmlns:a16="http://schemas.microsoft.com/office/drawing/2014/main" id="{AA5E639E-84FA-7783-CE5F-21543A294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4618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942</xdr:row>
      <xdr:rowOff>0</xdr:rowOff>
    </xdr:from>
    <xdr:to>
      <xdr:col>4</xdr:col>
      <xdr:colOff>190500</xdr:colOff>
      <xdr:row>942</xdr:row>
      <xdr:rowOff>190500</xdr:rowOff>
    </xdr:to>
    <xdr:pic>
      <xdr:nvPicPr>
        <xdr:cNvPr id="3493" name="Picture 3492">
          <a:extLst>
            <a:ext uri="{FF2B5EF4-FFF2-40B4-BE49-F238E27FC236}">
              <a16:creationId xmlns:a16="http://schemas.microsoft.com/office/drawing/2014/main" id="{4100E65C-EBE3-0DF0-28B1-782611DCF8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4714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943</xdr:row>
      <xdr:rowOff>0</xdr:rowOff>
    </xdr:from>
    <xdr:to>
      <xdr:col>4</xdr:col>
      <xdr:colOff>190500</xdr:colOff>
      <xdr:row>943</xdr:row>
      <xdr:rowOff>190500</xdr:rowOff>
    </xdr:to>
    <xdr:pic>
      <xdr:nvPicPr>
        <xdr:cNvPr id="3494" name="Picture 3493">
          <a:extLst>
            <a:ext uri="{FF2B5EF4-FFF2-40B4-BE49-F238E27FC236}">
              <a16:creationId xmlns:a16="http://schemas.microsoft.com/office/drawing/2014/main" id="{3F5164C3-77AB-121B-94EF-DE386F3E53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4809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944</xdr:row>
      <xdr:rowOff>0</xdr:rowOff>
    </xdr:from>
    <xdr:to>
      <xdr:col>4</xdr:col>
      <xdr:colOff>190500</xdr:colOff>
      <xdr:row>944</xdr:row>
      <xdr:rowOff>190500</xdr:rowOff>
    </xdr:to>
    <xdr:pic>
      <xdr:nvPicPr>
        <xdr:cNvPr id="3495" name="Picture 3494">
          <a:extLst>
            <a:ext uri="{FF2B5EF4-FFF2-40B4-BE49-F238E27FC236}">
              <a16:creationId xmlns:a16="http://schemas.microsoft.com/office/drawing/2014/main" id="{23BF562E-641D-BBA7-4330-13172C2C0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4904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945</xdr:row>
      <xdr:rowOff>0</xdr:rowOff>
    </xdr:from>
    <xdr:to>
      <xdr:col>4</xdr:col>
      <xdr:colOff>190500</xdr:colOff>
      <xdr:row>945</xdr:row>
      <xdr:rowOff>190500</xdr:rowOff>
    </xdr:to>
    <xdr:pic>
      <xdr:nvPicPr>
        <xdr:cNvPr id="3496" name="Picture 3495">
          <a:extLst>
            <a:ext uri="{FF2B5EF4-FFF2-40B4-BE49-F238E27FC236}">
              <a16:creationId xmlns:a16="http://schemas.microsoft.com/office/drawing/2014/main" id="{E60BCCB3-198F-AEDE-8810-EDEC9528A0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4980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949</xdr:row>
      <xdr:rowOff>0</xdr:rowOff>
    </xdr:from>
    <xdr:to>
      <xdr:col>4</xdr:col>
      <xdr:colOff>190500</xdr:colOff>
      <xdr:row>949</xdr:row>
      <xdr:rowOff>190500</xdr:rowOff>
    </xdr:to>
    <xdr:pic>
      <xdr:nvPicPr>
        <xdr:cNvPr id="3497" name="Picture 3496">
          <a:extLst>
            <a:ext uri="{FF2B5EF4-FFF2-40B4-BE49-F238E27FC236}">
              <a16:creationId xmlns:a16="http://schemas.microsoft.com/office/drawing/2014/main" id="{AA6D013F-9659-D376-9A07-103B43DA9B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5418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950</xdr:row>
      <xdr:rowOff>0</xdr:rowOff>
    </xdr:from>
    <xdr:to>
      <xdr:col>4</xdr:col>
      <xdr:colOff>190500</xdr:colOff>
      <xdr:row>950</xdr:row>
      <xdr:rowOff>190500</xdr:rowOff>
    </xdr:to>
    <xdr:pic>
      <xdr:nvPicPr>
        <xdr:cNvPr id="3498" name="Picture 3497">
          <a:extLst>
            <a:ext uri="{FF2B5EF4-FFF2-40B4-BE49-F238E27FC236}">
              <a16:creationId xmlns:a16="http://schemas.microsoft.com/office/drawing/2014/main" id="{759AB9D5-FA0D-3E19-308E-44FB18277F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5476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951</xdr:row>
      <xdr:rowOff>0</xdr:rowOff>
    </xdr:from>
    <xdr:to>
      <xdr:col>4</xdr:col>
      <xdr:colOff>190500</xdr:colOff>
      <xdr:row>951</xdr:row>
      <xdr:rowOff>190500</xdr:rowOff>
    </xdr:to>
    <xdr:pic>
      <xdr:nvPicPr>
        <xdr:cNvPr id="3499" name="Picture 3498">
          <a:extLst>
            <a:ext uri="{FF2B5EF4-FFF2-40B4-BE49-F238E27FC236}">
              <a16:creationId xmlns:a16="http://schemas.microsoft.com/office/drawing/2014/main" id="{2CD08B0C-9101-0205-3435-6C57EF75DE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5533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952</xdr:row>
      <xdr:rowOff>0</xdr:rowOff>
    </xdr:from>
    <xdr:to>
      <xdr:col>4</xdr:col>
      <xdr:colOff>190500</xdr:colOff>
      <xdr:row>952</xdr:row>
      <xdr:rowOff>190500</xdr:rowOff>
    </xdr:to>
    <xdr:pic>
      <xdr:nvPicPr>
        <xdr:cNvPr id="3500" name="Picture 3499">
          <a:extLst>
            <a:ext uri="{FF2B5EF4-FFF2-40B4-BE49-F238E27FC236}">
              <a16:creationId xmlns:a16="http://schemas.microsoft.com/office/drawing/2014/main" id="{3DD829DB-EBE5-0904-670D-D860B91BC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5590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953</xdr:row>
      <xdr:rowOff>0</xdr:rowOff>
    </xdr:from>
    <xdr:to>
      <xdr:col>4</xdr:col>
      <xdr:colOff>190500</xdr:colOff>
      <xdr:row>953</xdr:row>
      <xdr:rowOff>190500</xdr:rowOff>
    </xdr:to>
    <xdr:pic>
      <xdr:nvPicPr>
        <xdr:cNvPr id="3501" name="Picture 3500">
          <a:extLst>
            <a:ext uri="{FF2B5EF4-FFF2-40B4-BE49-F238E27FC236}">
              <a16:creationId xmlns:a16="http://schemas.microsoft.com/office/drawing/2014/main" id="{509238CC-F9E7-9841-0F90-C00297A0B9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5647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954</xdr:row>
      <xdr:rowOff>0</xdr:rowOff>
    </xdr:from>
    <xdr:to>
      <xdr:col>4</xdr:col>
      <xdr:colOff>190500</xdr:colOff>
      <xdr:row>954</xdr:row>
      <xdr:rowOff>190500</xdr:rowOff>
    </xdr:to>
    <xdr:pic>
      <xdr:nvPicPr>
        <xdr:cNvPr id="3502" name="Picture 3501">
          <a:extLst>
            <a:ext uri="{FF2B5EF4-FFF2-40B4-BE49-F238E27FC236}">
              <a16:creationId xmlns:a16="http://schemas.microsoft.com/office/drawing/2014/main" id="{9139A297-E029-FC81-FD77-0432BD5AAD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5704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955</xdr:row>
      <xdr:rowOff>0</xdr:rowOff>
    </xdr:from>
    <xdr:to>
      <xdr:col>4</xdr:col>
      <xdr:colOff>190500</xdr:colOff>
      <xdr:row>955</xdr:row>
      <xdr:rowOff>190500</xdr:rowOff>
    </xdr:to>
    <xdr:pic>
      <xdr:nvPicPr>
        <xdr:cNvPr id="3503" name="Picture 3502">
          <a:extLst>
            <a:ext uri="{FF2B5EF4-FFF2-40B4-BE49-F238E27FC236}">
              <a16:creationId xmlns:a16="http://schemas.microsoft.com/office/drawing/2014/main" id="{99D79F1D-4FBA-5814-1406-FB417B0B7A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5761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956</xdr:row>
      <xdr:rowOff>0</xdr:rowOff>
    </xdr:from>
    <xdr:to>
      <xdr:col>4</xdr:col>
      <xdr:colOff>190500</xdr:colOff>
      <xdr:row>956</xdr:row>
      <xdr:rowOff>190500</xdr:rowOff>
    </xdr:to>
    <xdr:pic>
      <xdr:nvPicPr>
        <xdr:cNvPr id="3504" name="Picture 3503">
          <a:extLst>
            <a:ext uri="{FF2B5EF4-FFF2-40B4-BE49-F238E27FC236}">
              <a16:creationId xmlns:a16="http://schemas.microsoft.com/office/drawing/2014/main" id="{B4BF0E89-4327-3C3C-DC8E-4115BB995D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5819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957</xdr:row>
      <xdr:rowOff>0</xdr:rowOff>
    </xdr:from>
    <xdr:to>
      <xdr:col>4</xdr:col>
      <xdr:colOff>190500</xdr:colOff>
      <xdr:row>957</xdr:row>
      <xdr:rowOff>190500</xdr:rowOff>
    </xdr:to>
    <xdr:pic>
      <xdr:nvPicPr>
        <xdr:cNvPr id="3505" name="Picture 3504">
          <a:extLst>
            <a:ext uri="{FF2B5EF4-FFF2-40B4-BE49-F238E27FC236}">
              <a16:creationId xmlns:a16="http://schemas.microsoft.com/office/drawing/2014/main" id="{B2267AF4-3ADD-2F1B-0652-54BE116A67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5876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958</xdr:row>
      <xdr:rowOff>0</xdr:rowOff>
    </xdr:from>
    <xdr:to>
      <xdr:col>4</xdr:col>
      <xdr:colOff>190500</xdr:colOff>
      <xdr:row>958</xdr:row>
      <xdr:rowOff>190500</xdr:rowOff>
    </xdr:to>
    <xdr:pic>
      <xdr:nvPicPr>
        <xdr:cNvPr id="3506" name="Picture 3505">
          <a:extLst>
            <a:ext uri="{FF2B5EF4-FFF2-40B4-BE49-F238E27FC236}">
              <a16:creationId xmlns:a16="http://schemas.microsoft.com/office/drawing/2014/main" id="{586E90F7-3FD5-14B5-F6DE-262362952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5952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961</xdr:row>
      <xdr:rowOff>0</xdr:rowOff>
    </xdr:from>
    <xdr:to>
      <xdr:col>4</xdr:col>
      <xdr:colOff>190500</xdr:colOff>
      <xdr:row>961</xdr:row>
      <xdr:rowOff>190500</xdr:rowOff>
    </xdr:to>
    <xdr:pic>
      <xdr:nvPicPr>
        <xdr:cNvPr id="3507" name="Picture 3506">
          <a:extLst>
            <a:ext uri="{FF2B5EF4-FFF2-40B4-BE49-F238E27FC236}">
              <a16:creationId xmlns:a16="http://schemas.microsoft.com/office/drawing/2014/main" id="{19771AD9-D99C-9170-CCB1-F564C96933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6219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962</xdr:row>
      <xdr:rowOff>0</xdr:rowOff>
    </xdr:from>
    <xdr:to>
      <xdr:col>4</xdr:col>
      <xdr:colOff>190500</xdr:colOff>
      <xdr:row>962</xdr:row>
      <xdr:rowOff>190500</xdr:rowOff>
    </xdr:to>
    <xdr:pic>
      <xdr:nvPicPr>
        <xdr:cNvPr id="3508" name="Picture 3507">
          <a:extLst>
            <a:ext uri="{FF2B5EF4-FFF2-40B4-BE49-F238E27FC236}">
              <a16:creationId xmlns:a16="http://schemas.microsoft.com/office/drawing/2014/main" id="{1215DC42-EF03-C31C-D371-89B073869A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6314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963</xdr:row>
      <xdr:rowOff>0</xdr:rowOff>
    </xdr:from>
    <xdr:to>
      <xdr:col>4</xdr:col>
      <xdr:colOff>190500</xdr:colOff>
      <xdr:row>963</xdr:row>
      <xdr:rowOff>190500</xdr:rowOff>
    </xdr:to>
    <xdr:pic>
      <xdr:nvPicPr>
        <xdr:cNvPr id="3509" name="Picture 3508">
          <a:extLst>
            <a:ext uri="{FF2B5EF4-FFF2-40B4-BE49-F238E27FC236}">
              <a16:creationId xmlns:a16="http://schemas.microsoft.com/office/drawing/2014/main" id="{088522CC-4A22-58E0-7A62-108DD69952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6390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964</xdr:row>
      <xdr:rowOff>0</xdr:rowOff>
    </xdr:from>
    <xdr:to>
      <xdr:col>4</xdr:col>
      <xdr:colOff>190500</xdr:colOff>
      <xdr:row>964</xdr:row>
      <xdr:rowOff>190500</xdr:rowOff>
    </xdr:to>
    <xdr:pic>
      <xdr:nvPicPr>
        <xdr:cNvPr id="3510" name="Picture 3509">
          <a:extLst>
            <a:ext uri="{FF2B5EF4-FFF2-40B4-BE49-F238E27FC236}">
              <a16:creationId xmlns:a16="http://schemas.microsoft.com/office/drawing/2014/main" id="{C5DEB148-2F75-9B47-19DA-0E03F80AF9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6504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965</xdr:row>
      <xdr:rowOff>0</xdr:rowOff>
    </xdr:from>
    <xdr:to>
      <xdr:col>4</xdr:col>
      <xdr:colOff>190500</xdr:colOff>
      <xdr:row>965</xdr:row>
      <xdr:rowOff>190500</xdr:rowOff>
    </xdr:to>
    <xdr:pic>
      <xdr:nvPicPr>
        <xdr:cNvPr id="3511" name="Picture 3510">
          <a:extLst>
            <a:ext uri="{FF2B5EF4-FFF2-40B4-BE49-F238E27FC236}">
              <a16:creationId xmlns:a16="http://schemas.microsoft.com/office/drawing/2014/main" id="{30670390-19EE-93C6-6373-51587C613A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6619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966</xdr:row>
      <xdr:rowOff>0</xdr:rowOff>
    </xdr:from>
    <xdr:to>
      <xdr:col>4</xdr:col>
      <xdr:colOff>190500</xdr:colOff>
      <xdr:row>966</xdr:row>
      <xdr:rowOff>190500</xdr:rowOff>
    </xdr:to>
    <xdr:pic>
      <xdr:nvPicPr>
        <xdr:cNvPr id="3512" name="Picture 3511">
          <a:extLst>
            <a:ext uri="{FF2B5EF4-FFF2-40B4-BE49-F238E27FC236}">
              <a16:creationId xmlns:a16="http://schemas.microsoft.com/office/drawing/2014/main" id="{2503A06F-17D2-13A5-EC91-FDB7A4FB3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6733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970</xdr:row>
      <xdr:rowOff>0</xdr:rowOff>
    </xdr:from>
    <xdr:to>
      <xdr:col>4</xdr:col>
      <xdr:colOff>190500</xdr:colOff>
      <xdr:row>970</xdr:row>
      <xdr:rowOff>190500</xdr:rowOff>
    </xdr:to>
    <xdr:pic>
      <xdr:nvPicPr>
        <xdr:cNvPr id="3513" name="Picture 3512">
          <a:extLst>
            <a:ext uri="{FF2B5EF4-FFF2-40B4-BE49-F238E27FC236}">
              <a16:creationId xmlns:a16="http://schemas.microsoft.com/office/drawing/2014/main" id="{2F3004C7-5441-47D4-B087-06887ECD41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7190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971</xdr:row>
      <xdr:rowOff>0</xdr:rowOff>
    </xdr:from>
    <xdr:to>
      <xdr:col>4</xdr:col>
      <xdr:colOff>190500</xdr:colOff>
      <xdr:row>971</xdr:row>
      <xdr:rowOff>190500</xdr:rowOff>
    </xdr:to>
    <xdr:pic>
      <xdr:nvPicPr>
        <xdr:cNvPr id="3514" name="Picture 3513">
          <a:extLst>
            <a:ext uri="{FF2B5EF4-FFF2-40B4-BE49-F238E27FC236}">
              <a16:creationId xmlns:a16="http://schemas.microsoft.com/office/drawing/2014/main" id="{BC0314C1-1AB9-0980-D026-D9C2868170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7266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972</xdr:row>
      <xdr:rowOff>0</xdr:rowOff>
    </xdr:from>
    <xdr:to>
      <xdr:col>4</xdr:col>
      <xdr:colOff>190500</xdr:colOff>
      <xdr:row>972</xdr:row>
      <xdr:rowOff>190500</xdr:rowOff>
    </xdr:to>
    <xdr:pic>
      <xdr:nvPicPr>
        <xdr:cNvPr id="3515" name="Picture 3514">
          <a:extLst>
            <a:ext uri="{FF2B5EF4-FFF2-40B4-BE49-F238E27FC236}">
              <a16:creationId xmlns:a16="http://schemas.microsoft.com/office/drawing/2014/main" id="{08337612-4327-BD0E-5ED8-F4968399EF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7343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973</xdr:row>
      <xdr:rowOff>0</xdr:rowOff>
    </xdr:from>
    <xdr:to>
      <xdr:col>4</xdr:col>
      <xdr:colOff>190500</xdr:colOff>
      <xdr:row>973</xdr:row>
      <xdr:rowOff>190500</xdr:rowOff>
    </xdr:to>
    <xdr:pic>
      <xdr:nvPicPr>
        <xdr:cNvPr id="3516" name="Picture 3515">
          <a:extLst>
            <a:ext uri="{FF2B5EF4-FFF2-40B4-BE49-F238E27FC236}">
              <a16:creationId xmlns:a16="http://schemas.microsoft.com/office/drawing/2014/main" id="{FB91F74B-E774-D63C-160B-5586C14C2E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7438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974</xdr:row>
      <xdr:rowOff>0</xdr:rowOff>
    </xdr:from>
    <xdr:to>
      <xdr:col>4</xdr:col>
      <xdr:colOff>190500</xdr:colOff>
      <xdr:row>974</xdr:row>
      <xdr:rowOff>190500</xdr:rowOff>
    </xdr:to>
    <xdr:pic>
      <xdr:nvPicPr>
        <xdr:cNvPr id="3517" name="Picture 3516">
          <a:extLst>
            <a:ext uri="{FF2B5EF4-FFF2-40B4-BE49-F238E27FC236}">
              <a16:creationId xmlns:a16="http://schemas.microsoft.com/office/drawing/2014/main" id="{91EB6815-CB16-82DE-575B-A05D6EBAD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7495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975</xdr:row>
      <xdr:rowOff>0</xdr:rowOff>
    </xdr:from>
    <xdr:to>
      <xdr:col>4</xdr:col>
      <xdr:colOff>190500</xdr:colOff>
      <xdr:row>975</xdr:row>
      <xdr:rowOff>190500</xdr:rowOff>
    </xdr:to>
    <xdr:pic>
      <xdr:nvPicPr>
        <xdr:cNvPr id="3518" name="Picture 3517">
          <a:extLst>
            <a:ext uri="{FF2B5EF4-FFF2-40B4-BE49-F238E27FC236}">
              <a16:creationId xmlns:a16="http://schemas.microsoft.com/office/drawing/2014/main" id="{475C6993-3131-C4E0-932B-BF3DE1A671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7552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976</xdr:row>
      <xdr:rowOff>0</xdr:rowOff>
    </xdr:from>
    <xdr:to>
      <xdr:col>4</xdr:col>
      <xdr:colOff>190500</xdr:colOff>
      <xdr:row>976</xdr:row>
      <xdr:rowOff>190500</xdr:rowOff>
    </xdr:to>
    <xdr:pic>
      <xdr:nvPicPr>
        <xdr:cNvPr id="3519" name="Picture 3518">
          <a:extLst>
            <a:ext uri="{FF2B5EF4-FFF2-40B4-BE49-F238E27FC236}">
              <a16:creationId xmlns:a16="http://schemas.microsoft.com/office/drawing/2014/main" id="{3286C5F6-6D0A-6F06-9741-41BDB16BAE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7609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977</xdr:row>
      <xdr:rowOff>0</xdr:rowOff>
    </xdr:from>
    <xdr:to>
      <xdr:col>4</xdr:col>
      <xdr:colOff>190500</xdr:colOff>
      <xdr:row>977</xdr:row>
      <xdr:rowOff>190500</xdr:rowOff>
    </xdr:to>
    <xdr:pic>
      <xdr:nvPicPr>
        <xdr:cNvPr id="3520" name="Picture 3519">
          <a:extLst>
            <a:ext uri="{FF2B5EF4-FFF2-40B4-BE49-F238E27FC236}">
              <a16:creationId xmlns:a16="http://schemas.microsoft.com/office/drawing/2014/main" id="{30488A0F-1EF8-959C-F812-FEF143067D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7685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978</xdr:row>
      <xdr:rowOff>0</xdr:rowOff>
    </xdr:from>
    <xdr:to>
      <xdr:col>4</xdr:col>
      <xdr:colOff>190500</xdr:colOff>
      <xdr:row>978</xdr:row>
      <xdr:rowOff>190500</xdr:rowOff>
    </xdr:to>
    <xdr:pic>
      <xdr:nvPicPr>
        <xdr:cNvPr id="3521" name="Picture 3520">
          <a:extLst>
            <a:ext uri="{FF2B5EF4-FFF2-40B4-BE49-F238E27FC236}">
              <a16:creationId xmlns:a16="http://schemas.microsoft.com/office/drawing/2014/main" id="{0A3DEC65-1609-94EB-474C-636097E976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7743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979</xdr:row>
      <xdr:rowOff>0</xdr:rowOff>
    </xdr:from>
    <xdr:to>
      <xdr:col>4</xdr:col>
      <xdr:colOff>190500</xdr:colOff>
      <xdr:row>979</xdr:row>
      <xdr:rowOff>190500</xdr:rowOff>
    </xdr:to>
    <xdr:pic>
      <xdr:nvPicPr>
        <xdr:cNvPr id="3522" name="Picture 3521">
          <a:extLst>
            <a:ext uri="{FF2B5EF4-FFF2-40B4-BE49-F238E27FC236}">
              <a16:creationId xmlns:a16="http://schemas.microsoft.com/office/drawing/2014/main" id="{A56BBCCF-621A-B5A5-0E12-23AD9847C5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7800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980</xdr:row>
      <xdr:rowOff>0</xdr:rowOff>
    </xdr:from>
    <xdr:to>
      <xdr:col>4</xdr:col>
      <xdr:colOff>190500</xdr:colOff>
      <xdr:row>980</xdr:row>
      <xdr:rowOff>190500</xdr:rowOff>
    </xdr:to>
    <xdr:pic>
      <xdr:nvPicPr>
        <xdr:cNvPr id="3523" name="Picture 3522">
          <a:extLst>
            <a:ext uri="{FF2B5EF4-FFF2-40B4-BE49-F238E27FC236}">
              <a16:creationId xmlns:a16="http://schemas.microsoft.com/office/drawing/2014/main" id="{57150E6C-5E49-5B9B-2634-08290AA43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7857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981</xdr:row>
      <xdr:rowOff>0</xdr:rowOff>
    </xdr:from>
    <xdr:to>
      <xdr:col>4</xdr:col>
      <xdr:colOff>190500</xdr:colOff>
      <xdr:row>981</xdr:row>
      <xdr:rowOff>190500</xdr:rowOff>
    </xdr:to>
    <xdr:pic>
      <xdr:nvPicPr>
        <xdr:cNvPr id="3524" name="Picture 3523">
          <a:extLst>
            <a:ext uri="{FF2B5EF4-FFF2-40B4-BE49-F238E27FC236}">
              <a16:creationId xmlns:a16="http://schemas.microsoft.com/office/drawing/2014/main" id="{E4DEB9B3-FB52-8452-055F-A2054FA68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7914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982</xdr:row>
      <xdr:rowOff>0</xdr:rowOff>
    </xdr:from>
    <xdr:to>
      <xdr:col>4</xdr:col>
      <xdr:colOff>190500</xdr:colOff>
      <xdr:row>982</xdr:row>
      <xdr:rowOff>190500</xdr:rowOff>
    </xdr:to>
    <xdr:pic>
      <xdr:nvPicPr>
        <xdr:cNvPr id="3525" name="Picture 3524">
          <a:extLst>
            <a:ext uri="{FF2B5EF4-FFF2-40B4-BE49-F238E27FC236}">
              <a16:creationId xmlns:a16="http://schemas.microsoft.com/office/drawing/2014/main" id="{2A070924-8350-FCC8-B579-6BD3C6FF39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7971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983</xdr:row>
      <xdr:rowOff>0</xdr:rowOff>
    </xdr:from>
    <xdr:to>
      <xdr:col>4</xdr:col>
      <xdr:colOff>190500</xdr:colOff>
      <xdr:row>983</xdr:row>
      <xdr:rowOff>190500</xdr:rowOff>
    </xdr:to>
    <xdr:pic>
      <xdr:nvPicPr>
        <xdr:cNvPr id="3526" name="Picture 3525">
          <a:extLst>
            <a:ext uri="{FF2B5EF4-FFF2-40B4-BE49-F238E27FC236}">
              <a16:creationId xmlns:a16="http://schemas.microsoft.com/office/drawing/2014/main" id="{D6A12998-AED2-A98E-FCF6-2445B76584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047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984</xdr:row>
      <xdr:rowOff>0</xdr:rowOff>
    </xdr:from>
    <xdr:to>
      <xdr:col>4</xdr:col>
      <xdr:colOff>190500</xdr:colOff>
      <xdr:row>984</xdr:row>
      <xdr:rowOff>190500</xdr:rowOff>
    </xdr:to>
    <xdr:pic>
      <xdr:nvPicPr>
        <xdr:cNvPr id="3527" name="Picture 3526">
          <a:extLst>
            <a:ext uri="{FF2B5EF4-FFF2-40B4-BE49-F238E27FC236}">
              <a16:creationId xmlns:a16="http://schemas.microsoft.com/office/drawing/2014/main" id="{13FD088E-87F8-59B9-6F1A-588A9FFBB9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143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985</xdr:row>
      <xdr:rowOff>0</xdr:rowOff>
    </xdr:from>
    <xdr:to>
      <xdr:col>4</xdr:col>
      <xdr:colOff>190500</xdr:colOff>
      <xdr:row>985</xdr:row>
      <xdr:rowOff>190500</xdr:rowOff>
    </xdr:to>
    <xdr:pic>
      <xdr:nvPicPr>
        <xdr:cNvPr id="3528" name="Picture 3527">
          <a:extLst>
            <a:ext uri="{FF2B5EF4-FFF2-40B4-BE49-F238E27FC236}">
              <a16:creationId xmlns:a16="http://schemas.microsoft.com/office/drawing/2014/main" id="{54F0EDB9-AFBB-6896-2A5D-473B4118CE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219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986</xdr:row>
      <xdr:rowOff>0</xdr:rowOff>
    </xdr:from>
    <xdr:to>
      <xdr:col>4</xdr:col>
      <xdr:colOff>190500</xdr:colOff>
      <xdr:row>986</xdr:row>
      <xdr:rowOff>190500</xdr:rowOff>
    </xdr:to>
    <xdr:pic>
      <xdr:nvPicPr>
        <xdr:cNvPr id="3529" name="Picture 3528">
          <a:extLst>
            <a:ext uri="{FF2B5EF4-FFF2-40B4-BE49-F238E27FC236}">
              <a16:creationId xmlns:a16="http://schemas.microsoft.com/office/drawing/2014/main" id="{A20CD8FE-6C00-9B0A-5884-2C5D7AF279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295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987</xdr:row>
      <xdr:rowOff>0</xdr:rowOff>
    </xdr:from>
    <xdr:to>
      <xdr:col>4</xdr:col>
      <xdr:colOff>190500</xdr:colOff>
      <xdr:row>987</xdr:row>
      <xdr:rowOff>190500</xdr:rowOff>
    </xdr:to>
    <xdr:pic>
      <xdr:nvPicPr>
        <xdr:cNvPr id="3530" name="Picture 3529">
          <a:extLst>
            <a:ext uri="{FF2B5EF4-FFF2-40B4-BE49-F238E27FC236}">
              <a16:creationId xmlns:a16="http://schemas.microsoft.com/office/drawing/2014/main" id="{8BAFE495-081E-AF2C-4404-0807D60267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352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988</xdr:row>
      <xdr:rowOff>0</xdr:rowOff>
    </xdr:from>
    <xdr:to>
      <xdr:col>4</xdr:col>
      <xdr:colOff>190500</xdr:colOff>
      <xdr:row>988</xdr:row>
      <xdr:rowOff>190500</xdr:rowOff>
    </xdr:to>
    <xdr:pic>
      <xdr:nvPicPr>
        <xdr:cNvPr id="3531" name="Picture 3530">
          <a:extLst>
            <a:ext uri="{FF2B5EF4-FFF2-40B4-BE49-F238E27FC236}">
              <a16:creationId xmlns:a16="http://schemas.microsoft.com/office/drawing/2014/main" id="{936C7CE1-5BCD-3940-2183-A95C7865CB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409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989</xdr:row>
      <xdr:rowOff>0</xdr:rowOff>
    </xdr:from>
    <xdr:to>
      <xdr:col>4</xdr:col>
      <xdr:colOff>190500</xdr:colOff>
      <xdr:row>989</xdr:row>
      <xdr:rowOff>190500</xdr:rowOff>
    </xdr:to>
    <xdr:pic>
      <xdr:nvPicPr>
        <xdr:cNvPr id="3532" name="Picture 3531">
          <a:extLst>
            <a:ext uri="{FF2B5EF4-FFF2-40B4-BE49-F238E27FC236}">
              <a16:creationId xmlns:a16="http://schemas.microsoft.com/office/drawing/2014/main" id="{5C95C6E8-2B81-1914-9714-5219600B5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466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990</xdr:row>
      <xdr:rowOff>0</xdr:rowOff>
    </xdr:from>
    <xdr:to>
      <xdr:col>4</xdr:col>
      <xdr:colOff>190500</xdr:colOff>
      <xdr:row>990</xdr:row>
      <xdr:rowOff>190500</xdr:rowOff>
    </xdr:to>
    <xdr:pic>
      <xdr:nvPicPr>
        <xdr:cNvPr id="3533" name="Picture 3532">
          <a:extLst>
            <a:ext uri="{FF2B5EF4-FFF2-40B4-BE49-F238E27FC236}">
              <a16:creationId xmlns:a16="http://schemas.microsoft.com/office/drawing/2014/main" id="{1FB5EDF9-4334-9F68-32D7-BC37EABF76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524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991</xdr:row>
      <xdr:rowOff>0</xdr:rowOff>
    </xdr:from>
    <xdr:to>
      <xdr:col>4</xdr:col>
      <xdr:colOff>190500</xdr:colOff>
      <xdr:row>991</xdr:row>
      <xdr:rowOff>190500</xdr:rowOff>
    </xdr:to>
    <xdr:pic>
      <xdr:nvPicPr>
        <xdr:cNvPr id="3534" name="Picture 3533">
          <a:extLst>
            <a:ext uri="{FF2B5EF4-FFF2-40B4-BE49-F238E27FC236}">
              <a16:creationId xmlns:a16="http://schemas.microsoft.com/office/drawing/2014/main" id="{112B9C08-95E7-6DFD-94BD-85C574B4F8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581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992</xdr:row>
      <xdr:rowOff>0</xdr:rowOff>
    </xdr:from>
    <xdr:to>
      <xdr:col>4</xdr:col>
      <xdr:colOff>190500</xdr:colOff>
      <xdr:row>992</xdr:row>
      <xdr:rowOff>190500</xdr:rowOff>
    </xdr:to>
    <xdr:pic>
      <xdr:nvPicPr>
        <xdr:cNvPr id="3535" name="Picture 3534">
          <a:extLst>
            <a:ext uri="{FF2B5EF4-FFF2-40B4-BE49-F238E27FC236}">
              <a16:creationId xmlns:a16="http://schemas.microsoft.com/office/drawing/2014/main" id="{FB4A7E0B-E65A-28DD-07A1-1686EDFE6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638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994</xdr:row>
      <xdr:rowOff>0</xdr:rowOff>
    </xdr:from>
    <xdr:to>
      <xdr:col>4</xdr:col>
      <xdr:colOff>190500</xdr:colOff>
      <xdr:row>994</xdr:row>
      <xdr:rowOff>190500</xdr:rowOff>
    </xdr:to>
    <xdr:pic>
      <xdr:nvPicPr>
        <xdr:cNvPr id="3536" name="Picture 3535">
          <a:extLst>
            <a:ext uri="{FF2B5EF4-FFF2-40B4-BE49-F238E27FC236}">
              <a16:creationId xmlns:a16="http://schemas.microsoft.com/office/drawing/2014/main" id="{2FEF55CD-2015-8DBD-1E90-E020E167D5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790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995</xdr:row>
      <xdr:rowOff>0</xdr:rowOff>
    </xdr:from>
    <xdr:to>
      <xdr:col>4</xdr:col>
      <xdr:colOff>190500</xdr:colOff>
      <xdr:row>995</xdr:row>
      <xdr:rowOff>190500</xdr:rowOff>
    </xdr:to>
    <xdr:pic>
      <xdr:nvPicPr>
        <xdr:cNvPr id="3537" name="Picture 3536">
          <a:extLst>
            <a:ext uri="{FF2B5EF4-FFF2-40B4-BE49-F238E27FC236}">
              <a16:creationId xmlns:a16="http://schemas.microsoft.com/office/drawing/2014/main" id="{339AC333-805E-7671-7942-8D2C7829F5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847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996</xdr:row>
      <xdr:rowOff>0</xdr:rowOff>
    </xdr:from>
    <xdr:to>
      <xdr:col>4</xdr:col>
      <xdr:colOff>190500</xdr:colOff>
      <xdr:row>996</xdr:row>
      <xdr:rowOff>190500</xdr:rowOff>
    </xdr:to>
    <xdr:pic>
      <xdr:nvPicPr>
        <xdr:cNvPr id="3538" name="Picture 3537">
          <a:extLst>
            <a:ext uri="{FF2B5EF4-FFF2-40B4-BE49-F238E27FC236}">
              <a16:creationId xmlns:a16="http://schemas.microsoft.com/office/drawing/2014/main" id="{8A75E906-EEE9-F332-5907-A52A002109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905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1005</xdr:row>
      <xdr:rowOff>0</xdr:rowOff>
    </xdr:from>
    <xdr:to>
      <xdr:col>4</xdr:col>
      <xdr:colOff>190500</xdr:colOff>
      <xdr:row>1005</xdr:row>
      <xdr:rowOff>190500</xdr:rowOff>
    </xdr:to>
    <xdr:pic>
      <xdr:nvPicPr>
        <xdr:cNvPr id="3539" name="Picture 3538">
          <a:extLst>
            <a:ext uri="{FF2B5EF4-FFF2-40B4-BE49-F238E27FC236}">
              <a16:creationId xmlns:a16="http://schemas.microsoft.com/office/drawing/2014/main" id="{67329B33-F0B5-39B7-7CCB-E1F306711A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9419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1008</xdr:row>
      <xdr:rowOff>0</xdr:rowOff>
    </xdr:from>
    <xdr:to>
      <xdr:col>4</xdr:col>
      <xdr:colOff>190500</xdr:colOff>
      <xdr:row>1008</xdr:row>
      <xdr:rowOff>190500</xdr:rowOff>
    </xdr:to>
    <xdr:pic>
      <xdr:nvPicPr>
        <xdr:cNvPr id="3540" name="Picture 3539">
          <a:extLst>
            <a:ext uri="{FF2B5EF4-FFF2-40B4-BE49-F238E27FC236}">
              <a16:creationId xmlns:a16="http://schemas.microsoft.com/office/drawing/2014/main" id="{A36DCEDB-3841-5C06-82E2-2B8CA71334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9590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1009</xdr:row>
      <xdr:rowOff>0</xdr:rowOff>
    </xdr:from>
    <xdr:to>
      <xdr:col>4</xdr:col>
      <xdr:colOff>190500</xdr:colOff>
      <xdr:row>1009</xdr:row>
      <xdr:rowOff>190500</xdr:rowOff>
    </xdr:to>
    <xdr:pic>
      <xdr:nvPicPr>
        <xdr:cNvPr id="3541" name="Picture 3540">
          <a:extLst>
            <a:ext uri="{FF2B5EF4-FFF2-40B4-BE49-F238E27FC236}">
              <a16:creationId xmlns:a16="http://schemas.microsoft.com/office/drawing/2014/main" id="{97588722-1738-AAEF-5911-11809C17E0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9648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1012</xdr:row>
      <xdr:rowOff>0</xdr:rowOff>
    </xdr:from>
    <xdr:to>
      <xdr:col>4</xdr:col>
      <xdr:colOff>190500</xdr:colOff>
      <xdr:row>1012</xdr:row>
      <xdr:rowOff>190500</xdr:rowOff>
    </xdr:to>
    <xdr:pic>
      <xdr:nvPicPr>
        <xdr:cNvPr id="3542" name="Picture 3541">
          <a:extLst>
            <a:ext uri="{FF2B5EF4-FFF2-40B4-BE49-F238E27FC236}">
              <a16:creationId xmlns:a16="http://schemas.microsoft.com/office/drawing/2014/main" id="{70726635-DA34-2081-E6F2-5E2BD7F72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9819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1013</xdr:row>
      <xdr:rowOff>0</xdr:rowOff>
    </xdr:from>
    <xdr:to>
      <xdr:col>4</xdr:col>
      <xdr:colOff>190500</xdr:colOff>
      <xdr:row>1013</xdr:row>
      <xdr:rowOff>190500</xdr:rowOff>
    </xdr:to>
    <xdr:pic>
      <xdr:nvPicPr>
        <xdr:cNvPr id="3543" name="Picture 3542">
          <a:extLst>
            <a:ext uri="{FF2B5EF4-FFF2-40B4-BE49-F238E27FC236}">
              <a16:creationId xmlns:a16="http://schemas.microsoft.com/office/drawing/2014/main" id="{6421C59C-651F-6054-FE23-178AA2B0C3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9876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1015</xdr:row>
      <xdr:rowOff>0</xdr:rowOff>
    </xdr:from>
    <xdr:to>
      <xdr:col>4</xdr:col>
      <xdr:colOff>190500</xdr:colOff>
      <xdr:row>1015</xdr:row>
      <xdr:rowOff>190500</xdr:rowOff>
    </xdr:to>
    <xdr:pic>
      <xdr:nvPicPr>
        <xdr:cNvPr id="3544" name="Picture 3543">
          <a:extLst>
            <a:ext uri="{FF2B5EF4-FFF2-40B4-BE49-F238E27FC236}">
              <a16:creationId xmlns:a16="http://schemas.microsoft.com/office/drawing/2014/main" id="{B8B0079E-B90F-4DC1-0AFE-3F4E781CF8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99909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1019</xdr:row>
      <xdr:rowOff>0</xdr:rowOff>
    </xdr:from>
    <xdr:to>
      <xdr:col>4</xdr:col>
      <xdr:colOff>190500</xdr:colOff>
      <xdr:row>1019</xdr:row>
      <xdr:rowOff>190500</xdr:rowOff>
    </xdr:to>
    <xdr:pic>
      <xdr:nvPicPr>
        <xdr:cNvPr id="3545" name="Picture 3544">
          <a:extLst>
            <a:ext uri="{FF2B5EF4-FFF2-40B4-BE49-F238E27FC236}">
              <a16:creationId xmlns:a16="http://schemas.microsoft.com/office/drawing/2014/main" id="{B77EB4B7-78CB-A322-D354-5E3916531B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02195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1020</xdr:row>
      <xdr:rowOff>0</xdr:rowOff>
    </xdr:from>
    <xdr:to>
      <xdr:col>4</xdr:col>
      <xdr:colOff>190500</xdr:colOff>
      <xdr:row>1020</xdr:row>
      <xdr:rowOff>190500</xdr:rowOff>
    </xdr:to>
    <xdr:pic>
      <xdr:nvPicPr>
        <xdr:cNvPr id="3546" name="Picture 3545">
          <a:extLst>
            <a:ext uri="{FF2B5EF4-FFF2-40B4-BE49-F238E27FC236}">
              <a16:creationId xmlns:a16="http://schemas.microsoft.com/office/drawing/2014/main" id="{D065CD2A-CCB2-F2B4-1F24-1992CF2239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0333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1021</xdr:row>
      <xdr:rowOff>0</xdr:rowOff>
    </xdr:from>
    <xdr:to>
      <xdr:col>4</xdr:col>
      <xdr:colOff>190500</xdr:colOff>
      <xdr:row>1021</xdr:row>
      <xdr:rowOff>190500</xdr:rowOff>
    </xdr:to>
    <xdr:pic>
      <xdr:nvPicPr>
        <xdr:cNvPr id="3547" name="Picture 3546">
          <a:extLst>
            <a:ext uri="{FF2B5EF4-FFF2-40B4-BE49-F238E27FC236}">
              <a16:creationId xmlns:a16="http://schemas.microsoft.com/office/drawing/2014/main" id="{5CD26BD5-D9F1-E9FF-AB17-B3D692D8FC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0448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1022</xdr:row>
      <xdr:rowOff>0</xdr:rowOff>
    </xdr:from>
    <xdr:to>
      <xdr:col>4</xdr:col>
      <xdr:colOff>190500</xdr:colOff>
      <xdr:row>1022</xdr:row>
      <xdr:rowOff>190500</xdr:rowOff>
    </xdr:to>
    <xdr:pic>
      <xdr:nvPicPr>
        <xdr:cNvPr id="3548" name="Picture 3547">
          <a:extLst>
            <a:ext uri="{FF2B5EF4-FFF2-40B4-BE49-F238E27FC236}">
              <a16:creationId xmlns:a16="http://schemas.microsoft.com/office/drawing/2014/main" id="{0CE6CDC4-A9EB-AD22-D2BE-824908707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0505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1023</xdr:row>
      <xdr:rowOff>0</xdr:rowOff>
    </xdr:from>
    <xdr:to>
      <xdr:col>4</xdr:col>
      <xdr:colOff>190500</xdr:colOff>
      <xdr:row>1023</xdr:row>
      <xdr:rowOff>190500</xdr:rowOff>
    </xdr:to>
    <xdr:pic>
      <xdr:nvPicPr>
        <xdr:cNvPr id="3549" name="Picture 3548">
          <a:extLst>
            <a:ext uri="{FF2B5EF4-FFF2-40B4-BE49-F238E27FC236}">
              <a16:creationId xmlns:a16="http://schemas.microsoft.com/office/drawing/2014/main" id="{24A4B7A0-82C6-8C0E-9AE1-6A4E57F0C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0581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1024</xdr:row>
      <xdr:rowOff>0</xdr:rowOff>
    </xdr:from>
    <xdr:to>
      <xdr:col>4</xdr:col>
      <xdr:colOff>190500</xdr:colOff>
      <xdr:row>1024</xdr:row>
      <xdr:rowOff>190500</xdr:rowOff>
    </xdr:to>
    <xdr:pic>
      <xdr:nvPicPr>
        <xdr:cNvPr id="3550" name="Picture 3549">
          <a:extLst>
            <a:ext uri="{FF2B5EF4-FFF2-40B4-BE49-F238E27FC236}">
              <a16:creationId xmlns:a16="http://schemas.microsoft.com/office/drawing/2014/main" id="{96709BD5-4CA3-00B8-6D0A-66360407C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06577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1025</xdr:row>
      <xdr:rowOff>0</xdr:rowOff>
    </xdr:from>
    <xdr:to>
      <xdr:col>4</xdr:col>
      <xdr:colOff>190500</xdr:colOff>
      <xdr:row>1025</xdr:row>
      <xdr:rowOff>190500</xdr:rowOff>
    </xdr:to>
    <xdr:pic>
      <xdr:nvPicPr>
        <xdr:cNvPr id="3551" name="Picture 3550">
          <a:extLst>
            <a:ext uri="{FF2B5EF4-FFF2-40B4-BE49-F238E27FC236}">
              <a16:creationId xmlns:a16="http://schemas.microsoft.com/office/drawing/2014/main" id="{BA2606A0-EB7C-1253-86A4-EDAAF50434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0733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1026</xdr:row>
      <xdr:rowOff>0</xdr:rowOff>
    </xdr:from>
    <xdr:to>
      <xdr:col>4</xdr:col>
      <xdr:colOff>190500</xdr:colOff>
      <xdr:row>1026</xdr:row>
      <xdr:rowOff>190500</xdr:rowOff>
    </xdr:to>
    <xdr:pic>
      <xdr:nvPicPr>
        <xdr:cNvPr id="3552" name="Picture 3551">
          <a:extLst>
            <a:ext uri="{FF2B5EF4-FFF2-40B4-BE49-F238E27FC236}">
              <a16:creationId xmlns:a16="http://schemas.microsoft.com/office/drawing/2014/main" id="{50B4CCE0-600F-A13D-8EEF-AFEB40A5AA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0810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1028</xdr:row>
      <xdr:rowOff>0</xdr:rowOff>
    </xdr:from>
    <xdr:to>
      <xdr:col>4</xdr:col>
      <xdr:colOff>190500</xdr:colOff>
      <xdr:row>1028</xdr:row>
      <xdr:rowOff>190500</xdr:rowOff>
    </xdr:to>
    <xdr:pic>
      <xdr:nvPicPr>
        <xdr:cNvPr id="3553" name="Picture 3552">
          <a:extLst>
            <a:ext uri="{FF2B5EF4-FFF2-40B4-BE49-F238E27FC236}">
              <a16:creationId xmlns:a16="http://schemas.microsoft.com/office/drawing/2014/main" id="{E11A5ADD-83CC-C24E-B045-33B46D4911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1000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1029</xdr:row>
      <xdr:rowOff>0</xdr:rowOff>
    </xdr:from>
    <xdr:to>
      <xdr:col>4</xdr:col>
      <xdr:colOff>190500</xdr:colOff>
      <xdr:row>1029</xdr:row>
      <xdr:rowOff>190500</xdr:rowOff>
    </xdr:to>
    <xdr:pic>
      <xdr:nvPicPr>
        <xdr:cNvPr id="3554" name="Picture 3553">
          <a:extLst>
            <a:ext uri="{FF2B5EF4-FFF2-40B4-BE49-F238E27FC236}">
              <a16:creationId xmlns:a16="http://schemas.microsoft.com/office/drawing/2014/main" id="{02B49075-AC85-594F-203D-B33B88387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1076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1030</xdr:row>
      <xdr:rowOff>0</xdr:rowOff>
    </xdr:from>
    <xdr:to>
      <xdr:col>4</xdr:col>
      <xdr:colOff>190500</xdr:colOff>
      <xdr:row>1030</xdr:row>
      <xdr:rowOff>190500</xdr:rowOff>
    </xdr:to>
    <xdr:pic>
      <xdr:nvPicPr>
        <xdr:cNvPr id="3555" name="Picture 3554">
          <a:extLst>
            <a:ext uri="{FF2B5EF4-FFF2-40B4-BE49-F238E27FC236}">
              <a16:creationId xmlns:a16="http://schemas.microsoft.com/office/drawing/2014/main" id="{E8440482-C6FE-3BBA-01E4-CBE510F46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1153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1031</xdr:row>
      <xdr:rowOff>0</xdr:rowOff>
    </xdr:from>
    <xdr:to>
      <xdr:col>4</xdr:col>
      <xdr:colOff>190500</xdr:colOff>
      <xdr:row>1031</xdr:row>
      <xdr:rowOff>190500</xdr:rowOff>
    </xdr:to>
    <xdr:pic>
      <xdr:nvPicPr>
        <xdr:cNvPr id="3556" name="Picture 3555">
          <a:extLst>
            <a:ext uri="{FF2B5EF4-FFF2-40B4-BE49-F238E27FC236}">
              <a16:creationId xmlns:a16="http://schemas.microsoft.com/office/drawing/2014/main" id="{4414C3E2-023B-E71E-F887-E53098C1F2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1229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1032</xdr:row>
      <xdr:rowOff>0</xdr:rowOff>
    </xdr:from>
    <xdr:to>
      <xdr:col>4</xdr:col>
      <xdr:colOff>190500</xdr:colOff>
      <xdr:row>1032</xdr:row>
      <xdr:rowOff>190500</xdr:rowOff>
    </xdr:to>
    <xdr:pic>
      <xdr:nvPicPr>
        <xdr:cNvPr id="3557" name="Picture 3556">
          <a:extLst>
            <a:ext uri="{FF2B5EF4-FFF2-40B4-BE49-F238E27FC236}">
              <a16:creationId xmlns:a16="http://schemas.microsoft.com/office/drawing/2014/main" id="{F2BB4449-8C3E-C36D-3ED3-5BE02E5831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1305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1033</xdr:row>
      <xdr:rowOff>0</xdr:rowOff>
    </xdr:from>
    <xdr:to>
      <xdr:col>4</xdr:col>
      <xdr:colOff>190500</xdr:colOff>
      <xdr:row>1033</xdr:row>
      <xdr:rowOff>190500</xdr:rowOff>
    </xdr:to>
    <xdr:pic>
      <xdr:nvPicPr>
        <xdr:cNvPr id="3558" name="Picture 3557">
          <a:extLst>
            <a:ext uri="{FF2B5EF4-FFF2-40B4-BE49-F238E27FC236}">
              <a16:creationId xmlns:a16="http://schemas.microsoft.com/office/drawing/2014/main" id="{E331D0EF-071C-68CF-10C2-CC25C7B123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1381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1035</xdr:row>
      <xdr:rowOff>0</xdr:rowOff>
    </xdr:from>
    <xdr:to>
      <xdr:col>4</xdr:col>
      <xdr:colOff>190500</xdr:colOff>
      <xdr:row>1035</xdr:row>
      <xdr:rowOff>190500</xdr:rowOff>
    </xdr:to>
    <xdr:pic>
      <xdr:nvPicPr>
        <xdr:cNvPr id="3559" name="Picture 3558">
          <a:extLst>
            <a:ext uri="{FF2B5EF4-FFF2-40B4-BE49-F238E27FC236}">
              <a16:creationId xmlns:a16="http://schemas.microsoft.com/office/drawing/2014/main" id="{65C2B859-F59C-5F3C-ADCD-124A0752D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1534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1036</xdr:row>
      <xdr:rowOff>0</xdr:rowOff>
    </xdr:from>
    <xdr:to>
      <xdr:col>4</xdr:col>
      <xdr:colOff>190500</xdr:colOff>
      <xdr:row>1036</xdr:row>
      <xdr:rowOff>190500</xdr:rowOff>
    </xdr:to>
    <xdr:pic>
      <xdr:nvPicPr>
        <xdr:cNvPr id="3560" name="Picture 3559">
          <a:extLst>
            <a:ext uri="{FF2B5EF4-FFF2-40B4-BE49-F238E27FC236}">
              <a16:creationId xmlns:a16="http://schemas.microsoft.com/office/drawing/2014/main" id="{EFC8ED44-6406-0E21-F9FF-81031C5A8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1610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1037</xdr:row>
      <xdr:rowOff>0</xdr:rowOff>
    </xdr:from>
    <xdr:to>
      <xdr:col>4</xdr:col>
      <xdr:colOff>190500</xdr:colOff>
      <xdr:row>1037</xdr:row>
      <xdr:rowOff>190500</xdr:rowOff>
    </xdr:to>
    <xdr:pic>
      <xdr:nvPicPr>
        <xdr:cNvPr id="3561" name="Picture 3560">
          <a:extLst>
            <a:ext uri="{FF2B5EF4-FFF2-40B4-BE49-F238E27FC236}">
              <a16:creationId xmlns:a16="http://schemas.microsoft.com/office/drawing/2014/main" id="{5C7F2AC1-1C37-BAC6-8BF5-1C32644B51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1686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1038</xdr:row>
      <xdr:rowOff>0</xdr:rowOff>
    </xdr:from>
    <xdr:to>
      <xdr:col>4</xdr:col>
      <xdr:colOff>190500</xdr:colOff>
      <xdr:row>1038</xdr:row>
      <xdr:rowOff>190500</xdr:rowOff>
    </xdr:to>
    <xdr:pic>
      <xdr:nvPicPr>
        <xdr:cNvPr id="3562" name="Picture 3561">
          <a:extLst>
            <a:ext uri="{FF2B5EF4-FFF2-40B4-BE49-F238E27FC236}">
              <a16:creationId xmlns:a16="http://schemas.microsoft.com/office/drawing/2014/main" id="{79D90546-9A17-B374-457D-010115650B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1762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1039</xdr:row>
      <xdr:rowOff>0</xdr:rowOff>
    </xdr:from>
    <xdr:to>
      <xdr:col>4</xdr:col>
      <xdr:colOff>190500</xdr:colOff>
      <xdr:row>1039</xdr:row>
      <xdr:rowOff>190500</xdr:rowOff>
    </xdr:to>
    <xdr:pic>
      <xdr:nvPicPr>
        <xdr:cNvPr id="3563" name="Picture 3562">
          <a:extLst>
            <a:ext uri="{FF2B5EF4-FFF2-40B4-BE49-F238E27FC236}">
              <a16:creationId xmlns:a16="http://schemas.microsoft.com/office/drawing/2014/main" id="{C2DD4F90-B8DB-1D82-39A0-DCD89A8847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1838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1040</xdr:row>
      <xdr:rowOff>0</xdr:rowOff>
    </xdr:from>
    <xdr:to>
      <xdr:col>4</xdr:col>
      <xdr:colOff>190500</xdr:colOff>
      <xdr:row>1040</xdr:row>
      <xdr:rowOff>190500</xdr:rowOff>
    </xdr:to>
    <xdr:pic>
      <xdr:nvPicPr>
        <xdr:cNvPr id="3564" name="Picture 3563">
          <a:extLst>
            <a:ext uri="{FF2B5EF4-FFF2-40B4-BE49-F238E27FC236}">
              <a16:creationId xmlns:a16="http://schemas.microsoft.com/office/drawing/2014/main" id="{FAA8A5FD-89B5-9687-F72E-8F05ABDEA8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1915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1041</xdr:row>
      <xdr:rowOff>0</xdr:rowOff>
    </xdr:from>
    <xdr:to>
      <xdr:col>4</xdr:col>
      <xdr:colOff>190500</xdr:colOff>
      <xdr:row>1041</xdr:row>
      <xdr:rowOff>190500</xdr:rowOff>
    </xdr:to>
    <xdr:pic>
      <xdr:nvPicPr>
        <xdr:cNvPr id="3565" name="Picture 3564">
          <a:extLst>
            <a:ext uri="{FF2B5EF4-FFF2-40B4-BE49-F238E27FC236}">
              <a16:creationId xmlns:a16="http://schemas.microsoft.com/office/drawing/2014/main" id="{EF1875FD-9F22-C23B-E90C-2DFDB5DA09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1991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1042</xdr:row>
      <xdr:rowOff>0</xdr:rowOff>
    </xdr:from>
    <xdr:to>
      <xdr:col>4</xdr:col>
      <xdr:colOff>190500</xdr:colOff>
      <xdr:row>1042</xdr:row>
      <xdr:rowOff>190500</xdr:rowOff>
    </xdr:to>
    <xdr:pic>
      <xdr:nvPicPr>
        <xdr:cNvPr id="3566" name="Picture 3565">
          <a:extLst>
            <a:ext uri="{FF2B5EF4-FFF2-40B4-BE49-F238E27FC236}">
              <a16:creationId xmlns:a16="http://schemas.microsoft.com/office/drawing/2014/main" id="{2CC4289B-7615-1A06-2AAF-459290DF41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2067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1043</xdr:row>
      <xdr:rowOff>0</xdr:rowOff>
    </xdr:from>
    <xdr:to>
      <xdr:col>4</xdr:col>
      <xdr:colOff>190500</xdr:colOff>
      <xdr:row>1043</xdr:row>
      <xdr:rowOff>190500</xdr:rowOff>
    </xdr:to>
    <xdr:pic>
      <xdr:nvPicPr>
        <xdr:cNvPr id="3567" name="Picture 3566">
          <a:extLst>
            <a:ext uri="{FF2B5EF4-FFF2-40B4-BE49-F238E27FC236}">
              <a16:creationId xmlns:a16="http://schemas.microsoft.com/office/drawing/2014/main" id="{0DADFDB9-D13E-44B0-CB1D-FB7E13865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2143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1044</xdr:row>
      <xdr:rowOff>0</xdr:rowOff>
    </xdr:from>
    <xdr:to>
      <xdr:col>4</xdr:col>
      <xdr:colOff>190500</xdr:colOff>
      <xdr:row>1044</xdr:row>
      <xdr:rowOff>190500</xdr:rowOff>
    </xdr:to>
    <xdr:pic>
      <xdr:nvPicPr>
        <xdr:cNvPr id="3568" name="Picture 3567">
          <a:extLst>
            <a:ext uri="{FF2B5EF4-FFF2-40B4-BE49-F238E27FC236}">
              <a16:creationId xmlns:a16="http://schemas.microsoft.com/office/drawing/2014/main" id="{6AB696EE-1EA1-0A0C-755F-CF116E5304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2219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1045</xdr:row>
      <xdr:rowOff>0</xdr:rowOff>
    </xdr:from>
    <xdr:to>
      <xdr:col>4</xdr:col>
      <xdr:colOff>190500</xdr:colOff>
      <xdr:row>1045</xdr:row>
      <xdr:rowOff>190500</xdr:rowOff>
    </xdr:to>
    <xdr:pic>
      <xdr:nvPicPr>
        <xdr:cNvPr id="3569" name="Picture 3568">
          <a:extLst>
            <a:ext uri="{FF2B5EF4-FFF2-40B4-BE49-F238E27FC236}">
              <a16:creationId xmlns:a16="http://schemas.microsoft.com/office/drawing/2014/main" id="{B55AD5DD-0AC4-43F3-6A86-80688FE02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2296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1046</xdr:row>
      <xdr:rowOff>0</xdr:rowOff>
    </xdr:from>
    <xdr:to>
      <xdr:col>4</xdr:col>
      <xdr:colOff>190500</xdr:colOff>
      <xdr:row>1046</xdr:row>
      <xdr:rowOff>190500</xdr:rowOff>
    </xdr:to>
    <xdr:pic>
      <xdr:nvPicPr>
        <xdr:cNvPr id="3570" name="Picture 3569">
          <a:extLst>
            <a:ext uri="{FF2B5EF4-FFF2-40B4-BE49-F238E27FC236}">
              <a16:creationId xmlns:a16="http://schemas.microsoft.com/office/drawing/2014/main" id="{58FEDAFE-14BF-9CB5-7684-4AAFAE081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23531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1047</xdr:row>
      <xdr:rowOff>0</xdr:rowOff>
    </xdr:from>
    <xdr:to>
      <xdr:col>4</xdr:col>
      <xdr:colOff>190500</xdr:colOff>
      <xdr:row>1047</xdr:row>
      <xdr:rowOff>190500</xdr:rowOff>
    </xdr:to>
    <xdr:pic>
      <xdr:nvPicPr>
        <xdr:cNvPr id="3571" name="Picture 3570">
          <a:extLst>
            <a:ext uri="{FF2B5EF4-FFF2-40B4-BE49-F238E27FC236}">
              <a16:creationId xmlns:a16="http://schemas.microsoft.com/office/drawing/2014/main" id="{7ED34F75-D297-E265-3E37-F2549DCE5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24103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1048</xdr:row>
      <xdr:rowOff>0</xdr:rowOff>
    </xdr:from>
    <xdr:to>
      <xdr:col>4</xdr:col>
      <xdr:colOff>190500</xdr:colOff>
      <xdr:row>1048</xdr:row>
      <xdr:rowOff>190500</xdr:rowOff>
    </xdr:to>
    <xdr:pic>
      <xdr:nvPicPr>
        <xdr:cNvPr id="3572" name="Picture 3571">
          <a:extLst>
            <a:ext uri="{FF2B5EF4-FFF2-40B4-BE49-F238E27FC236}">
              <a16:creationId xmlns:a16="http://schemas.microsoft.com/office/drawing/2014/main" id="{8DFEE162-D76D-C898-2669-EBA6CDBF4F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2467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1049</xdr:row>
      <xdr:rowOff>0</xdr:rowOff>
    </xdr:from>
    <xdr:to>
      <xdr:col>4</xdr:col>
      <xdr:colOff>190500</xdr:colOff>
      <xdr:row>1049</xdr:row>
      <xdr:rowOff>190500</xdr:rowOff>
    </xdr:to>
    <xdr:pic>
      <xdr:nvPicPr>
        <xdr:cNvPr id="3573" name="Picture 3572">
          <a:extLst>
            <a:ext uri="{FF2B5EF4-FFF2-40B4-BE49-F238E27FC236}">
              <a16:creationId xmlns:a16="http://schemas.microsoft.com/office/drawing/2014/main" id="{7A1E4643-361C-88F0-235C-2C4558A5EC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2524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1051</xdr:row>
      <xdr:rowOff>0</xdr:rowOff>
    </xdr:from>
    <xdr:to>
      <xdr:col>4</xdr:col>
      <xdr:colOff>190500</xdr:colOff>
      <xdr:row>1051</xdr:row>
      <xdr:rowOff>190500</xdr:rowOff>
    </xdr:to>
    <xdr:pic>
      <xdr:nvPicPr>
        <xdr:cNvPr id="3574" name="Picture 3573">
          <a:extLst>
            <a:ext uri="{FF2B5EF4-FFF2-40B4-BE49-F238E27FC236}">
              <a16:creationId xmlns:a16="http://schemas.microsoft.com/office/drawing/2014/main" id="{92C92EA9-8668-F451-D252-BD8E8035D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26389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1052</xdr:row>
      <xdr:rowOff>0</xdr:rowOff>
    </xdr:from>
    <xdr:to>
      <xdr:col>4</xdr:col>
      <xdr:colOff>190500</xdr:colOff>
      <xdr:row>1052</xdr:row>
      <xdr:rowOff>190500</xdr:rowOff>
    </xdr:to>
    <xdr:pic>
      <xdr:nvPicPr>
        <xdr:cNvPr id="3575" name="Picture 3574">
          <a:extLst>
            <a:ext uri="{FF2B5EF4-FFF2-40B4-BE49-F238E27FC236}">
              <a16:creationId xmlns:a16="http://schemas.microsoft.com/office/drawing/2014/main" id="{6E3BC8CE-FDCB-C2C4-B113-9646411B61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2696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1053</xdr:row>
      <xdr:rowOff>0</xdr:rowOff>
    </xdr:from>
    <xdr:to>
      <xdr:col>4</xdr:col>
      <xdr:colOff>190500</xdr:colOff>
      <xdr:row>1053</xdr:row>
      <xdr:rowOff>190500</xdr:rowOff>
    </xdr:to>
    <xdr:pic>
      <xdr:nvPicPr>
        <xdr:cNvPr id="3576" name="Picture 3575">
          <a:extLst>
            <a:ext uri="{FF2B5EF4-FFF2-40B4-BE49-F238E27FC236}">
              <a16:creationId xmlns:a16="http://schemas.microsoft.com/office/drawing/2014/main" id="{868D7E88-EE84-CE9A-1B94-6B9FE2978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2753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1054</xdr:row>
      <xdr:rowOff>0</xdr:rowOff>
    </xdr:from>
    <xdr:to>
      <xdr:col>4</xdr:col>
      <xdr:colOff>190500</xdr:colOff>
      <xdr:row>1054</xdr:row>
      <xdr:rowOff>190500</xdr:rowOff>
    </xdr:to>
    <xdr:pic>
      <xdr:nvPicPr>
        <xdr:cNvPr id="3577" name="Picture 3576">
          <a:extLst>
            <a:ext uri="{FF2B5EF4-FFF2-40B4-BE49-F238E27FC236}">
              <a16:creationId xmlns:a16="http://schemas.microsoft.com/office/drawing/2014/main" id="{B4DBF808-15E2-C436-2C22-FD50621673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2810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1055</xdr:row>
      <xdr:rowOff>0</xdr:rowOff>
    </xdr:from>
    <xdr:to>
      <xdr:col>4</xdr:col>
      <xdr:colOff>190500</xdr:colOff>
      <xdr:row>1055</xdr:row>
      <xdr:rowOff>190500</xdr:rowOff>
    </xdr:to>
    <xdr:pic>
      <xdr:nvPicPr>
        <xdr:cNvPr id="3578" name="Picture 3577">
          <a:extLst>
            <a:ext uri="{FF2B5EF4-FFF2-40B4-BE49-F238E27FC236}">
              <a16:creationId xmlns:a16="http://schemas.microsoft.com/office/drawing/2014/main" id="{F548B90F-DC3B-A530-A18B-522072527A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2867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1056</xdr:row>
      <xdr:rowOff>0</xdr:rowOff>
    </xdr:from>
    <xdr:to>
      <xdr:col>4</xdr:col>
      <xdr:colOff>190500</xdr:colOff>
      <xdr:row>1056</xdr:row>
      <xdr:rowOff>190500</xdr:rowOff>
    </xdr:to>
    <xdr:pic>
      <xdr:nvPicPr>
        <xdr:cNvPr id="3579" name="Picture 3578">
          <a:extLst>
            <a:ext uri="{FF2B5EF4-FFF2-40B4-BE49-F238E27FC236}">
              <a16:creationId xmlns:a16="http://schemas.microsoft.com/office/drawing/2014/main" id="{2EE0E383-BE0A-4600-CA54-ACFA710A5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2924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1057</xdr:row>
      <xdr:rowOff>0</xdr:rowOff>
    </xdr:from>
    <xdr:to>
      <xdr:col>4</xdr:col>
      <xdr:colOff>190500</xdr:colOff>
      <xdr:row>1057</xdr:row>
      <xdr:rowOff>190500</xdr:rowOff>
    </xdr:to>
    <xdr:pic>
      <xdr:nvPicPr>
        <xdr:cNvPr id="3580" name="Picture 3579">
          <a:extLst>
            <a:ext uri="{FF2B5EF4-FFF2-40B4-BE49-F238E27FC236}">
              <a16:creationId xmlns:a16="http://schemas.microsoft.com/office/drawing/2014/main" id="{E15AFE64-82B8-D437-3CDD-C641A9DF1B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3000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1058</xdr:row>
      <xdr:rowOff>0</xdr:rowOff>
    </xdr:from>
    <xdr:to>
      <xdr:col>4</xdr:col>
      <xdr:colOff>190500</xdr:colOff>
      <xdr:row>1058</xdr:row>
      <xdr:rowOff>190500</xdr:rowOff>
    </xdr:to>
    <xdr:pic>
      <xdr:nvPicPr>
        <xdr:cNvPr id="3581" name="Picture 3580">
          <a:extLst>
            <a:ext uri="{FF2B5EF4-FFF2-40B4-BE49-F238E27FC236}">
              <a16:creationId xmlns:a16="http://schemas.microsoft.com/office/drawing/2014/main" id="{F91958EA-9EA2-F670-9DA8-41D08AD942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3077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1059</xdr:row>
      <xdr:rowOff>0</xdr:rowOff>
    </xdr:from>
    <xdr:to>
      <xdr:col>4</xdr:col>
      <xdr:colOff>190500</xdr:colOff>
      <xdr:row>1059</xdr:row>
      <xdr:rowOff>190500</xdr:rowOff>
    </xdr:to>
    <xdr:pic>
      <xdr:nvPicPr>
        <xdr:cNvPr id="3582" name="Picture 3581">
          <a:extLst>
            <a:ext uri="{FF2B5EF4-FFF2-40B4-BE49-F238E27FC236}">
              <a16:creationId xmlns:a16="http://schemas.microsoft.com/office/drawing/2014/main" id="{4F43F27A-AE90-837A-F157-DA80DA3D4B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31532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1064</xdr:row>
      <xdr:rowOff>0</xdr:rowOff>
    </xdr:from>
    <xdr:to>
      <xdr:col>4</xdr:col>
      <xdr:colOff>190500</xdr:colOff>
      <xdr:row>1064</xdr:row>
      <xdr:rowOff>190500</xdr:rowOff>
    </xdr:to>
    <xdr:pic>
      <xdr:nvPicPr>
        <xdr:cNvPr id="3583" name="Picture 3582">
          <a:extLst>
            <a:ext uri="{FF2B5EF4-FFF2-40B4-BE49-F238E27FC236}">
              <a16:creationId xmlns:a16="http://schemas.microsoft.com/office/drawing/2014/main" id="{B906E0B7-31F0-4EED-6751-DAD88E3E58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3743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1069</xdr:row>
      <xdr:rowOff>0</xdr:rowOff>
    </xdr:from>
    <xdr:to>
      <xdr:col>4</xdr:col>
      <xdr:colOff>190500</xdr:colOff>
      <xdr:row>1069</xdr:row>
      <xdr:rowOff>190500</xdr:rowOff>
    </xdr:to>
    <xdr:pic>
      <xdr:nvPicPr>
        <xdr:cNvPr id="3584" name="Picture 3583">
          <a:extLst>
            <a:ext uri="{FF2B5EF4-FFF2-40B4-BE49-F238E27FC236}">
              <a16:creationId xmlns:a16="http://schemas.microsoft.com/office/drawing/2014/main" id="{66BC6853-0932-179F-A5E3-BB19B3CEF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4277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1070</xdr:row>
      <xdr:rowOff>0</xdr:rowOff>
    </xdr:from>
    <xdr:to>
      <xdr:col>4</xdr:col>
      <xdr:colOff>190500</xdr:colOff>
      <xdr:row>1070</xdr:row>
      <xdr:rowOff>190500</xdr:rowOff>
    </xdr:to>
    <xdr:pic>
      <xdr:nvPicPr>
        <xdr:cNvPr id="3585" name="Picture 3584">
          <a:extLst>
            <a:ext uri="{FF2B5EF4-FFF2-40B4-BE49-F238E27FC236}">
              <a16:creationId xmlns:a16="http://schemas.microsoft.com/office/drawing/2014/main" id="{A73C17AB-1EB7-2932-8755-1C28A0DED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4372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1071</xdr:row>
      <xdr:rowOff>0</xdr:rowOff>
    </xdr:from>
    <xdr:to>
      <xdr:col>4</xdr:col>
      <xdr:colOff>190500</xdr:colOff>
      <xdr:row>1071</xdr:row>
      <xdr:rowOff>190500</xdr:rowOff>
    </xdr:to>
    <xdr:pic>
      <xdr:nvPicPr>
        <xdr:cNvPr id="3586" name="Picture 3585">
          <a:extLst>
            <a:ext uri="{FF2B5EF4-FFF2-40B4-BE49-F238E27FC236}">
              <a16:creationId xmlns:a16="http://schemas.microsoft.com/office/drawing/2014/main" id="{4C51140A-BB7E-E852-885E-75F40AD1F7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44486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1072</xdr:row>
      <xdr:rowOff>0</xdr:rowOff>
    </xdr:from>
    <xdr:to>
      <xdr:col>4</xdr:col>
      <xdr:colOff>190500</xdr:colOff>
      <xdr:row>1072</xdr:row>
      <xdr:rowOff>190500</xdr:rowOff>
    </xdr:to>
    <xdr:pic>
      <xdr:nvPicPr>
        <xdr:cNvPr id="3587" name="Picture 3586">
          <a:extLst>
            <a:ext uri="{FF2B5EF4-FFF2-40B4-BE49-F238E27FC236}">
              <a16:creationId xmlns:a16="http://schemas.microsoft.com/office/drawing/2014/main" id="{0FD6BDAA-6DEE-4610-A110-FD060633C2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45248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1073</xdr:row>
      <xdr:rowOff>0</xdr:rowOff>
    </xdr:from>
    <xdr:to>
      <xdr:col>4</xdr:col>
      <xdr:colOff>190500</xdr:colOff>
      <xdr:row>1073</xdr:row>
      <xdr:rowOff>190500</xdr:rowOff>
    </xdr:to>
    <xdr:pic>
      <xdr:nvPicPr>
        <xdr:cNvPr id="3588" name="Picture 3587">
          <a:extLst>
            <a:ext uri="{FF2B5EF4-FFF2-40B4-BE49-F238E27FC236}">
              <a16:creationId xmlns:a16="http://schemas.microsoft.com/office/drawing/2014/main" id="{3080F151-04A8-707D-5C5D-4777F1720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46010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1075</xdr:row>
      <xdr:rowOff>0</xdr:rowOff>
    </xdr:from>
    <xdr:to>
      <xdr:col>4</xdr:col>
      <xdr:colOff>190500</xdr:colOff>
      <xdr:row>1075</xdr:row>
      <xdr:rowOff>190500</xdr:rowOff>
    </xdr:to>
    <xdr:pic>
      <xdr:nvPicPr>
        <xdr:cNvPr id="3589" name="Picture 3588">
          <a:extLst>
            <a:ext uri="{FF2B5EF4-FFF2-40B4-BE49-F238E27FC236}">
              <a16:creationId xmlns:a16="http://schemas.microsoft.com/office/drawing/2014/main" id="{376043DD-1F26-2C5A-4547-2CCE12768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4753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1076</xdr:row>
      <xdr:rowOff>0</xdr:rowOff>
    </xdr:from>
    <xdr:to>
      <xdr:col>4</xdr:col>
      <xdr:colOff>190500</xdr:colOff>
      <xdr:row>1076</xdr:row>
      <xdr:rowOff>190500</xdr:rowOff>
    </xdr:to>
    <xdr:pic>
      <xdr:nvPicPr>
        <xdr:cNvPr id="3590" name="Picture 3589">
          <a:extLst>
            <a:ext uri="{FF2B5EF4-FFF2-40B4-BE49-F238E27FC236}">
              <a16:creationId xmlns:a16="http://schemas.microsoft.com/office/drawing/2014/main" id="{563A653F-C3A4-C401-F1AA-ABCBEAFB36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48677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1077</xdr:row>
      <xdr:rowOff>0</xdr:rowOff>
    </xdr:from>
    <xdr:to>
      <xdr:col>4</xdr:col>
      <xdr:colOff>190500</xdr:colOff>
      <xdr:row>1077</xdr:row>
      <xdr:rowOff>190500</xdr:rowOff>
    </xdr:to>
    <xdr:pic>
      <xdr:nvPicPr>
        <xdr:cNvPr id="3591" name="Picture 3590">
          <a:extLst>
            <a:ext uri="{FF2B5EF4-FFF2-40B4-BE49-F238E27FC236}">
              <a16:creationId xmlns:a16="http://schemas.microsoft.com/office/drawing/2014/main" id="{0E66D7B9-0D2A-267F-370F-D32C7715B2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50011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1078</xdr:row>
      <xdr:rowOff>0</xdr:rowOff>
    </xdr:from>
    <xdr:to>
      <xdr:col>4</xdr:col>
      <xdr:colOff>190500</xdr:colOff>
      <xdr:row>1078</xdr:row>
      <xdr:rowOff>190500</xdr:rowOff>
    </xdr:to>
    <xdr:pic>
      <xdr:nvPicPr>
        <xdr:cNvPr id="3592" name="Picture 3591">
          <a:extLst>
            <a:ext uri="{FF2B5EF4-FFF2-40B4-BE49-F238E27FC236}">
              <a16:creationId xmlns:a16="http://schemas.microsoft.com/office/drawing/2014/main" id="{8297761B-F49E-525F-75AB-5591178A9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51344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1079</xdr:row>
      <xdr:rowOff>0</xdr:rowOff>
    </xdr:from>
    <xdr:to>
      <xdr:col>4</xdr:col>
      <xdr:colOff>190500</xdr:colOff>
      <xdr:row>1079</xdr:row>
      <xdr:rowOff>190500</xdr:rowOff>
    </xdr:to>
    <xdr:pic>
      <xdr:nvPicPr>
        <xdr:cNvPr id="3593" name="Picture 3592">
          <a:extLst>
            <a:ext uri="{FF2B5EF4-FFF2-40B4-BE49-F238E27FC236}">
              <a16:creationId xmlns:a16="http://schemas.microsoft.com/office/drawing/2014/main" id="{4F660472-EB81-F47B-8E7B-063B9C5465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5267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maps.google.com/?output=embed&amp;q=41.28227778,-70.19558333" TargetMode="External"/><Relationship Id="rId3182" Type="http://schemas.openxmlformats.org/officeDocument/2006/relationships/hyperlink" Target="http://maps.google.com/?output=embed&amp;q=41.71161111,-70.31202778" TargetMode="External"/><Relationship Id="rId4233" Type="http://schemas.openxmlformats.org/officeDocument/2006/relationships/hyperlink" Target="http://www.usharbormaster.com/secure/auxview.cfm?recordid=29130" TargetMode="External"/><Relationship Id="rId3999" Type="http://schemas.openxmlformats.org/officeDocument/2006/relationships/hyperlink" Target="http://maps.google.com/?output=embed&amp;q=41.61794444,-70.40044444" TargetMode="External"/><Relationship Id="rId4300" Type="http://schemas.openxmlformats.org/officeDocument/2006/relationships/hyperlink" Target="http://www.usharbormaster.com/secure/AuxAidReport_new.cfm?id=28805" TargetMode="External"/><Relationship Id="rId170" Type="http://schemas.openxmlformats.org/officeDocument/2006/relationships/hyperlink" Target="http://maps.google.com/?output=embed&amp;q=41.66261111,-70.18413889" TargetMode="External"/><Relationship Id="rId987" Type="http://schemas.openxmlformats.org/officeDocument/2006/relationships/hyperlink" Target="http://maps.google.com/?output=embed&amp;q=41.37363333,-70.50466667" TargetMode="External"/><Relationship Id="rId2668" Type="http://schemas.openxmlformats.org/officeDocument/2006/relationships/hyperlink" Target="http://www.usharbormaster.com/secure/AuxAidReport_new.cfm?id=29146" TargetMode="External"/><Relationship Id="rId3719" Type="http://schemas.openxmlformats.org/officeDocument/2006/relationships/hyperlink" Target="http://maps.google.com/?output=embed&amp;q=41.81522222,-69.95747222" TargetMode="External"/><Relationship Id="rId4090" Type="http://schemas.openxmlformats.org/officeDocument/2006/relationships/hyperlink" Target="http://maps.google.com/?output=embed&amp;q=41.64321667,-70.18443333" TargetMode="External"/><Relationship Id="rId1684" Type="http://schemas.openxmlformats.org/officeDocument/2006/relationships/hyperlink" Target="http://www.usharbormaster.com/secure/AuxAidReport_new.cfm?id=23932" TargetMode="External"/><Relationship Id="rId2735" Type="http://schemas.openxmlformats.org/officeDocument/2006/relationships/hyperlink" Target="http://maps.google.com/?output=embed&amp;q=41.72222222,-69.96436111" TargetMode="External"/><Relationship Id="rId707" Type="http://schemas.openxmlformats.org/officeDocument/2006/relationships/hyperlink" Target="http://maps.google.com/?output=embed&amp;q=41.56028333,-70.65896667" TargetMode="External"/><Relationship Id="rId1337" Type="http://schemas.openxmlformats.org/officeDocument/2006/relationships/hyperlink" Target="http://www.usharbormaster.com/secure/auxview.cfm?recordid=29104" TargetMode="External"/><Relationship Id="rId1751" Type="http://schemas.openxmlformats.org/officeDocument/2006/relationships/hyperlink" Target="http://maps.google.com/?output=embed&amp;q=41.56205000,-70.51360000" TargetMode="External"/><Relationship Id="rId2802" Type="http://schemas.openxmlformats.org/officeDocument/2006/relationships/hyperlink" Target="http://maps.google.com/?output=embed&amp;q=41.73643333,-70.65070000" TargetMode="External"/><Relationship Id="rId43" Type="http://schemas.openxmlformats.org/officeDocument/2006/relationships/hyperlink" Target="http://maps.google.com/?output=embed&amp;q=41.65661111,-70.08516667" TargetMode="External"/><Relationship Id="rId1404" Type="http://schemas.openxmlformats.org/officeDocument/2006/relationships/hyperlink" Target="http://www.usharbormaster.com/secure/AuxAidReport_new.cfm?id=27879" TargetMode="External"/><Relationship Id="rId3576" Type="http://schemas.openxmlformats.org/officeDocument/2006/relationships/hyperlink" Target="http://www.usharbormaster.com/secure/AuxAidReport_new.cfm?id=41279" TargetMode="External"/><Relationship Id="rId497" Type="http://schemas.openxmlformats.org/officeDocument/2006/relationships/hyperlink" Target="http://www.usharbormaster.com/secure/auxview.cfm?recordid=29143" TargetMode="External"/><Relationship Id="rId2178" Type="http://schemas.openxmlformats.org/officeDocument/2006/relationships/hyperlink" Target="http://maps.google.com/?output=embed&amp;q=41.60055556,-70.03000000" TargetMode="External"/><Relationship Id="rId3229" Type="http://schemas.openxmlformats.org/officeDocument/2006/relationships/hyperlink" Target="http://www.usharbormaster.com/secure/auxview.cfm?recordid=26082" TargetMode="External"/><Relationship Id="rId3990" Type="http://schemas.openxmlformats.org/officeDocument/2006/relationships/hyperlink" Target="http://maps.google.com/?output=embed&amp;q=41.61713889,-70.40059639" TargetMode="External"/><Relationship Id="rId1194" Type="http://schemas.openxmlformats.org/officeDocument/2006/relationships/hyperlink" Target="http://maps.google.com/?output=embed&amp;q=41.73583333,-70.62351667" TargetMode="External"/><Relationship Id="rId2592" Type="http://schemas.openxmlformats.org/officeDocument/2006/relationships/hyperlink" Target="http://www.usharbormaster.com/secure/AuxAidReport_new.cfm?id=29009" TargetMode="External"/><Relationship Id="rId3643" Type="http://schemas.openxmlformats.org/officeDocument/2006/relationships/hyperlink" Target="http://maps.google.com/?output=embed&amp;q=41.74038333,-70.65973333" TargetMode="External"/><Relationship Id="rId217" Type="http://schemas.openxmlformats.org/officeDocument/2006/relationships/hyperlink" Target="http://www.usharbormaster.com/secure/auxview.cfm?recordid=23859" TargetMode="External"/><Relationship Id="rId564" Type="http://schemas.openxmlformats.org/officeDocument/2006/relationships/hyperlink" Target="http://www.usharbormaster.com/secure/AuxAidReport_new.cfm?id=23757" TargetMode="External"/><Relationship Id="rId2245" Type="http://schemas.openxmlformats.org/officeDocument/2006/relationships/hyperlink" Target="http://www.usharbormaster.com/secure/auxview.cfm?recordid=26050" TargetMode="External"/><Relationship Id="rId3710" Type="http://schemas.openxmlformats.org/officeDocument/2006/relationships/hyperlink" Target="http://maps.google.com/?output=embed&amp;q=41.81225000,-69.95358333" TargetMode="External"/><Relationship Id="rId631" Type="http://schemas.openxmlformats.org/officeDocument/2006/relationships/hyperlink" Target="http://maps.google.com/?output=embed&amp;q=41.62883056,-70.36595833" TargetMode="External"/><Relationship Id="rId1261" Type="http://schemas.openxmlformats.org/officeDocument/2006/relationships/hyperlink" Target="http://www.usharbormaster.com/secure/auxview.cfm?recordid=26335" TargetMode="External"/><Relationship Id="rId2312" Type="http://schemas.openxmlformats.org/officeDocument/2006/relationships/hyperlink" Target="http://www.usharbormaster.com/secure/AuxAidReport_new.cfm?id=26455" TargetMode="External"/><Relationship Id="rId3086" Type="http://schemas.openxmlformats.org/officeDocument/2006/relationships/hyperlink" Target="http://maps.google.com/?output=embed&amp;q=41.80015000,-70.00878333" TargetMode="External"/><Relationship Id="rId4137" Type="http://schemas.openxmlformats.org/officeDocument/2006/relationships/hyperlink" Target="http://www.usharbormaster.com/secure/auxview.cfm?recordid=26384" TargetMode="External"/><Relationship Id="rId3153" Type="http://schemas.openxmlformats.org/officeDocument/2006/relationships/hyperlink" Target="http://www.usharbormaster.com/secure/auxview.cfm?recordid=28083" TargetMode="External"/><Relationship Id="rId4204" Type="http://schemas.openxmlformats.org/officeDocument/2006/relationships/hyperlink" Target="http://www.usharbormaster.com/secure/AuxAidReport_new.cfm?id=37986" TargetMode="External"/><Relationship Id="rId141" Type="http://schemas.openxmlformats.org/officeDocument/2006/relationships/hyperlink" Target="http://www.usharbormaster.com/secure/auxview.cfm?recordid=27971" TargetMode="External"/><Relationship Id="rId3220" Type="http://schemas.openxmlformats.org/officeDocument/2006/relationships/hyperlink" Target="http://www.usharbormaster.com/secure/AuxAidReport_new.cfm?id=28505" TargetMode="External"/><Relationship Id="rId7" Type="http://schemas.openxmlformats.org/officeDocument/2006/relationships/hyperlink" Target="http://www.usharbormaster.com/secure/auxviewall.cfm" TargetMode="External"/><Relationship Id="rId2986" Type="http://schemas.openxmlformats.org/officeDocument/2006/relationships/hyperlink" Target="http://maps.google.com/?output=embed&amp;q=42.05041667,-70.15861111" TargetMode="External"/><Relationship Id="rId958" Type="http://schemas.openxmlformats.org/officeDocument/2006/relationships/hyperlink" Target="http://maps.google.com/?output=embed&amp;q=41.74042667,-70.65494000" TargetMode="External"/><Relationship Id="rId1588" Type="http://schemas.openxmlformats.org/officeDocument/2006/relationships/hyperlink" Target="http://www.usharbormaster.com/secure/AuxAidReport_new.cfm?id=29081" TargetMode="External"/><Relationship Id="rId2639" Type="http://schemas.openxmlformats.org/officeDocument/2006/relationships/hyperlink" Target="http://maps.google.com/?output=embed&amp;q=41.71686611,-70.62165000" TargetMode="External"/><Relationship Id="rId1655" Type="http://schemas.openxmlformats.org/officeDocument/2006/relationships/hyperlink" Target="http://maps.google.com/?output=embed&amp;q=41.75638889,-69.95811111" TargetMode="External"/><Relationship Id="rId2706" Type="http://schemas.openxmlformats.org/officeDocument/2006/relationships/hyperlink" Target="http://maps.google.com/?output=embed&amp;q=41.70972222,-69.95650000" TargetMode="External"/><Relationship Id="rId4061" Type="http://schemas.openxmlformats.org/officeDocument/2006/relationships/hyperlink" Target="http://www.usharbormaster.com/secure/auxview.cfm?recordid=26557" TargetMode="External"/><Relationship Id="rId1308" Type="http://schemas.openxmlformats.org/officeDocument/2006/relationships/hyperlink" Target="http://www.usharbormaster.com/secure/AuxAidReport_new.cfm?id=23995" TargetMode="External"/><Relationship Id="rId1722" Type="http://schemas.openxmlformats.org/officeDocument/2006/relationships/hyperlink" Target="http://maps.google.com/?output=embed&amp;q=41.55845000,-70.51808333" TargetMode="External"/><Relationship Id="rId14" Type="http://schemas.openxmlformats.org/officeDocument/2006/relationships/hyperlink" Target="http://www.usharbormaster.com/secure/auxviewall.cfm" TargetMode="External"/><Relationship Id="rId3894" Type="http://schemas.openxmlformats.org/officeDocument/2006/relationships/hyperlink" Target="http://maps.google.com/?output=embed&amp;q=41.73980000,-70.70863333" TargetMode="External"/><Relationship Id="rId2496" Type="http://schemas.openxmlformats.org/officeDocument/2006/relationships/hyperlink" Target="http://www.usharbormaster.com/secure/AuxAidReport_new.cfm?id=26461" TargetMode="External"/><Relationship Id="rId3547" Type="http://schemas.openxmlformats.org/officeDocument/2006/relationships/hyperlink" Target="http://maps.google.com/?output=embed&amp;q=41.65016667,-69.97902778" TargetMode="External"/><Relationship Id="rId3961" Type="http://schemas.openxmlformats.org/officeDocument/2006/relationships/hyperlink" Target="http://www.usharbormaster.com/secure/auxview.cfm?recordid=26546" TargetMode="External"/><Relationship Id="rId468" Type="http://schemas.openxmlformats.org/officeDocument/2006/relationships/hyperlink" Target="http://www.usharbormaster.com/secure/AuxAidReport_new.cfm?id=36863" TargetMode="External"/><Relationship Id="rId882" Type="http://schemas.openxmlformats.org/officeDocument/2006/relationships/hyperlink" Target="http://maps.google.com/?output=embed&amp;q=41.58961667,-70.46258333" TargetMode="External"/><Relationship Id="rId1098" Type="http://schemas.openxmlformats.org/officeDocument/2006/relationships/hyperlink" Target="http://maps.google.com/?output=embed&amp;q=41.63688333,-70.24721667" TargetMode="External"/><Relationship Id="rId2149" Type="http://schemas.openxmlformats.org/officeDocument/2006/relationships/hyperlink" Target="http://www.usharbormaster.com/secure/auxview.cfm?recordid=30982" TargetMode="External"/><Relationship Id="rId2563" Type="http://schemas.openxmlformats.org/officeDocument/2006/relationships/hyperlink" Target="http://maps.google.com/?output=embed&amp;q=41.99175000,-70.07425000" TargetMode="External"/><Relationship Id="rId3614" Type="http://schemas.openxmlformats.org/officeDocument/2006/relationships/hyperlink" Target="http://maps.google.com/?output=embed&amp;q=41.66870000,-69.96180000" TargetMode="External"/><Relationship Id="rId535" Type="http://schemas.openxmlformats.org/officeDocument/2006/relationships/hyperlink" Target="http://maps.google.com/?output=embed&amp;q=41.71205556,-70.76480556" TargetMode="External"/><Relationship Id="rId1165" Type="http://schemas.openxmlformats.org/officeDocument/2006/relationships/hyperlink" Target="http://www.usharbormaster.com/secure/auxview.cfm?recordid=23714" TargetMode="External"/><Relationship Id="rId2216" Type="http://schemas.openxmlformats.org/officeDocument/2006/relationships/hyperlink" Target="http://www.usharbormaster.com/secure/AuxAidReport_new.cfm?id=27643" TargetMode="External"/><Relationship Id="rId2630" Type="http://schemas.openxmlformats.org/officeDocument/2006/relationships/hyperlink" Target="http://maps.google.com/?output=embed&amp;q=41.65206389,-70.63246944" TargetMode="External"/><Relationship Id="rId602" Type="http://schemas.openxmlformats.org/officeDocument/2006/relationships/hyperlink" Target="http://maps.google.com/?output=embed&amp;q=41.63383333,-70.35839722" TargetMode="External"/><Relationship Id="rId1232" Type="http://schemas.openxmlformats.org/officeDocument/2006/relationships/hyperlink" Target="http://www.usharbormaster.com/secure/AuxAidReport_new.cfm?id=26114" TargetMode="External"/><Relationship Id="rId3057" Type="http://schemas.openxmlformats.org/officeDocument/2006/relationships/hyperlink" Target="http://www.usharbormaster.com/secure/auxview.cfm?recordid=28656" TargetMode="External"/><Relationship Id="rId4108" Type="http://schemas.openxmlformats.org/officeDocument/2006/relationships/hyperlink" Target="http://www.usharbormaster.com/secure/AuxAidReport_new.cfm?id=26092" TargetMode="External"/><Relationship Id="rId3471" Type="http://schemas.openxmlformats.org/officeDocument/2006/relationships/hyperlink" Target="http://maps.google.com/?output=embed&amp;q=41.68538333,-70.74555000" TargetMode="External"/><Relationship Id="rId392" Type="http://schemas.openxmlformats.org/officeDocument/2006/relationships/hyperlink" Target="http://www.usharbormaster.com/secure/AuxAidReport_new.cfm?id=28087" TargetMode="External"/><Relationship Id="rId2073" Type="http://schemas.openxmlformats.org/officeDocument/2006/relationships/hyperlink" Target="http://www.usharbormaster.com/secure/auxview.cfm?recordid=25654" TargetMode="External"/><Relationship Id="rId3124" Type="http://schemas.openxmlformats.org/officeDocument/2006/relationships/hyperlink" Target="http://www.usharbormaster.com/secure/AuxAidReport_new.cfm?id=28086" TargetMode="External"/><Relationship Id="rId2140" Type="http://schemas.openxmlformats.org/officeDocument/2006/relationships/hyperlink" Target="http://www.usharbormaster.com/secure/AuxAidReport_new.cfm?id=28143" TargetMode="External"/><Relationship Id="rId112" Type="http://schemas.openxmlformats.org/officeDocument/2006/relationships/hyperlink" Target="http://www.usharbormaster.com/secure/AuxAidReport_new.cfm?id=28040" TargetMode="External"/><Relationship Id="rId2957" Type="http://schemas.openxmlformats.org/officeDocument/2006/relationships/hyperlink" Target="http://www.usharbormaster.com/secure/auxview.cfm?recordid=26613" TargetMode="External"/><Relationship Id="rId929" Type="http://schemas.openxmlformats.org/officeDocument/2006/relationships/hyperlink" Target="http://www.usharbormaster.com/secure/auxview.cfm?recordid=26509" TargetMode="External"/><Relationship Id="rId1559" Type="http://schemas.openxmlformats.org/officeDocument/2006/relationships/hyperlink" Target="http://maps.google.com/?output=embed&amp;q=41.32254167,-70.57005556" TargetMode="External"/><Relationship Id="rId1973" Type="http://schemas.openxmlformats.org/officeDocument/2006/relationships/hyperlink" Target="http://www.usharbormaster.com/secure/auxview.cfm?recordid=43850" TargetMode="External"/><Relationship Id="rId4032" Type="http://schemas.openxmlformats.org/officeDocument/2006/relationships/hyperlink" Target="http://www.usharbormaster.com/secure/AuxAidReport_new.cfm?id=26551" TargetMode="External"/><Relationship Id="rId1626" Type="http://schemas.openxmlformats.org/officeDocument/2006/relationships/hyperlink" Target="http://maps.google.com/?output=embed&amp;q=41.74119444,-69.96519444" TargetMode="External"/><Relationship Id="rId3798" Type="http://schemas.openxmlformats.org/officeDocument/2006/relationships/hyperlink" Target="http://maps.google.com/?output=embed&amp;q=41.34920472,-70.94689694" TargetMode="External"/><Relationship Id="rId3865" Type="http://schemas.openxmlformats.org/officeDocument/2006/relationships/hyperlink" Target="http://www.usharbormaster.com/secure/auxview.cfm?recordid=30767" TargetMode="External"/><Relationship Id="rId786" Type="http://schemas.openxmlformats.org/officeDocument/2006/relationships/hyperlink" Target="http://maps.google.com/?output=embed&amp;q=41.62890722,-70.41235972" TargetMode="External"/><Relationship Id="rId2467" Type="http://schemas.openxmlformats.org/officeDocument/2006/relationships/hyperlink" Target="http://maps.google.com/?output=embed&amp;q=41.66383333,-69.95366667" TargetMode="External"/><Relationship Id="rId3518" Type="http://schemas.openxmlformats.org/officeDocument/2006/relationships/hyperlink" Target="http://maps.google.com/?output=embed&amp;q=41.61866944,-70.91256944" TargetMode="External"/><Relationship Id="rId439" Type="http://schemas.openxmlformats.org/officeDocument/2006/relationships/hyperlink" Target="http://maps.google.com/?output=embed&amp;q=41.69250000,-70.16985000" TargetMode="External"/><Relationship Id="rId1069" Type="http://schemas.openxmlformats.org/officeDocument/2006/relationships/hyperlink" Target="http://www.usharbormaster.com/secure/auxview.cfm?recordid=29180" TargetMode="External"/><Relationship Id="rId1483" Type="http://schemas.openxmlformats.org/officeDocument/2006/relationships/hyperlink" Target="http://maps.google.com/?output=embed&amp;q=41.46585861,-70.63070056" TargetMode="External"/><Relationship Id="rId2881" Type="http://schemas.openxmlformats.org/officeDocument/2006/relationships/hyperlink" Target="http://www.usharbormaster.com/secure/auxview.cfm?recordid=26657" TargetMode="External"/><Relationship Id="rId3932" Type="http://schemas.openxmlformats.org/officeDocument/2006/relationships/hyperlink" Target="http://www.usharbormaster.com/secure/AuxAidReport_new.cfm?id=28708" TargetMode="External"/><Relationship Id="rId506" Type="http://schemas.openxmlformats.org/officeDocument/2006/relationships/hyperlink" Target="http://maps.google.com/?output=embed&amp;q=41.66861111,-70.72222222" TargetMode="External"/><Relationship Id="rId853" Type="http://schemas.openxmlformats.org/officeDocument/2006/relationships/hyperlink" Target="http://www.usharbormaster.com/secure/auxview.cfm?recordid=28910" TargetMode="External"/><Relationship Id="rId1136" Type="http://schemas.openxmlformats.org/officeDocument/2006/relationships/hyperlink" Target="http://www.usharbormaster.com/secure/AuxAidReport_new.cfm?id=30934" TargetMode="External"/><Relationship Id="rId2534" Type="http://schemas.openxmlformats.org/officeDocument/2006/relationships/hyperlink" Target="http://maps.google.com/?output=embed&amp;q=41.67290000,-69.96933333" TargetMode="External"/><Relationship Id="rId920" Type="http://schemas.openxmlformats.org/officeDocument/2006/relationships/hyperlink" Target="http://www.usharbormaster.com/secure/AuxAidReport_new.cfm?id=26506" TargetMode="External"/><Relationship Id="rId1550" Type="http://schemas.openxmlformats.org/officeDocument/2006/relationships/hyperlink" Target="http://maps.google.com/?output=embed&amp;q=41.63063889,-70.27258333" TargetMode="External"/><Relationship Id="rId2601" Type="http://schemas.openxmlformats.org/officeDocument/2006/relationships/hyperlink" Target="http://www.usharbormaster.com/secure/auxview.cfm?recordid=29172" TargetMode="External"/><Relationship Id="rId1203" Type="http://schemas.openxmlformats.org/officeDocument/2006/relationships/hyperlink" Target="http://maps.google.com/?output=embed&amp;q=41.52313806,-70.67107222" TargetMode="External"/><Relationship Id="rId3375" Type="http://schemas.openxmlformats.org/officeDocument/2006/relationships/hyperlink" Target="http://maps.google.com/?output=embed&amp;q=41.73771667,-70.66208333" TargetMode="External"/><Relationship Id="rId296" Type="http://schemas.openxmlformats.org/officeDocument/2006/relationships/hyperlink" Target="http://www.usharbormaster.com/secure/AuxAidReport_new.cfm?id=27989" TargetMode="External"/><Relationship Id="rId2391" Type="http://schemas.openxmlformats.org/officeDocument/2006/relationships/hyperlink" Target="http://maps.google.com/?output=embed&amp;q=41.69606667,-70.75280000" TargetMode="External"/><Relationship Id="rId3028" Type="http://schemas.openxmlformats.org/officeDocument/2006/relationships/hyperlink" Target="http://www.usharbormaster.com/secure/AuxAidReport_new.cfm?id=26089" TargetMode="External"/><Relationship Id="rId3442" Type="http://schemas.openxmlformats.org/officeDocument/2006/relationships/hyperlink" Target="http://maps.google.com/?output=embed&amp;q=41.71027778,-70.76305556" TargetMode="External"/><Relationship Id="rId363" Type="http://schemas.openxmlformats.org/officeDocument/2006/relationships/hyperlink" Target="http://maps.google.com/?output=embed&amp;q=41.67605556,-70.16936111" TargetMode="External"/><Relationship Id="rId2044" Type="http://schemas.openxmlformats.org/officeDocument/2006/relationships/hyperlink" Target="http://www.usharbormaster.com/secure/AuxAidReport_new.cfm?id=28854" TargetMode="External"/><Relationship Id="rId430" Type="http://schemas.openxmlformats.org/officeDocument/2006/relationships/hyperlink" Target="http://maps.google.com/?output=embed&amp;q=41.63333361,-70.71666694" TargetMode="External"/><Relationship Id="rId1060" Type="http://schemas.openxmlformats.org/officeDocument/2006/relationships/hyperlink" Target="http://www.usharbormaster.com/secure/AuxAidReport_new.cfm?id=26126" TargetMode="External"/><Relationship Id="rId2111" Type="http://schemas.openxmlformats.org/officeDocument/2006/relationships/hyperlink" Target="http://maps.google.com/?output=embed&amp;q=41.67233333,-69.95933333" TargetMode="External"/><Relationship Id="rId1877" Type="http://schemas.openxmlformats.org/officeDocument/2006/relationships/hyperlink" Target="http://www.usharbormaster.com/secure/auxview.cfm?recordid=29449" TargetMode="External"/><Relationship Id="rId2928" Type="http://schemas.openxmlformats.org/officeDocument/2006/relationships/hyperlink" Target="http://www.usharbormaster.com/secure/AuxAidReport_new.cfm?id=42670" TargetMode="External"/><Relationship Id="rId4283" Type="http://schemas.openxmlformats.org/officeDocument/2006/relationships/hyperlink" Target="http://maps.google.com/?output=embed&amp;q=39.94155528,-70.77018306" TargetMode="External"/><Relationship Id="rId1944" Type="http://schemas.openxmlformats.org/officeDocument/2006/relationships/hyperlink" Target="http://www.usharbormaster.com/secure/AuxAidReport_new.cfm?id=35457" TargetMode="External"/><Relationship Id="rId4003" Type="http://schemas.openxmlformats.org/officeDocument/2006/relationships/hyperlink" Target="http://maps.google.com/?output=embed&amp;q=41.61875000,-70.40002778" TargetMode="External"/><Relationship Id="rId3769" Type="http://schemas.openxmlformats.org/officeDocument/2006/relationships/hyperlink" Target="http://www.usharbormaster.com/secure/auxview.cfm?recordid=24092" TargetMode="External"/><Relationship Id="rId2785" Type="http://schemas.openxmlformats.org/officeDocument/2006/relationships/hyperlink" Target="http://www.usharbormaster.com/secure/auxview.cfm?recordid=28074" TargetMode="External"/><Relationship Id="rId3836" Type="http://schemas.openxmlformats.org/officeDocument/2006/relationships/hyperlink" Target="http://www.usharbormaster.com/secure/AuxAidReport_new.cfm?id=25844" TargetMode="External"/><Relationship Id="rId757" Type="http://schemas.openxmlformats.org/officeDocument/2006/relationships/hyperlink" Target="http://www.usharbormaster.com/secure/auxview.cfm?recordid=26485" TargetMode="External"/><Relationship Id="rId1387" Type="http://schemas.openxmlformats.org/officeDocument/2006/relationships/hyperlink" Target="http://maps.google.com/?output=embed&amp;q=41.63015194,-70.29872639" TargetMode="External"/><Relationship Id="rId2438" Type="http://schemas.openxmlformats.org/officeDocument/2006/relationships/hyperlink" Target="http://maps.google.com/?output=embed&amp;q=41.74173333,-70.63000000" TargetMode="External"/><Relationship Id="rId2852" Type="http://schemas.openxmlformats.org/officeDocument/2006/relationships/hyperlink" Target="http://www.usharbormaster.com/secure/AuxAidReport_new.cfm?id=26651" TargetMode="External"/><Relationship Id="rId3903" Type="http://schemas.openxmlformats.org/officeDocument/2006/relationships/hyperlink" Target="http://maps.google.com/?output=embed&amp;q=41.65144444,-70.19530556" TargetMode="External"/><Relationship Id="rId93" Type="http://schemas.openxmlformats.org/officeDocument/2006/relationships/hyperlink" Target="http://www.usharbormaster.com/secure/auxview.cfm?recordid=25817" TargetMode="External"/><Relationship Id="rId824" Type="http://schemas.openxmlformats.org/officeDocument/2006/relationships/hyperlink" Target="http://www.usharbormaster.com/secure/AuxAidReport_new.cfm?id=26491" TargetMode="External"/><Relationship Id="rId1454" Type="http://schemas.openxmlformats.org/officeDocument/2006/relationships/hyperlink" Target="http://maps.google.com/?output=embed&amp;q=41.57083333,-70.49805556" TargetMode="External"/><Relationship Id="rId2505" Type="http://schemas.openxmlformats.org/officeDocument/2006/relationships/hyperlink" Target="http://www.usharbormaster.com/secure/auxview.cfm?recordid=26464" TargetMode="External"/><Relationship Id="rId1107" Type="http://schemas.openxmlformats.org/officeDocument/2006/relationships/hyperlink" Target="http://maps.google.com/?output=embed&amp;q=41.63576667,-70.25006667" TargetMode="External"/><Relationship Id="rId1521" Type="http://schemas.openxmlformats.org/officeDocument/2006/relationships/hyperlink" Target="http://www.usharbormaster.com/secure/auxview.cfm?recordid=28327" TargetMode="External"/><Relationship Id="rId3279" Type="http://schemas.openxmlformats.org/officeDocument/2006/relationships/hyperlink" Target="http://maps.google.com/?output=embed&amp;q=41.60893472,-70.40885667" TargetMode="External"/><Relationship Id="rId3693" Type="http://schemas.openxmlformats.org/officeDocument/2006/relationships/hyperlink" Target="http://www.usharbormaster.com/secure/auxview.cfm?recordid=24084" TargetMode="External"/><Relationship Id="rId2295" Type="http://schemas.openxmlformats.org/officeDocument/2006/relationships/hyperlink" Target="http://maps.google.com/?output=embed&amp;q=41.61391667,-70.84056667" TargetMode="External"/><Relationship Id="rId3346" Type="http://schemas.openxmlformats.org/officeDocument/2006/relationships/hyperlink" Target="http://maps.google.com/?output=embed&amp;q=41.75675000,-70.15452778" TargetMode="External"/><Relationship Id="rId267" Type="http://schemas.openxmlformats.org/officeDocument/2006/relationships/hyperlink" Target="http://maps.google.com/?output=embed&amp;q=41.69538889,-70.16986111" TargetMode="External"/><Relationship Id="rId474" Type="http://schemas.openxmlformats.org/officeDocument/2006/relationships/hyperlink" Target="http://maps.google.com/?output=embed&amp;q=41.61105000,-70.80278333" TargetMode="External"/><Relationship Id="rId2155" Type="http://schemas.openxmlformats.org/officeDocument/2006/relationships/hyperlink" Target="http://maps.google.com/?output=embed&amp;q=41.70599444,-70.62715278" TargetMode="External"/><Relationship Id="rId3553" Type="http://schemas.openxmlformats.org/officeDocument/2006/relationships/hyperlink" Target="http://www.usharbormaster.com/secure/auxview.cfm?recordid=28099" TargetMode="External"/><Relationship Id="rId3760" Type="http://schemas.openxmlformats.org/officeDocument/2006/relationships/hyperlink" Target="http://www.usharbormaster.com/secure/AuxAidReport_new.cfm?id=30318" TargetMode="External"/><Relationship Id="rId127" Type="http://schemas.openxmlformats.org/officeDocument/2006/relationships/hyperlink" Target="http://maps.google.com/?output=embed&amp;q=41.68580556,-69.94913889" TargetMode="External"/><Relationship Id="rId681" Type="http://schemas.openxmlformats.org/officeDocument/2006/relationships/hyperlink" Target="http://www.usharbormaster.com/secure/auxview.cfm?recordid=29088" TargetMode="External"/><Relationship Id="rId2362" Type="http://schemas.openxmlformats.org/officeDocument/2006/relationships/hyperlink" Target="http://maps.google.com/?output=embed&amp;q=41.62708333,-70.39600000" TargetMode="External"/><Relationship Id="rId3206" Type="http://schemas.openxmlformats.org/officeDocument/2006/relationships/hyperlink" Target="http://maps.google.com/?output=embed&amp;q=41.59947222,-70.46619444" TargetMode="External"/><Relationship Id="rId3413" Type="http://schemas.openxmlformats.org/officeDocument/2006/relationships/hyperlink" Target="http://www.usharbormaster.com/secure/auxview.cfm?recordid=29548" TargetMode="External"/><Relationship Id="rId3620" Type="http://schemas.openxmlformats.org/officeDocument/2006/relationships/hyperlink" Target="http://www.usharbormaster.com/secure/AuxAidReport_new.cfm?id=29949" TargetMode="External"/><Relationship Id="rId334" Type="http://schemas.openxmlformats.org/officeDocument/2006/relationships/hyperlink" Target="http://maps.google.com/?output=embed&amp;q=41.64380556,-70.19597222" TargetMode="External"/><Relationship Id="rId541" Type="http://schemas.openxmlformats.org/officeDocument/2006/relationships/hyperlink" Target="http://www.usharbormaster.com/secure/auxview.cfm?recordid=27503" TargetMode="External"/><Relationship Id="rId1171" Type="http://schemas.openxmlformats.org/officeDocument/2006/relationships/hyperlink" Target="http://maps.google.com/?output=embed&amp;q=41.67300000,-70.17038889" TargetMode="External"/><Relationship Id="rId2015" Type="http://schemas.openxmlformats.org/officeDocument/2006/relationships/hyperlink" Target="http://maps.google.com/?output=embed&amp;q=41.64650000,-70.80063889" TargetMode="External"/><Relationship Id="rId2222" Type="http://schemas.openxmlformats.org/officeDocument/2006/relationships/hyperlink" Target="http://maps.google.com/?output=embed&amp;q=41.45300000,-70.59255556" TargetMode="External"/><Relationship Id="rId401" Type="http://schemas.openxmlformats.org/officeDocument/2006/relationships/hyperlink" Target="http://www.usharbormaster.com/secure/auxview.cfm?recordid=28090" TargetMode="External"/><Relationship Id="rId1031" Type="http://schemas.openxmlformats.org/officeDocument/2006/relationships/hyperlink" Target="http://maps.google.com/?output=embed&amp;q=41.30508333,-70.19172222" TargetMode="External"/><Relationship Id="rId1988" Type="http://schemas.openxmlformats.org/officeDocument/2006/relationships/hyperlink" Target="http://www.usharbormaster.com/secure/AuxAidReport_new.cfm?id=27667" TargetMode="External"/><Relationship Id="rId4187" Type="http://schemas.openxmlformats.org/officeDocument/2006/relationships/hyperlink" Target="http://maps.google.com/?output=embed&amp;q=41.59545000,-70.84145000" TargetMode="External"/><Relationship Id="rId4047" Type="http://schemas.openxmlformats.org/officeDocument/2006/relationships/hyperlink" Target="http://maps.google.com/?output=embed&amp;q=41.61297222,-70.40019444" TargetMode="External"/><Relationship Id="rId4254" Type="http://schemas.openxmlformats.org/officeDocument/2006/relationships/hyperlink" Target="http://maps.google.com/?output=embed&amp;q=40.13324972,-70.77831667" TargetMode="External"/><Relationship Id="rId1848" Type="http://schemas.openxmlformats.org/officeDocument/2006/relationships/hyperlink" Target="http://www.usharbormaster.com/secure/AuxAidReport_new.cfm?id=29441" TargetMode="External"/><Relationship Id="rId3063" Type="http://schemas.openxmlformats.org/officeDocument/2006/relationships/hyperlink" Target="http://maps.google.com/?output=embed&amp;q=41.67511111,-70.62150000" TargetMode="External"/><Relationship Id="rId3270" Type="http://schemas.openxmlformats.org/officeDocument/2006/relationships/hyperlink" Target="http://maps.google.com/?output=embed&amp;q=41.60914083,-70.40967694" TargetMode="External"/><Relationship Id="rId4114" Type="http://schemas.openxmlformats.org/officeDocument/2006/relationships/hyperlink" Target="http://maps.google.com/?output=embed&amp;q=41.60444444,-70.64333333" TargetMode="External"/><Relationship Id="rId4321" Type="http://schemas.openxmlformats.org/officeDocument/2006/relationships/hyperlink" Target="http://www.usharbormaster.com/secure/auxview.cfm?recordid=29689" TargetMode="External"/><Relationship Id="rId191" Type="http://schemas.openxmlformats.org/officeDocument/2006/relationships/hyperlink" Target="http://maps.google.com/?output=embed&amp;q=41.67261111,-70.17197222" TargetMode="External"/><Relationship Id="rId1708" Type="http://schemas.openxmlformats.org/officeDocument/2006/relationships/hyperlink" Target="http://www.usharbormaster.com/secure/AuxAidReport_new.cfm?id=27246" TargetMode="External"/><Relationship Id="rId1915" Type="http://schemas.openxmlformats.org/officeDocument/2006/relationships/hyperlink" Target="http://maps.google.com/?output=embed&amp;q=41.63563889,-70.40658333" TargetMode="External"/><Relationship Id="rId3130" Type="http://schemas.openxmlformats.org/officeDocument/2006/relationships/hyperlink" Target="http://maps.google.com/?output=embed&amp;q=41.71113889,-69.96513889" TargetMode="External"/><Relationship Id="rId2689" Type="http://schemas.openxmlformats.org/officeDocument/2006/relationships/hyperlink" Target="http://www.usharbormaster.com/secure/auxview.cfm?recordid=28051" TargetMode="External"/><Relationship Id="rId2896" Type="http://schemas.openxmlformats.org/officeDocument/2006/relationships/hyperlink" Target="http://www.usharbormaster.com/secure/AuxAidReport_new.cfm?id=26658" TargetMode="External"/><Relationship Id="rId3947" Type="http://schemas.openxmlformats.org/officeDocument/2006/relationships/hyperlink" Target="http://maps.google.com/?output=embed&amp;q=41.92744444,-70.03369444" TargetMode="External"/><Relationship Id="rId868" Type="http://schemas.openxmlformats.org/officeDocument/2006/relationships/hyperlink" Target="http://www.usharbormaster.com/secure/AuxAidReport_new.cfm?id=28908" TargetMode="External"/><Relationship Id="rId1498" Type="http://schemas.openxmlformats.org/officeDocument/2006/relationships/hyperlink" Target="http://maps.google.com/?output=embed&amp;q=41.46477611,-70.62949417" TargetMode="External"/><Relationship Id="rId2549" Type="http://schemas.openxmlformats.org/officeDocument/2006/relationships/hyperlink" Target="http://www.usharbormaster.com/secure/auxview.cfm?recordid=28799" TargetMode="External"/><Relationship Id="rId2756" Type="http://schemas.openxmlformats.org/officeDocument/2006/relationships/hyperlink" Target="http://www.usharbormaster.com/secure/AuxAidReport_new.cfm?id=28068" TargetMode="External"/><Relationship Id="rId2963" Type="http://schemas.openxmlformats.org/officeDocument/2006/relationships/hyperlink" Target="http://maps.google.com/?output=embed&amp;q=41.58671667,-70.45331667" TargetMode="External"/><Relationship Id="rId3807" Type="http://schemas.openxmlformats.org/officeDocument/2006/relationships/hyperlink" Target="http://maps.google.com/?output=embed&amp;q=41.57333333,-70.52388889" TargetMode="External"/><Relationship Id="rId728" Type="http://schemas.openxmlformats.org/officeDocument/2006/relationships/hyperlink" Target="http://www.usharbormaster.com/secure/AuxAidReport_new.cfm?id=26486" TargetMode="External"/><Relationship Id="rId935" Type="http://schemas.openxmlformats.org/officeDocument/2006/relationships/hyperlink" Target="http://maps.google.com/?output=embed&amp;q=41.62505556,-70.36655389" TargetMode="External"/><Relationship Id="rId1358" Type="http://schemas.openxmlformats.org/officeDocument/2006/relationships/hyperlink" Target="http://maps.google.com/?output=embed&amp;q=41.65221667,-70.11543333" TargetMode="External"/><Relationship Id="rId1565" Type="http://schemas.openxmlformats.org/officeDocument/2006/relationships/hyperlink" Target="http://www.usharbormaster.com/secure/auxview.cfm?recordid=23908" TargetMode="External"/><Relationship Id="rId1772" Type="http://schemas.openxmlformats.org/officeDocument/2006/relationships/hyperlink" Target="http://www.usharbormaster.com/secure/AuxAidReport_new.cfm?id=23943" TargetMode="External"/><Relationship Id="rId2409" Type="http://schemas.openxmlformats.org/officeDocument/2006/relationships/hyperlink" Target="http://www.usharbormaster.com/secure/auxview.cfm?recordid=44035" TargetMode="External"/><Relationship Id="rId2616" Type="http://schemas.openxmlformats.org/officeDocument/2006/relationships/hyperlink" Target="http://www.usharbormaster.com/secure/AuxAidReport_new.cfm?id=24055" TargetMode="External"/><Relationship Id="rId64" Type="http://schemas.openxmlformats.org/officeDocument/2006/relationships/hyperlink" Target="http://www.usharbormaster.com/secure/AuxAidReport_new.cfm?id=23702" TargetMode="External"/><Relationship Id="rId1218" Type="http://schemas.openxmlformats.org/officeDocument/2006/relationships/hyperlink" Target="http://maps.google.com/?output=embed&amp;q=41.52223028,-70.67131222" TargetMode="External"/><Relationship Id="rId1425" Type="http://schemas.openxmlformats.org/officeDocument/2006/relationships/hyperlink" Target="http://www.usharbormaster.com/secure/auxview.cfm?recordid=24827" TargetMode="External"/><Relationship Id="rId2823" Type="http://schemas.openxmlformats.org/officeDocument/2006/relationships/hyperlink" Target="http://maps.google.com/?output=embed&amp;q=41.30572222,-70.02502778" TargetMode="External"/><Relationship Id="rId1632" Type="http://schemas.openxmlformats.org/officeDocument/2006/relationships/hyperlink" Target="http://www.usharbormaster.com/secure/AuxAidReport_new.cfm?id=29264" TargetMode="External"/><Relationship Id="rId2199" Type="http://schemas.openxmlformats.org/officeDocument/2006/relationships/hyperlink" Target="http://maps.google.com/?output=embed&amp;q=41.45463333,-70.58623333" TargetMode="External"/><Relationship Id="rId3597" Type="http://schemas.openxmlformats.org/officeDocument/2006/relationships/hyperlink" Target="http://www.usharbormaster.com/secure/auxview.cfm?recordid=28092" TargetMode="External"/><Relationship Id="rId3457" Type="http://schemas.openxmlformats.org/officeDocument/2006/relationships/hyperlink" Target="http://www.usharbormaster.com/secure/auxview.cfm?recordid=25911" TargetMode="External"/><Relationship Id="rId3664" Type="http://schemas.openxmlformats.org/officeDocument/2006/relationships/hyperlink" Target="http://www.usharbormaster.com/secure/AuxAidReport_new.cfm?id=23622" TargetMode="External"/><Relationship Id="rId3871" Type="http://schemas.openxmlformats.org/officeDocument/2006/relationships/hyperlink" Target="http://maps.google.com/?output=embed&amp;q=41.65305000,-70.63025000" TargetMode="External"/><Relationship Id="rId378" Type="http://schemas.openxmlformats.org/officeDocument/2006/relationships/hyperlink" Target="http://maps.google.com/?output=embed&amp;q=41.68665000,-70.63036667" TargetMode="External"/><Relationship Id="rId585" Type="http://schemas.openxmlformats.org/officeDocument/2006/relationships/hyperlink" Target="http://www.usharbormaster.com/secure/auxview.cfm?recordid=41331" TargetMode="External"/><Relationship Id="rId792" Type="http://schemas.openxmlformats.org/officeDocument/2006/relationships/hyperlink" Target="http://www.usharbormaster.com/secure/AuxAidReport_new.cfm?id=26500" TargetMode="External"/><Relationship Id="rId2059" Type="http://schemas.openxmlformats.org/officeDocument/2006/relationships/hyperlink" Target="http://maps.google.com/?output=embed&amp;q=41.65838333,-70.62683333" TargetMode="External"/><Relationship Id="rId2266" Type="http://schemas.openxmlformats.org/officeDocument/2006/relationships/hyperlink" Target="http://maps.google.com/?output=embed&amp;q=41.29972222,-70.06061111" TargetMode="External"/><Relationship Id="rId2473" Type="http://schemas.openxmlformats.org/officeDocument/2006/relationships/hyperlink" Target="http://www.usharbormaster.com/secure/auxview.cfm?recordid=28139" TargetMode="External"/><Relationship Id="rId2680" Type="http://schemas.openxmlformats.org/officeDocument/2006/relationships/hyperlink" Target="http://www.usharbormaster.com/secure/AuxAidReport_new.cfm?id=28048" TargetMode="External"/><Relationship Id="rId3317" Type="http://schemas.openxmlformats.org/officeDocument/2006/relationships/hyperlink" Target="http://www.usharbormaster.com/secure/auxview.cfm?recordid=26531" TargetMode="External"/><Relationship Id="rId3524" Type="http://schemas.openxmlformats.org/officeDocument/2006/relationships/hyperlink" Target="http://www.usharbormaster.com/secure/AuxAidReport_new.cfm?id=28645" TargetMode="External"/><Relationship Id="rId3731" Type="http://schemas.openxmlformats.org/officeDocument/2006/relationships/hyperlink" Target="http://maps.google.com/?output=embed&amp;q=41.81052778,-69.96547222" TargetMode="External"/><Relationship Id="rId238" Type="http://schemas.openxmlformats.org/officeDocument/2006/relationships/hyperlink" Target="http://maps.google.com/?output=embed&amp;q=41.68936111,-70.16683333" TargetMode="External"/><Relationship Id="rId445" Type="http://schemas.openxmlformats.org/officeDocument/2006/relationships/hyperlink" Target="http://www.usharbormaster.com/secure/auxview.cfm?recordid=43898" TargetMode="External"/><Relationship Id="rId652" Type="http://schemas.openxmlformats.org/officeDocument/2006/relationships/hyperlink" Target="http://www.usharbormaster.com/secure/AuxAidReport_new.cfm?id=29324" TargetMode="External"/><Relationship Id="rId1075" Type="http://schemas.openxmlformats.org/officeDocument/2006/relationships/hyperlink" Target="http://maps.google.com/?output=embed&amp;q=41.63998333,-70.24693333" TargetMode="External"/><Relationship Id="rId1282" Type="http://schemas.openxmlformats.org/officeDocument/2006/relationships/hyperlink" Target="http://maps.google.com/?output=embed&amp;q=41.54730000,-70.57076667" TargetMode="External"/><Relationship Id="rId2126" Type="http://schemas.openxmlformats.org/officeDocument/2006/relationships/hyperlink" Target="http://maps.google.com/?output=embed&amp;q=41.67021361,-69.96126472" TargetMode="External"/><Relationship Id="rId2333" Type="http://schemas.openxmlformats.org/officeDocument/2006/relationships/hyperlink" Target="http://www.usharbormaster.com/secure/auxview.cfm?recordid=29652" TargetMode="External"/><Relationship Id="rId2540" Type="http://schemas.openxmlformats.org/officeDocument/2006/relationships/hyperlink" Target="http://www.usharbormaster.com/secure/AuxAidReport_new.cfm?id=28128" TargetMode="External"/><Relationship Id="rId305" Type="http://schemas.openxmlformats.org/officeDocument/2006/relationships/hyperlink" Target="http://www.usharbormaster.com/secure/auxview.cfm?recordid=23737" TargetMode="External"/><Relationship Id="rId512" Type="http://schemas.openxmlformats.org/officeDocument/2006/relationships/hyperlink" Target="http://www.usharbormaster.com/secure/AuxAidReport_new.cfm?id=29132" TargetMode="External"/><Relationship Id="rId1142" Type="http://schemas.openxmlformats.org/officeDocument/2006/relationships/hyperlink" Target="http://maps.google.com/?output=embed&amp;q=41.63870000,-70.26211667" TargetMode="External"/><Relationship Id="rId2400" Type="http://schemas.openxmlformats.org/officeDocument/2006/relationships/hyperlink" Target="http://www.usharbormaster.com/secure/AuxAidReport_new.cfm?id=24065" TargetMode="External"/><Relationship Id="rId4298" Type="http://schemas.openxmlformats.org/officeDocument/2006/relationships/hyperlink" Target="http://maps.google.com/?output=embed&amp;q=42.23045000,-69.96730000" TargetMode="External"/><Relationship Id="rId1002" Type="http://schemas.openxmlformats.org/officeDocument/2006/relationships/hyperlink" Target="http://maps.google.com/?output=embed&amp;q=41.30672222,-70.19516667" TargetMode="External"/><Relationship Id="rId4158" Type="http://schemas.openxmlformats.org/officeDocument/2006/relationships/hyperlink" Target="http://maps.google.com/?output=embed&amp;q=41.60488889,-70.84222222" TargetMode="External"/><Relationship Id="rId1959" Type="http://schemas.openxmlformats.org/officeDocument/2006/relationships/hyperlink" Target="http://maps.google.com/?output=embed&amp;q=41.43997222,-70.59963889" TargetMode="External"/><Relationship Id="rId3174" Type="http://schemas.openxmlformats.org/officeDocument/2006/relationships/hyperlink" Target="http://maps.google.com/?output=embed&amp;q=41.71247222,-70.30497222" TargetMode="External"/><Relationship Id="rId4018" Type="http://schemas.openxmlformats.org/officeDocument/2006/relationships/hyperlink" Target="http://maps.google.com/?output=embed&amp;q=41.61936111,-70.39775000" TargetMode="External"/><Relationship Id="rId1819" Type="http://schemas.openxmlformats.org/officeDocument/2006/relationships/hyperlink" Target="http://maps.google.com/?output=embed&amp;q=41.28822222,-70.20755556" TargetMode="External"/><Relationship Id="rId3381" Type="http://schemas.openxmlformats.org/officeDocument/2006/relationships/hyperlink" Target="http://www.usharbormaster.com/secure/auxview.cfm?recordid=37961" TargetMode="External"/><Relationship Id="rId4225" Type="http://schemas.openxmlformats.org/officeDocument/2006/relationships/hyperlink" Target="http://www.usharbormaster.com/secure/auxview.cfm?recordid=37980" TargetMode="External"/><Relationship Id="rId2190" Type="http://schemas.openxmlformats.org/officeDocument/2006/relationships/hyperlink" Target="http://maps.google.com/?output=embed&amp;q=41.45102778,-70.59761111" TargetMode="External"/><Relationship Id="rId3034" Type="http://schemas.openxmlformats.org/officeDocument/2006/relationships/hyperlink" Target="http://maps.google.com/?output=embed&amp;q=41.53361111,-70.67055556" TargetMode="External"/><Relationship Id="rId3241" Type="http://schemas.openxmlformats.org/officeDocument/2006/relationships/hyperlink" Target="http://www.usharbormaster.com/secure/auxview.cfm?recordid=26085" TargetMode="External"/><Relationship Id="rId162" Type="http://schemas.openxmlformats.org/officeDocument/2006/relationships/hyperlink" Target="http://maps.google.com/?output=embed&amp;q=41.66008333,-70.18802778" TargetMode="External"/><Relationship Id="rId2050" Type="http://schemas.openxmlformats.org/officeDocument/2006/relationships/hyperlink" Target="http://maps.google.com/?output=embed&amp;q=41.65555556,-70.62409444" TargetMode="External"/><Relationship Id="rId3101" Type="http://schemas.openxmlformats.org/officeDocument/2006/relationships/hyperlink" Target="http://www.usharbormaster.com/secure/auxview.cfm?recordid=27614" TargetMode="External"/><Relationship Id="rId979" Type="http://schemas.openxmlformats.org/officeDocument/2006/relationships/hyperlink" Target="http://maps.google.com/?output=embed&amp;q=41.46023611,-70.58506389" TargetMode="External"/><Relationship Id="rId839" Type="http://schemas.openxmlformats.org/officeDocument/2006/relationships/hyperlink" Target="http://maps.google.com/?output=embed&amp;q=41.60902833,-70.43087111" TargetMode="External"/><Relationship Id="rId1469" Type="http://schemas.openxmlformats.org/officeDocument/2006/relationships/hyperlink" Target="http://www.usharbormaster.com/secure/auxview.cfm?recordid=23903" TargetMode="External"/><Relationship Id="rId2867" Type="http://schemas.openxmlformats.org/officeDocument/2006/relationships/hyperlink" Target="http://maps.google.com/?output=embed&amp;q=41.58900000,-70.44750000" TargetMode="External"/><Relationship Id="rId3918" Type="http://schemas.openxmlformats.org/officeDocument/2006/relationships/hyperlink" Target="http://maps.google.com/?output=embed&amp;q=41.65372222,-70.18777778" TargetMode="External"/><Relationship Id="rId4082" Type="http://schemas.openxmlformats.org/officeDocument/2006/relationships/hyperlink" Target="http://maps.google.com/?output=embed&amp;q=41.61992861,-70.39659667" TargetMode="External"/><Relationship Id="rId1676" Type="http://schemas.openxmlformats.org/officeDocument/2006/relationships/hyperlink" Target="http://www.usharbormaster.com/secure/AuxAidReport_new.cfm?id=23930" TargetMode="External"/><Relationship Id="rId1883" Type="http://schemas.openxmlformats.org/officeDocument/2006/relationships/hyperlink" Target="http://maps.google.com/?output=embed&amp;q=41.71127778,-70.30047222" TargetMode="External"/><Relationship Id="rId2727" Type="http://schemas.openxmlformats.org/officeDocument/2006/relationships/hyperlink" Target="http://maps.google.com/?output=embed&amp;q=41.71397222,-69.96197222" TargetMode="External"/><Relationship Id="rId2934" Type="http://schemas.openxmlformats.org/officeDocument/2006/relationships/hyperlink" Target="http://maps.google.com/?output=embed&amp;q=41.58470000,-70.45475000" TargetMode="External"/><Relationship Id="rId906" Type="http://schemas.openxmlformats.org/officeDocument/2006/relationships/hyperlink" Target="http://maps.google.com/?output=embed&amp;q=41.92866667,-70.02488889" TargetMode="External"/><Relationship Id="rId1329" Type="http://schemas.openxmlformats.org/officeDocument/2006/relationships/hyperlink" Target="http://www.usharbormaster.com/secure/auxview.cfm?recordid=26371" TargetMode="External"/><Relationship Id="rId1536" Type="http://schemas.openxmlformats.org/officeDocument/2006/relationships/hyperlink" Target="http://www.usharbormaster.com/secure/AuxAidReport_new.cfm?id=30000" TargetMode="External"/><Relationship Id="rId1743" Type="http://schemas.openxmlformats.org/officeDocument/2006/relationships/hyperlink" Target="http://maps.google.com/?output=embed&amp;q=41.55803333,-70.51941667" TargetMode="External"/><Relationship Id="rId1950" Type="http://schemas.openxmlformats.org/officeDocument/2006/relationships/hyperlink" Target="http://maps.google.com/?output=embed&amp;q=41.46084722,-70.58547778" TargetMode="External"/><Relationship Id="rId35" Type="http://schemas.openxmlformats.org/officeDocument/2006/relationships/hyperlink" Target="http://maps.google.com/?output=embed&amp;q=41.74255000,-70.67190000" TargetMode="External"/><Relationship Id="rId1603" Type="http://schemas.openxmlformats.org/officeDocument/2006/relationships/hyperlink" Target="http://maps.google.com/?output=embed&amp;q=41.73422222,-69.96650000" TargetMode="External"/><Relationship Id="rId1810" Type="http://schemas.openxmlformats.org/officeDocument/2006/relationships/hyperlink" Target="http://maps.google.com/?output=embed&amp;q=41.27705556,-70.19980556" TargetMode="External"/><Relationship Id="rId3568" Type="http://schemas.openxmlformats.org/officeDocument/2006/relationships/hyperlink" Target="http://www.usharbormaster.com/secure/AuxAidReport_new.cfm?id=28102" TargetMode="External"/><Relationship Id="rId3775" Type="http://schemas.openxmlformats.org/officeDocument/2006/relationships/hyperlink" Target="http://maps.google.com/?output=embed&amp;q=41.45598333,-70.59970000" TargetMode="External"/><Relationship Id="rId3982" Type="http://schemas.openxmlformats.org/officeDocument/2006/relationships/hyperlink" Target="http://maps.google.com/?output=embed&amp;q=41.60550000,-70.40165000" TargetMode="External"/><Relationship Id="rId489" Type="http://schemas.openxmlformats.org/officeDocument/2006/relationships/hyperlink" Target="http://www.usharbormaster.com/secure/auxview.cfm?recordid=31219" TargetMode="External"/><Relationship Id="rId696" Type="http://schemas.openxmlformats.org/officeDocument/2006/relationships/hyperlink" Target="http://www.usharbormaster.com/secure/AuxAidReport_new.cfm?id=27486" TargetMode="External"/><Relationship Id="rId2377" Type="http://schemas.openxmlformats.org/officeDocument/2006/relationships/hyperlink" Target="http://www.usharbormaster.com/secure/auxview.cfm?recordid=29483" TargetMode="External"/><Relationship Id="rId2584" Type="http://schemas.openxmlformats.org/officeDocument/2006/relationships/hyperlink" Target="http://www.usharbormaster.com/secure/AuxAidReport_new.cfm?id=28503" TargetMode="External"/><Relationship Id="rId2791" Type="http://schemas.openxmlformats.org/officeDocument/2006/relationships/hyperlink" Target="http://maps.google.com/?output=embed&amp;q=41.70106667,-70.62635000" TargetMode="External"/><Relationship Id="rId3428" Type="http://schemas.openxmlformats.org/officeDocument/2006/relationships/hyperlink" Target="http://www.usharbormaster.com/secure/AuxAidReport_new.cfm?id=29615" TargetMode="External"/><Relationship Id="rId3635" Type="http://schemas.openxmlformats.org/officeDocument/2006/relationships/hyperlink" Target="http://maps.google.com/?output=embed&amp;q=41.56103333,-70.46981667" TargetMode="External"/><Relationship Id="rId349" Type="http://schemas.openxmlformats.org/officeDocument/2006/relationships/hyperlink" Target="http://www.usharbormaster.com/secure/auxview.cfm?recordid=30134" TargetMode="External"/><Relationship Id="rId556" Type="http://schemas.openxmlformats.org/officeDocument/2006/relationships/hyperlink" Target="http://www.usharbormaster.com/secure/AuxAidReport_new.cfm?id=23755" TargetMode="External"/><Relationship Id="rId763" Type="http://schemas.openxmlformats.org/officeDocument/2006/relationships/hyperlink" Target="http://maps.google.com/?output=embed&amp;q=41.60919444,-70.43247222" TargetMode="External"/><Relationship Id="rId1186" Type="http://schemas.openxmlformats.org/officeDocument/2006/relationships/hyperlink" Target="http://maps.google.com/?output=embed&amp;q=41.67141667,-70.16697222" TargetMode="External"/><Relationship Id="rId1393" Type="http://schemas.openxmlformats.org/officeDocument/2006/relationships/hyperlink" Target="http://www.usharbormaster.com/secure/auxview.cfm?recordid=26588" TargetMode="External"/><Relationship Id="rId2237" Type="http://schemas.openxmlformats.org/officeDocument/2006/relationships/hyperlink" Target="http://www.usharbormaster.com/secure/auxview.cfm?recordid=28695" TargetMode="External"/><Relationship Id="rId2444" Type="http://schemas.openxmlformats.org/officeDocument/2006/relationships/hyperlink" Target="http://www.usharbormaster.com/secure/AuxAidReport_new.cfm?id=29510" TargetMode="External"/><Relationship Id="rId3842" Type="http://schemas.openxmlformats.org/officeDocument/2006/relationships/hyperlink" Target="http://maps.google.com/?output=embed&amp;q=41.55205000,-70.52828333" TargetMode="External"/><Relationship Id="rId209" Type="http://schemas.openxmlformats.org/officeDocument/2006/relationships/hyperlink" Target="http://www.usharbormaster.com/secure/auxview.cfm?recordid=23857" TargetMode="External"/><Relationship Id="rId416" Type="http://schemas.openxmlformats.org/officeDocument/2006/relationships/hyperlink" Target="http://www.usharbormaster.com/secure/AuxAidReport_new.cfm?id=44085" TargetMode="External"/><Relationship Id="rId970" Type="http://schemas.openxmlformats.org/officeDocument/2006/relationships/hyperlink" Target="http://maps.google.com/?output=embed&amp;q=41.74197333,-70.65375500" TargetMode="External"/><Relationship Id="rId1046" Type="http://schemas.openxmlformats.org/officeDocument/2006/relationships/hyperlink" Target="http://maps.google.com/?output=embed&amp;q=41.55660000,-70.54210000" TargetMode="External"/><Relationship Id="rId1253" Type="http://schemas.openxmlformats.org/officeDocument/2006/relationships/hyperlink" Target="http://www.usharbormaster.com/secure/auxview.cfm?recordid=26336" TargetMode="External"/><Relationship Id="rId2651" Type="http://schemas.openxmlformats.org/officeDocument/2006/relationships/hyperlink" Target="http://maps.google.com/?output=embed&amp;q=41.71856667,-70.62021667" TargetMode="External"/><Relationship Id="rId3702" Type="http://schemas.openxmlformats.org/officeDocument/2006/relationships/hyperlink" Target="http://maps.google.com/?output=embed&amp;q=41.79755556,-69.97680556" TargetMode="External"/><Relationship Id="rId623" Type="http://schemas.openxmlformats.org/officeDocument/2006/relationships/hyperlink" Target="http://maps.google.com/?output=embed&amp;q=41.62736111,-70.36697222" TargetMode="External"/><Relationship Id="rId830" Type="http://schemas.openxmlformats.org/officeDocument/2006/relationships/hyperlink" Target="http://maps.google.com/?output=embed&amp;q=41.61400278,-70.42831944" TargetMode="External"/><Relationship Id="rId1460" Type="http://schemas.openxmlformats.org/officeDocument/2006/relationships/hyperlink" Target="http://www.usharbormaster.com/secure/AuxAidReport_new.cfm?id=29458" TargetMode="External"/><Relationship Id="rId2304" Type="http://schemas.openxmlformats.org/officeDocument/2006/relationships/hyperlink" Target="http://www.usharbormaster.com/secure/AuxAidReport_new.cfm?id=26713" TargetMode="External"/><Relationship Id="rId2511" Type="http://schemas.openxmlformats.org/officeDocument/2006/relationships/hyperlink" Target="http://maps.google.com/?output=embed&amp;q=41.66944444,-69.98972222" TargetMode="External"/><Relationship Id="rId1113" Type="http://schemas.openxmlformats.org/officeDocument/2006/relationships/hyperlink" Target="http://www.usharbormaster.com/secure/auxview.cfm?recordid=26414" TargetMode="External"/><Relationship Id="rId1320" Type="http://schemas.openxmlformats.org/officeDocument/2006/relationships/hyperlink" Target="http://www.usharbormaster.com/secure/AuxAidReport_new.cfm?id=29017" TargetMode="External"/><Relationship Id="rId4269" Type="http://schemas.openxmlformats.org/officeDocument/2006/relationships/hyperlink" Target="http://www.usharbormaster.com/secure/auxview.cfm?recordid=35476" TargetMode="External"/><Relationship Id="rId3078" Type="http://schemas.openxmlformats.org/officeDocument/2006/relationships/hyperlink" Target="http://maps.google.com/?output=embed&amp;q=41.67058333,-70.00891667" TargetMode="External"/><Relationship Id="rId3285" Type="http://schemas.openxmlformats.org/officeDocument/2006/relationships/hyperlink" Target="http://www.usharbormaster.com/secure/auxview.cfm?recordid=26541" TargetMode="External"/><Relationship Id="rId3492" Type="http://schemas.openxmlformats.org/officeDocument/2006/relationships/hyperlink" Target="http://www.usharbormaster.com/secure/AuxAidReport_new.cfm?id=28501" TargetMode="External"/><Relationship Id="rId4129" Type="http://schemas.openxmlformats.org/officeDocument/2006/relationships/hyperlink" Target="http://www.usharbormaster.com/secure/auxview.cfm?recordid=26382" TargetMode="External"/><Relationship Id="rId2094" Type="http://schemas.openxmlformats.org/officeDocument/2006/relationships/hyperlink" Target="http://maps.google.com/?output=embed&amp;q=41.65011667,-70.25645000" TargetMode="External"/><Relationship Id="rId3145" Type="http://schemas.openxmlformats.org/officeDocument/2006/relationships/hyperlink" Target="http://www.usharbormaster.com/secure/auxview.cfm?recordid=28081" TargetMode="External"/><Relationship Id="rId3352" Type="http://schemas.openxmlformats.org/officeDocument/2006/relationships/hyperlink" Target="http://www.usharbormaster.com/secure/AuxAidReport_new.cfm?id=28609" TargetMode="External"/><Relationship Id="rId273" Type="http://schemas.openxmlformats.org/officeDocument/2006/relationships/hyperlink" Target="http://www.usharbormaster.com/secure/auxview.cfm?recordid=27692" TargetMode="External"/><Relationship Id="rId480" Type="http://schemas.openxmlformats.org/officeDocument/2006/relationships/hyperlink" Target="http://www.usharbormaster.com/secure/AuxAidReport_new.cfm?id=36856" TargetMode="External"/><Relationship Id="rId2161" Type="http://schemas.openxmlformats.org/officeDocument/2006/relationships/hyperlink" Target="http://www.usharbormaster.com/secure/auxview.cfm?recordid=25787" TargetMode="External"/><Relationship Id="rId3005" Type="http://schemas.openxmlformats.org/officeDocument/2006/relationships/hyperlink" Target="http://www.usharbormaster.com/secure/auxview.cfm?recordid=29026" TargetMode="External"/><Relationship Id="rId3212" Type="http://schemas.openxmlformats.org/officeDocument/2006/relationships/hyperlink" Target="http://www.usharbormaster.com/secure/AuxAidReport_new.cfm?id=26614" TargetMode="External"/><Relationship Id="rId133" Type="http://schemas.openxmlformats.org/officeDocument/2006/relationships/hyperlink" Target="http://www.usharbormaster.com/secure/auxview.cfm?recordid=23842" TargetMode="External"/><Relationship Id="rId340" Type="http://schemas.openxmlformats.org/officeDocument/2006/relationships/hyperlink" Target="http://www.usharbormaster.com/secure/AuxAidReport_new.cfm?id=28498" TargetMode="External"/><Relationship Id="rId2021" Type="http://schemas.openxmlformats.org/officeDocument/2006/relationships/hyperlink" Target="http://www.usharbormaster.com/secure/auxview.cfm?recordid=42684" TargetMode="External"/><Relationship Id="rId200" Type="http://schemas.openxmlformats.org/officeDocument/2006/relationships/hyperlink" Target="http://www.usharbormaster.com/secure/AuxAidReport_new.cfm?id=23854" TargetMode="External"/><Relationship Id="rId2978" Type="http://schemas.openxmlformats.org/officeDocument/2006/relationships/hyperlink" Target="http://maps.google.com/?output=embed&amp;q=41.58271667,-70.45670000" TargetMode="External"/><Relationship Id="rId4193" Type="http://schemas.openxmlformats.org/officeDocument/2006/relationships/hyperlink" Target="http://www.usharbormaster.com/secure/auxview.cfm?recordid=37984" TargetMode="External"/><Relationship Id="rId1787" Type="http://schemas.openxmlformats.org/officeDocument/2006/relationships/hyperlink" Target="http://maps.google.com/?output=embed&amp;q=41.28483333,-70.19555556" TargetMode="External"/><Relationship Id="rId1994" Type="http://schemas.openxmlformats.org/officeDocument/2006/relationships/hyperlink" Target="http://maps.google.com/?output=embed&amp;q=41.64938333,-70.80580000" TargetMode="External"/><Relationship Id="rId2838" Type="http://schemas.openxmlformats.org/officeDocument/2006/relationships/hyperlink" Target="http://maps.google.com/?output=embed&amp;q=41.58651667,-70.44598333" TargetMode="External"/><Relationship Id="rId79" Type="http://schemas.openxmlformats.org/officeDocument/2006/relationships/hyperlink" Target="http://maps.google.com/?output=embed&amp;q=41.58633333,-70.91100000" TargetMode="External"/><Relationship Id="rId1647" Type="http://schemas.openxmlformats.org/officeDocument/2006/relationships/hyperlink" Target="http://maps.google.com/?output=embed&amp;q=41.75233333,-69.96361111" TargetMode="External"/><Relationship Id="rId1854" Type="http://schemas.openxmlformats.org/officeDocument/2006/relationships/hyperlink" Target="http://maps.google.com/?output=embed&amp;q=41.70955556,-70.30133333" TargetMode="External"/><Relationship Id="rId2905" Type="http://schemas.openxmlformats.org/officeDocument/2006/relationships/hyperlink" Target="http://www.usharbormaster.com/secure/auxview.cfm?recordid=28008" TargetMode="External"/><Relationship Id="rId4053" Type="http://schemas.openxmlformats.org/officeDocument/2006/relationships/hyperlink" Target="http://www.usharbormaster.com/secure/auxview.cfm?recordid=26555" TargetMode="External"/><Relationship Id="rId4260" Type="http://schemas.openxmlformats.org/officeDocument/2006/relationships/hyperlink" Target="http://www.usharbormaster.com/secure/AuxAidReport_new.cfm?id=36572" TargetMode="External"/><Relationship Id="rId1507" Type="http://schemas.openxmlformats.org/officeDocument/2006/relationships/hyperlink" Target="http://maps.google.com/?output=embed&amp;q=41.46308333,-70.62752778" TargetMode="External"/><Relationship Id="rId1714" Type="http://schemas.openxmlformats.org/officeDocument/2006/relationships/hyperlink" Target="http://maps.google.com/?output=embed&amp;q=41.55966667,-70.51566667" TargetMode="External"/><Relationship Id="rId4120" Type="http://schemas.openxmlformats.org/officeDocument/2006/relationships/hyperlink" Target="http://www.usharbormaster.com/secure/AuxAidReport_new.cfm?id=35547" TargetMode="External"/><Relationship Id="rId1921" Type="http://schemas.openxmlformats.org/officeDocument/2006/relationships/hyperlink" Target="http://www.usharbormaster.com/secure/auxview.cfm?recordid=26578" TargetMode="External"/><Relationship Id="rId3679" Type="http://schemas.openxmlformats.org/officeDocument/2006/relationships/hyperlink" Target="http://maps.google.com/?output=embed&amp;q=41.80527778,-69.97208333" TargetMode="External"/><Relationship Id="rId2488" Type="http://schemas.openxmlformats.org/officeDocument/2006/relationships/hyperlink" Target="http://www.usharbormaster.com/secure/AuxAidReport_new.cfm?id=26460" TargetMode="External"/><Relationship Id="rId3886" Type="http://schemas.openxmlformats.org/officeDocument/2006/relationships/hyperlink" Target="http://maps.google.com/?output=embed&amp;q=41.65357778,-70.63459167" TargetMode="External"/><Relationship Id="rId1297" Type="http://schemas.openxmlformats.org/officeDocument/2006/relationships/hyperlink" Target="http://www.usharbormaster.com/secure/auxview.cfm?recordid=27505" TargetMode="External"/><Relationship Id="rId2695" Type="http://schemas.openxmlformats.org/officeDocument/2006/relationships/hyperlink" Target="http://maps.google.com/?output=embed&amp;q=41.70138889,-69.93963889" TargetMode="External"/><Relationship Id="rId3539" Type="http://schemas.openxmlformats.org/officeDocument/2006/relationships/hyperlink" Target="http://maps.google.com/?output=embed&amp;q=41.65463889,-69.98022222" TargetMode="External"/><Relationship Id="rId3746" Type="http://schemas.openxmlformats.org/officeDocument/2006/relationships/hyperlink" Target="http://maps.google.com/?output=embed&amp;q=41.80548333,-69.96918333" TargetMode="External"/><Relationship Id="rId3953" Type="http://schemas.openxmlformats.org/officeDocument/2006/relationships/hyperlink" Target="http://www.usharbormaster.com/secure/auxview.cfm?recordid=26549" TargetMode="External"/><Relationship Id="rId667" Type="http://schemas.openxmlformats.org/officeDocument/2006/relationships/hyperlink" Target="http://maps.google.com/?output=embed&amp;q=41.67291667,-69.94511111" TargetMode="External"/><Relationship Id="rId874" Type="http://schemas.openxmlformats.org/officeDocument/2006/relationships/hyperlink" Target="http://maps.google.com/?output=embed&amp;q=41.42600000,-70.92351667" TargetMode="External"/><Relationship Id="rId2348" Type="http://schemas.openxmlformats.org/officeDocument/2006/relationships/hyperlink" Target="http://www.usharbormaster.com/secure/AuxAidReport_new.cfm?id=26570" TargetMode="External"/><Relationship Id="rId2555" Type="http://schemas.openxmlformats.org/officeDocument/2006/relationships/hyperlink" Target="http://maps.google.com/?output=embed&amp;q=41.98569444,-70.08850000" TargetMode="External"/><Relationship Id="rId2762" Type="http://schemas.openxmlformats.org/officeDocument/2006/relationships/hyperlink" Target="http://maps.google.com/?output=embed&amp;q=41.72330556,-69.97347222" TargetMode="External"/><Relationship Id="rId3606" Type="http://schemas.openxmlformats.org/officeDocument/2006/relationships/hyperlink" Target="http://maps.google.com/?output=embed&amp;q=41.66583333,-69.96583333" TargetMode="External"/><Relationship Id="rId3813" Type="http://schemas.openxmlformats.org/officeDocument/2006/relationships/hyperlink" Target="http://www.usharbormaster.com/secure/auxview.cfm?recordid=26096" TargetMode="External"/><Relationship Id="rId527" Type="http://schemas.openxmlformats.org/officeDocument/2006/relationships/hyperlink" Target="http://maps.google.com/?output=embed&amp;q=41.71333333,-70.76500000" TargetMode="External"/><Relationship Id="rId734" Type="http://schemas.openxmlformats.org/officeDocument/2006/relationships/hyperlink" Target="http://maps.google.com/?output=embed&amp;q=41.60030556,-70.43227778" TargetMode="External"/><Relationship Id="rId941" Type="http://schemas.openxmlformats.org/officeDocument/2006/relationships/hyperlink" Target="http://www.usharbormaster.com/secure/auxview.cfm?recordid=29452" TargetMode="External"/><Relationship Id="rId1157" Type="http://schemas.openxmlformats.org/officeDocument/2006/relationships/hyperlink" Target="http://www.usharbormaster.com/secure/auxview.cfm?recordid=28125" TargetMode="External"/><Relationship Id="rId1364" Type="http://schemas.openxmlformats.org/officeDocument/2006/relationships/hyperlink" Target="http://www.usharbormaster.com/secure/AuxAidReport_new.cfm?id=23884" TargetMode="External"/><Relationship Id="rId1571" Type="http://schemas.openxmlformats.org/officeDocument/2006/relationships/hyperlink" Target="http://maps.google.com/?output=embed&amp;q=41.70306667,-70.62038333" TargetMode="External"/><Relationship Id="rId2208" Type="http://schemas.openxmlformats.org/officeDocument/2006/relationships/hyperlink" Target="http://www.usharbormaster.com/secure/AuxAidReport_new.cfm?id=27640" TargetMode="External"/><Relationship Id="rId2415" Type="http://schemas.openxmlformats.org/officeDocument/2006/relationships/hyperlink" Target="http://maps.google.com/?output=embed&amp;q=41.58656667,-70.47310000" TargetMode="External"/><Relationship Id="rId2622" Type="http://schemas.openxmlformats.org/officeDocument/2006/relationships/hyperlink" Target="http://maps.google.com/?output=embed&amp;q=41.65278333,-70.63233056" TargetMode="External"/><Relationship Id="rId70" Type="http://schemas.openxmlformats.org/officeDocument/2006/relationships/hyperlink" Target="http://maps.google.com/?output=embed&amp;q=41.58697222,-70.94805556" TargetMode="External"/><Relationship Id="rId801" Type="http://schemas.openxmlformats.org/officeDocument/2006/relationships/hyperlink" Target="http://www.usharbormaster.com/secure/auxview.cfm?recordid=26503" TargetMode="External"/><Relationship Id="rId1017" Type="http://schemas.openxmlformats.org/officeDocument/2006/relationships/hyperlink" Target="http://www.usharbormaster.com/secure/auxview.cfm?recordid=32284" TargetMode="External"/><Relationship Id="rId1224" Type="http://schemas.openxmlformats.org/officeDocument/2006/relationships/hyperlink" Target="http://www.usharbormaster.com/secure/AuxAidReport_new.cfm?id=23830" TargetMode="External"/><Relationship Id="rId1431" Type="http://schemas.openxmlformats.org/officeDocument/2006/relationships/hyperlink" Target="http://maps.google.com/?output=embed&amp;q=41.72791667,-70.68655000" TargetMode="External"/><Relationship Id="rId3189" Type="http://schemas.openxmlformats.org/officeDocument/2006/relationships/hyperlink" Target="http://www.usharbormaster.com/secure/auxview.cfm?recordid=28557" TargetMode="External"/><Relationship Id="rId3396" Type="http://schemas.openxmlformats.org/officeDocument/2006/relationships/hyperlink" Target="http://www.usharbormaster.com/secure/AuxAidReport_new.cfm?id=28863" TargetMode="External"/><Relationship Id="rId3049" Type="http://schemas.openxmlformats.org/officeDocument/2006/relationships/hyperlink" Target="http://www.usharbormaster.com/secure/auxview.cfm?recordid=29392" TargetMode="External"/><Relationship Id="rId3256" Type="http://schemas.openxmlformats.org/officeDocument/2006/relationships/hyperlink" Target="http://www.usharbormaster.com/secure/AuxAidReport_new.cfm?id=26526" TargetMode="External"/><Relationship Id="rId3463" Type="http://schemas.openxmlformats.org/officeDocument/2006/relationships/hyperlink" Target="http://maps.google.com/?output=embed&amp;q=41.65430000,-70.75016667" TargetMode="External"/><Relationship Id="rId4307" Type="http://schemas.openxmlformats.org/officeDocument/2006/relationships/hyperlink" Target="http://maps.google.com/?output=embed&amp;q=41.67001000,-70.62968694" TargetMode="External"/><Relationship Id="rId177" Type="http://schemas.openxmlformats.org/officeDocument/2006/relationships/hyperlink" Target="http://www.usharbormaster.com/secure/auxview.cfm?recordid=27976" TargetMode="External"/><Relationship Id="rId384" Type="http://schemas.openxmlformats.org/officeDocument/2006/relationships/hyperlink" Target="http://www.usharbormaster.com/secure/AuxAidReport_new.cfm?id=36721" TargetMode="External"/><Relationship Id="rId591" Type="http://schemas.openxmlformats.org/officeDocument/2006/relationships/hyperlink" Target="http://maps.google.com/?output=embed&amp;q=41.64166667,-70.75333333" TargetMode="External"/><Relationship Id="rId2065" Type="http://schemas.openxmlformats.org/officeDocument/2006/relationships/hyperlink" Target="http://www.usharbormaster.com/secure/auxview.cfm?recordid=27418" TargetMode="External"/><Relationship Id="rId2272" Type="http://schemas.openxmlformats.org/officeDocument/2006/relationships/hyperlink" Target="http://www.usharbormaster.com/secure/AuxAidReport_new.cfm?id=26053" TargetMode="External"/><Relationship Id="rId3116" Type="http://schemas.openxmlformats.org/officeDocument/2006/relationships/hyperlink" Target="http://www.usharbormaster.com/secure/AuxAidReport_new.cfm?id=28075" TargetMode="External"/><Relationship Id="rId3670" Type="http://schemas.openxmlformats.org/officeDocument/2006/relationships/hyperlink" Target="http://maps.google.com/?output=embed&amp;q=41.80525000,-69.96680556" TargetMode="External"/><Relationship Id="rId244" Type="http://schemas.openxmlformats.org/officeDocument/2006/relationships/hyperlink" Target="http://www.usharbormaster.com/secure/AuxAidReport_new.cfm?id=23864" TargetMode="External"/><Relationship Id="rId1081" Type="http://schemas.openxmlformats.org/officeDocument/2006/relationships/hyperlink" Target="http://www.usharbormaster.com/secure/auxview.cfm?recordid=28493" TargetMode="External"/><Relationship Id="rId3323" Type="http://schemas.openxmlformats.org/officeDocument/2006/relationships/hyperlink" Target="http://maps.google.com/?output=embed&amp;q=41.60883333,-70.41800000" TargetMode="External"/><Relationship Id="rId3530" Type="http://schemas.openxmlformats.org/officeDocument/2006/relationships/hyperlink" Target="http://maps.google.com/?output=embed&amp;q=41.65675000,-69.98172222" TargetMode="External"/><Relationship Id="rId451" Type="http://schemas.openxmlformats.org/officeDocument/2006/relationships/hyperlink" Target="http://maps.google.com/?output=embed&amp;q=41.60720000,-70.80970000" TargetMode="External"/><Relationship Id="rId2132" Type="http://schemas.openxmlformats.org/officeDocument/2006/relationships/hyperlink" Target="http://www.usharbormaster.com/secure/AuxAidReport_new.cfm?id=28141" TargetMode="External"/><Relationship Id="rId104" Type="http://schemas.openxmlformats.org/officeDocument/2006/relationships/hyperlink" Target="http://www.usharbormaster.com/secure/AuxAidReport_new.cfm?id=25815" TargetMode="External"/><Relationship Id="rId311" Type="http://schemas.openxmlformats.org/officeDocument/2006/relationships/hyperlink" Target="http://maps.google.com/?output=embed&amp;q=41.63691667,-70.19602778" TargetMode="External"/><Relationship Id="rId1898" Type="http://schemas.openxmlformats.org/officeDocument/2006/relationships/hyperlink" Target="http://maps.google.com/?output=embed&amp;q=41.64212778,-70.40616722" TargetMode="External"/><Relationship Id="rId2949" Type="http://schemas.openxmlformats.org/officeDocument/2006/relationships/hyperlink" Target="http://www.usharbormaster.com/secure/auxview.cfm?recordid=36910" TargetMode="External"/><Relationship Id="rId4097" Type="http://schemas.openxmlformats.org/officeDocument/2006/relationships/hyperlink" Target="http://www.usharbormaster.com/secure/auxview.cfm?recordid=26105" TargetMode="External"/><Relationship Id="rId1758" Type="http://schemas.openxmlformats.org/officeDocument/2006/relationships/hyperlink" Target="http://maps.google.com/?output=embed&amp;q=41.28472222,-70.21622222" TargetMode="External"/><Relationship Id="rId2809" Type="http://schemas.openxmlformats.org/officeDocument/2006/relationships/hyperlink" Target="http://www.usharbormaster.com/secure/auxview.cfm?recordid=35537" TargetMode="External"/><Relationship Id="rId4164" Type="http://schemas.openxmlformats.org/officeDocument/2006/relationships/hyperlink" Target="http://www.usharbormaster.com/secure/AuxAidReport_new.cfm?id=26375" TargetMode="External"/><Relationship Id="rId1965" Type="http://schemas.openxmlformats.org/officeDocument/2006/relationships/hyperlink" Target="http://www.usharbormaster.com/secure/auxview.cfm?recordid=44037" TargetMode="External"/><Relationship Id="rId3180" Type="http://schemas.openxmlformats.org/officeDocument/2006/relationships/hyperlink" Target="http://www.usharbormaster.com/secure/AuxAidReport_new.cfm?id=29438" TargetMode="External"/><Relationship Id="rId4024" Type="http://schemas.openxmlformats.org/officeDocument/2006/relationships/hyperlink" Target="http://www.usharbormaster.com/secure/AuxAidReport_new.cfm?id=26567" TargetMode="External"/><Relationship Id="rId4231" Type="http://schemas.openxmlformats.org/officeDocument/2006/relationships/hyperlink" Target="http://maps.google.com/?output=embed&amp;q=41.73130000,-70.73750000" TargetMode="External"/><Relationship Id="rId1618" Type="http://schemas.openxmlformats.org/officeDocument/2006/relationships/hyperlink" Target="http://maps.google.com/?output=embed&amp;q=41.73697222,-69.96580556" TargetMode="External"/><Relationship Id="rId1825" Type="http://schemas.openxmlformats.org/officeDocument/2006/relationships/hyperlink" Target="http://www.usharbormaster.com/secure/auxview.cfm?recordid=28683" TargetMode="External"/><Relationship Id="rId3040" Type="http://schemas.openxmlformats.org/officeDocument/2006/relationships/hyperlink" Target="http://www.usharbormaster.com/secure/AuxAidReport_new.cfm?id=27722" TargetMode="External"/><Relationship Id="rId3997" Type="http://schemas.openxmlformats.org/officeDocument/2006/relationships/hyperlink" Target="http://www.usharbormaster.com/secure/auxview.cfm?recordid=26561" TargetMode="External"/><Relationship Id="rId2599" Type="http://schemas.openxmlformats.org/officeDocument/2006/relationships/hyperlink" Target="http://maps.google.com/?output=embed&amp;q=41.63266667,-70.21900000" TargetMode="External"/><Relationship Id="rId3857" Type="http://schemas.openxmlformats.org/officeDocument/2006/relationships/hyperlink" Target="http://www.usharbormaster.com/secure/auxview.cfm?recordid=15642" TargetMode="External"/><Relationship Id="rId778" Type="http://schemas.openxmlformats.org/officeDocument/2006/relationships/hyperlink" Target="http://maps.google.com/?output=embed&amp;q=41.62731639,-70.41502750" TargetMode="External"/><Relationship Id="rId985" Type="http://schemas.openxmlformats.org/officeDocument/2006/relationships/hyperlink" Target="http://www.usharbormaster.com/secure/auxview.cfm?recordid=29321" TargetMode="External"/><Relationship Id="rId2459" Type="http://schemas.openxmlformats.org/officeDocument/2006/relationships/hyperlink" Target="http://maps.google.com/?output=embed&amp;q=41.66355556,-69.95372222" TargetMode="External"/><Relationship Id="rId2666" Type="http://schemas.openxmlformats.org/officeDocument/2006/relationships/hyperlink" Target="http://maps.google.com/?output=embed&amp;q=41.74528333,-70.70980000" TargetMode="External"/><Relationship Id="rId2873" Type="http://schemas.openxmlformats.org/officeDocument/2006/relationships/hyperlink" Target="http://www.usharbormaster.com/secure/auxview.cfm?recordid=26654" TargetMode="External"/><Relationship Id="rId3717" Type="http://schemas.openxmlformats.org/officeDocument/2006/relationships/hyperlink" Target="http://www.usharbormaster.com/secure/auxview.cfm?recordid=29280" TargetMode="External"/><Relationship Id="rId3924" Type="http://schemas.openxmlformats.org/officeDocument/2006/relationships/hyperlink" Target="http://www.usharbormaster.com/secure/AuxAidReport_new.cfm?id=28588" TargetMode="External"/><Relationship Id="rId638" Type="http://schemas.openxmlformats.org/officeDocument/2006/relationships/hyperlink" Target="http://maps.google.com/?output=embed&amp;q=41.62991667,-70.36441667" TargetMode="External"/><Relationship Id="rId845" Type="http://schemas.openxmlformats.org/officeDocument/2006/relationships/hyperlink" Target="http://www.usharbormaster.com/secure/auxview.cfm?recordid=29454" TargetMode="External"/><Relationship Id="rId1268" Type="http://schemas.openxmlformats.org/officeDocument/2006/relationships/hyperlink" Target="http://www.usharbormaster.com/secure/AuxAidReport_new.cfm?id=42687" TargetMode="External"/><Relationship Id="rId1475" Type="http://schemas.openxmlformats.org/officeDocument/2006/relationships/hyperlink" Target="http://maps.google.com/?output=embed&amp;q=41.45293333,-70.58698333" TargetMode="External"/><Relationship Id="rId1682" Type="http://schemas.openxmlformats.org/officeDocument/2006/relationships/hyperlink" Target="http://maps.google.com/?output=embed&amp;q=41.76744444,-69.96433333" TargetMode="External"/><Relationship Id="rId2319" Type="http://schemas.openxmlformats.org/officeDocument/2006/relationships/hyperlink" Target="http://maps.google.com/?output=embed&amp;q=41.62122361,-70.91336278" TargetMode="External"/><Relationship Id="rId2526" Type="http://schemas.openxmlformats.org/officeDocument/2006/relationships/hyperlink" Target="http://maps.google.com/?output=embed&amp;q=41.68035000,-69.97225000" TargetMode="External"/><Relationship Id="rId2733" Type="http://schemas.openxmlformats.org/officeDocument/2006/relationships/hyperlink" Target="http://www.usharbormaster.com/secure/auxview.cfm?recordid=28063" TargetMode="External"/><Relationship Id="rId705" Type="http://schemas.openxmlformats.org/officeDocument/2006/relationships/hyperlink" Target="http://www.usharbormaster.com/secure/auxview.cfm?recordid=29658" TargetMode="External"/><Relationship Id="rId1128" Type="http://schemas.openxmlformats.org/officeDocument/2006/relationships/hyperlink" Target="http://www.usharbormaster.com/secure/AuxAidReport_new.cfm?id=28549" TargetMode="External"/><Relationship Id="rId1335" Type="http://schemas.openxmlformats.org/officeDocument/2006/relationships/hyperlink" Target="http://maps.google.com/?output=embed&amp;q=41.68165000,-70.62351667" TargetMode="External"/><Relationship Id="rId1542" Type="http://schemas.openxmlformats.org/officeDocument/2006/relationships/hyperlink" Target="http://maps.google.com/?output=embed&amp;q=41.46613889,-70.63100000" TargetMode="External"/><Relationship Id="rId2940" Type="http://schemas.openxmlformats.org/officeDocument/2006/relationships/hyperlink" Target="http://www.usharbormaster.com/secure/AuxAidReport_new.cfm?id=26340" TargetMode="External"/><Relationship Id="rId912" Type="http://schemas.openxmlformats.org/officeDocument/2006/relationships/hyperlink" Target="http://www.usharbormaster.com/secure/AuxAidReport_new.cfm?id=27513" TargetMode="External"/><Relationship Id="rId2800" Type="http://schemas.openxmlformats.org/officeDocument/2006/relationships/hyperlink" Target="http://www.usharbormaster.com/secure/AuxAidReport_new.cfm?id=24032" TargetMode="External"/><Relationship Id="rId41" Type="http://schemas.openxmlformats.org/officeDocument/2006/relationships/hyperlink" Target="http://www.usharbormaster.com/secure/auxview.cfm?recordid=23703" TargetMode="External"/><Relationship Id="rId1402" Type="http://schemas.openxmlformats.org/officeDocument/2006/relationships/hyperlink" Target="http://maps.google.com/?output=embed&amp;q=41.62740000,-70.27323333" TargetMode="External"/><Relationship Id="rId288" Type="http://schemas.openxmlformats.org/officeDocument/2006/relationships/hyperlink" Target="http://www.usharbormaster.com/secure/AuxAidReport_new.cfm?id=27987" TargetMode="External"/><Relationship Id="rId3367" Type="http://schemas.openxmlformats.org/officeDocument/2006/relationships/hyperlink" Target="http://maps.google.com/?output=embed&amp;q=41.73776667,-70.66530000" TargetMode="External"/><Relationship Id="rId3574" Type="http://schemas.openxmlformats.org/officeDocument/2006/relationships/hyperlink" Target="http://maps.google.com/?output=embed&amp;q=41.69597528,-70.74204750" TargetMode="External"/><Relationship Id="rId3781" Type="http://schemas.openxmlformats.org/officeDocument/2006/relationships/hyperlink" Target="http://www.usharbormaster.com/secure/auxview.cfm?recordid=24090" TargetMode="External"/><Relationship Id="rId495" Type="http://schemas.openxmlformats.org/officeDocument/2006/relationships/hyperlink" Target="http://maps.google.com/?output=embed&amp;q=41.54494444,-70.58983333" TargetMode="External"/><Relationship Id="rId2176" Type="http://schemas.openxmlformats.org/officeDocument/2006/relationships/hyperlink" Target="http://www.usharbormaster.com/secure/AuxAidReport_new.cfm?id=25884" TargetMode="External"/><Relationship Id="rId2383" Type="http://schemas.openxmlformats.org/officeDocument/2006/relationships/hyperlink" Target="http://maps.google.com/?output=embed&amp;q=41.69743417,-70.74082472" TargetMode="External"/><Relationship Id="rId2590" Type="http://schemas.openxmlformats.org/officeDocument/2006/relationships/hyperlink" Target="http://maps.google.com/?output=embed&amp;q=41.62952778,-70.21708333" TargetMode="External"/><Relationship Id="rId3227" Type="http://schemas.openxmlformats.org/officeDocument/2006/relationships/hyperlink" Target="http://maps.google.com/?output=embed&amp;q=41.57263889,-70.52963889" TargetMode="External"/><Relationship Id="rId3434" Type="http://schemas.openxmlformats.org/officeDocument/2006/relationships/hyperlink" Target="http://maps.google.com/?output=embed&amp;q=41.70680000,-70.75912667" TargetMode="External"/><Relationship Id="rId3641" Type="http://schemas.openxmlformats.org/officeDocument/2006/relationships/hyperlink" Target="http://www.usharbormaster.com/secure/auxview.cfm?recordid=23975" TargetMode="External"/><Relationship Id="rId148" Type="http://schemas.openxmlformats.org/officeDocument/2006/relationships/hyperlink" Target="http://www.usharbormaster.com/secure/AuxAidReport_new.cfm?id=26765" TargetMode="External"/><Relationship Id="rId355" Type="http://schemas.openxmlformats.org/officeDocument/2006/relationships/hyperlink" Target="http://maps.google.com/?output=embed&amp;q=41.68931667,-70.16723333" TargetMode="External"/><Relationship Id="rId562" Type="http://schemas.openxmlformats.org/officeDocument/2006/relationships/hyperlink" Target="http://maps.google.com/?output=embed&amp;q=41.75596667,-70.62163333" TargetMode="External"/><Relationship Id="rId1192" Type="http://schemas.openxmlformats.org/officeDocument/2006/relationships/hyperlink" Target="http://www.usharbormaster.com/secure/AuxAidReport_new.cfm?id=23824" TargetMode="External"/><Relationship Id="rId2036" Type="http://schemas.openxmlformats.org/officeDocument/2006/relationships/hyperlink" Target="http://www.usharbormaster.com/secure/AuxAidReport_new.cfm?id=42665" TargetMode="External"/><Relationship Id="rId2243" Type="http://schemas.openxmlformats.org/officeDocument/2006/relationships/hyperlink" Target="http://maps.google.com/?output=embed&amp;q=41.31883333,-70.02941667" TargetMode="External"/><Relationship Id="rId2450" Type="http://schemas.openxmlformats.org/officeDocument/2006/relationships/hyperlink" Target="http://maps.google.com/?output=embed&amp;q=41.66200000,-69.95375000" TargetMode="External"/><Relationship Id="rId3501" Type="http://schemas.openxmlformats.org/officeDocument/2006/relationships/hyperlink" Target="http://www.usharbormaster.com/secure/auxview.cfm?recordid=27670" TargetMode="External"/><Relationship Id="rId215" Type="http://schemas.openxmlformats.org/officeDocument/2006/relationships/hyperlink" Target="http://maps.google.com/?output=embed&amp;q=41.68438889,-70.15938889" TargetMode="External"/><Relationship Id="rId422" Type="http://schemas.openxmlformats.org/officeDocument/2006/relationships/hyperlink" Target="http://maps.google.com/?output=embed&amp;q=41.64766667,-70.70666667" TargetMode="External"/><Relationship Id="rId1052" Type="http://schemas.openxmlformats.org/officeDocument/2006/relationships/hyperlink" Target="http://www.usharbormaster.com/secure/AuxAidReport_new.cfm?id=30560" TargetMode="External"/><Relationship Id="rId2103" Type="http://schemas.openxmlformats.org/officeDocument/2006/relationships/hyperlink" Target="http://maps.google.com/?output=embed&amp;q=41.67197167,-69.96179556" TargetMode="External"/><Relationship Id="rId2310" Type="http://schemas.openxmlformats.org/officeDocument/2006/relationships/hyperlink" Target="http://maps.google.com/?output=embed&amp;q=41.86027778,-69.95305556" TargetMode="External"/><Relationship Id="rId4068" Type="http://schemas.openxmlformats.org/officeDocument/2006/relationships/hyperlink" Target="http://www.usharbormaster.com/secure/AuxAidReport_new.cfm?id=26558" TargetMode="External"/><Relationship Id="rId4275" Type="http://schemas.openxmlformats.org/officeDocument/2006/relationships/hyperlink" Target="http://maps.google.com/?output=embed&amp;q=40.22698333,-70.87818333" TargetMode="External"/><Relationship Id="rId1869" Type="http://schemas.openxmlformats.org/officeDocument/2006/relationships/hyperlink" Target="http://www.usharbormaster.com/secure/auxview.cfm?recordid=29447" TargetMode="External"/><Relationship Id="rId3084" Type="http://schemas.openxmlformats.org/officeDocument/2006/relationships/hyperlink" Target="http://www.usharbormaster.com/secure/AuxAidReport_new.cfm?id=28640" TargetMode="External"/><Relationship Id="rId3291" Type="http://schemas.openxmlformats.org/officeDocument/2006/relationships/hyperlink" Target="http://maps.google.com/?output=embed&amp;q=41.60847639,-70.40644972" TargetMode="External"/><Relationship Id="rId4135" Type="http://schemas.openxmlformats.org/officeDocument/2006/relationships/hyperlink" Target="http://maps.google.com/?output=embed&amp;q=41.60371389,-70.84419722" TargetMode="External"/><Relationship Id="rId1729" Type="http://schemas.openxmlformats.org/officeDocument/2006/relationships/hyperlink" Target="http://www.usharbormaster.com/secure/auxview.cfm?recordid=26329" TargetMode="External"/><Relationship Id="rId1936" Type="http://schemas.openxmlformats.org/officeDocument/2006/relationships/hyperlink" Target="http://www.usharbormaster.com/secure/AuxAidReport_new.cfm?id=29418" TargetMode="External"/><Relationship Id="rId3151" Type="http://schemas.openxmlformats.org/officeDocument/2006/relationships/hyperlink" Target="http://maps.google.com/?output=embed&amp;q=41.70463889,-69.97663889" TargetMode="External"/><Relationship Id="rId4202" Type="http://schemas.openxmlformats.org/officeDocument/2006/relationships/hyperlink" Target="http://maps.google.com/?output=embed&amp;q=41.73238333,-70.74531667" TargetMode="External"/><Relationship Id="rId3011" Type="http://schemas.openxmlformats.org/officeDocument/2006/relationships/hyperlink" Target="http://maps.google.com/?output=embed&amp;q=42.04294444,-70.18600000" TargetMode="External"/><Relationship Id="rId3968" Type="http://schemas.openxmlformats.org/officeDocument/2006/relationships/hyperlink" Target="http://www.usharbormaster.com/secure/AuxAidReport_new.cfm?id=26547" TargetMode="External"/><Relationship Id="rId5" Type="http://schemas.openxmlformats.org/officeDocument/2006/relationships/hyperlink" Target="http://www.usharbormaster.com/secure/auxviewall.cfm" TargetMode="External"/><Relationship Id="rId889" Type="http://schemas.openxmlformats.org/officeDocument/2006/relationships/hyperlink" Target="http://www.usharbormaster.com/secure/auxview.cfm?recordid=26505" TargetMode="External"/><Relationship Id="rId2777" Type="http://schemas.openxmlformats.org/officeDocument/2006/relationships/hyperlink" Target="http://www.usharbormaster.com/secure/auxview.cfm?recordid=28046" TargetMode="External"/><Relationship Id="rId749" Type="http://schemas.openxmlformats.org/officeDocument/2006/relationships/hyperlink" Target="http://www.usharbormaster.com/secure/auxview.cfm?recordid=26483" TargetMode="External"/><Relationship Id="rId1379" Type="http://schemas.openxmlformats.org/officeDocument/2006/relationships/hyperlink" Target="http://maps.google.com/?output=embed&amp;q=41.64538889,-70.07236111" TargetMode="External"/><Relationship Id="rId1586" Type="http://schemas.openxmlformats.org/officeDocument/2006/relationships/hyperlink" Target="http://maps.google.com/?output=embed&amp;q=41.76428333,-70.61231667" TargetMode="External"/><Relationship Id="rId2984" Type="http://schemas.openxmlformats.org/officeDocument/2006/relationships/hyperlink" Target="http://www.usharbormaster.com/secure/AuxAidReport_new.cfm?id=29417" TargetMode="External"/><Relationship Id="rId3828" Type="http://schemas.openxmlformats.org/officeDocument/2006/relationships/hyperlink" Target="http://www.usharbormaster.com/secure/AuxAidReport_new.cfm?id=26099" TargetMode="External"/><Relationship Id="rId609" Type="http://schemas.openxmlformats.org/officeDocument/2006/relationships/hyperlink" Target="http://www.usharbormaster.com/secure/auxview.cfm?recordid=26521" TargetMode="External"/><Relationship Id="rId956" Type="http://schemas.openxmlformats.org/officeDocument/2006/relationships/hyperlink" Target="http://www.usharbormaster.com/secure/AuxAidReport_new.cfm?id=37968" TargetMode="External"/><Relationship Id="rId1239" Type="http://schemas.openxmlformats.org/officeDocument/2006/relationships/hyperlink" Target="http://maps.google.com/?output=embed&amp;q=41.54890000,-70.58315000" TargetMode="External"/><Relationship Id="rId1793" Type="http://schemas.openxmlformats.org/officeDocument/2006/relationships/hyperlink" Target="http://www.usharbormaster.com/secure/auxview.cfm?recordid=28684" TargetMode="External"/><Relationship Id="rId2637" Type="http://schemas.openxmlformats.org/officeDocument/2006/relationships/hyperlink" Target="http://www.usharbormaster.com/secure/auxview.cfm?recordid=24051" TargetMode="External"/><Relationship Id="rId2844" Type="http://schemas.openxmlformats.org/officeDocument/2006/relationships/hyperlink" Target="http://www.usharbormaster.com/secure/AuxAidReport_new.cfm?id=26649" TargetMode="External"/><Relationship Id="rId85" Type="http://schemas.openxmlformats.org/officeDocument/2006/relationships/hyperlink" Target="http://www.usharbormaster.com/secure/auxview.cfm?recordid=25818" TargetMode="External"/><Relationship Id="rId816" Type="http://schemas.openxmlformats.org/officeDocument/2006/relationships/hyperlink" Target="http://www.usharbormaster.com/secure/AuxAidReport_new.cfm?id=26489" TargetMode="External"/><Relationship Id="rId1446" Type="http://schemas.openxmlformats.org/officeDocument/2006/relationships/hyperlink" Target="http://maps.google.com/?output=embed&amp;q=41.62943250,-70.39894806" TargetMode="External"/><Relationship Id="rId1653" Type="http://schemas.openxmlformats.org/officeDocument/2006/relationships/hyperlink" Target="http://www.usharbormaster.com/secure/auxview.cfm?recordid=23925" TargetMode="External"/><Relationship Id="rId1860" Type="http://schemas.openxmlformats.org/officeDocument/2006/relationships/hyperlink" Target="http://www.usharbormaster.com/secure/AuxAidReport_new.cfm?id=29446" TargetMode="External"/><Relationship Id="rId2704" Type="http://schemas.openxmlformats.org/officeDocument/2006/relationships/hyperlink" Target="http://www.usharbormaster.com/secure/AuxAidReport_new.cfm?id=28054" TargetMode="External"/><Relationship Id="rId2911" Type="http://schemas.openxmlformats.org/officeDocument/2006/relationships/hyperlink" Target="http://maps.google.com/?output=embed&amp;q=41.58935000,-70.46110000" TargetMode="External"/><Relationship Id="rId1306" Type="http://schemas.openxmlformats.org/officeDocument/2006/relationships/hyperlink" Target="http://maps.google.com/?output=embed&amp;q=41.71108333,-70.75771667" TargetMode="External"/><Relationship Id="rId1513" Type="http://schemas.openxmlformats.org/officeDocument/2006/relationships/hyperlink" Target="http://www.usharbormaster.com/secure/auxview.cfm?recordid=44007" TargetMode="External"/><Relationship Id="rId1720" Type="http://schemas.openxmlformats.org/officeDocument/2006/relationships/hyperlink" Target="http://www.usharbormaster.com/secure/AuxAidReport_new.cfm?id=26615" TargetMode="External"/><Relationship Id="rId12" Type="http://schemas.openxmlformats.org/officeDocument/2006/relationships/hyperlink" Target="http://www.usharbormaster.com/secure/auxviewall.cfm" TargetMode="External"/><Relationship Id="rId3478" Type="http://schemas.openxmlformats.org/officeDocument/2006/relationships/hyperlink" Target="http://maps.google.com/?output=embed&amp;q=41.66526667,-70.71710000" TargetMode="External"/><Relationship Id="rId3685" Type="http://schemas.openxmlformats.org/officeDocument/2006/relationships/hyperlink" Target="http://www.usharbormaster.com/secure/auxview.cfm?recordid=24086" TargetMode="External"/><Relationship Id="rId3892" Type="http://schemas.openxmlformats.org/officeDocument/2006/relationships/hyperlink" Target="http://www.usharbormaster.com/secure/AuxAidReport_new.cfm?id=29125" TargetMode="External"/><Relationship Id="rId399" Type="http://schemas.openxmlformats.org/officeDocument/2006/relationships/hyperlink" Target="http://maps.google.com/?output=embed&amp;q=41.71101667,-69.97151667" TargetMode="External"/><Relationship Id="rId2287" Type="http://schemas.openxmlformats.org/officeDocument/2006/relationships/hyperlink" Target="http://maps.google.com/?output=embed&amp;q=41.32136111,-70.03761111" TargetMode="External"/><Relationship Id="rId2494" Type="http://schemas.openxmlformats.org/officeDocument/2006/relationships/hyperlink" Target="http://maps.google.com/?output=embed&amp;q=41.66165000,-69.97733333" TargetMode="External"/><Relationship Id="rId3338" Type="http://schemas.openxmlformats.org/officeDocument/2006/relationships/hyperlink" Target="http://maps.google.com/?output=embed&amp;q=41.64785000,-70.64295556" TargetMode="External"/><Relationship Id="rId3545" Type="http://schemas.openxmlformats.org/officeDocument/2006/relationships/hyperlink" Target="http://www.usharbormaster.com/secure/auxview.cfm?recordid=28154" TargetMode="External"/><Relationship Id="rId3752" Type="http://schemas.openxmlformats.org/officeDocument/2006/relationships/hyperlink" Target="http://www.usharbormaster.com/secure/AuxAidReport_new.cfm?id=43911" TargetMode="External"/><Relationship Id="rId259" Type="http://schemas.openxmlformats.org/officeDocument/2006/relationships/hyperlink" Target="http://maps.google.com/?output=embed&amp;q=41.69480556,-70.16975000" TargetMode="External"/><Relationship Id="rId466" Type="http://schemas.openxmlformats.org/officeDocument/2006/relationships/hyperlink" Target="http://maps.google.com/?output=embed&amp;q=41.62561667,-70.81510000" TargetMode="External"/><Relationship Id="rId673" Type="http://schemas.openxmlformats.org/officeDocument/2006/relationships/hyperlink" Target="http://www.usharbormaster.com/secure/auxview.cfm?recordid=28041" TargetMode="External"/><Relationship Id="rId880" Type="http://schemas.openxmlformats.org/officeDocument/2006/relationships/hyperlink" Target="http://www.usharbormaster.com/secure/AuxAidReport_new.cfm?id=28906" TargetMode="External"/><Relationship Id="rId1096" Type="http://schemas.openxmlformats.org/officeDocument/2006/relationships/hyperlink" Target="http://www.usharbormaster.com/secure/AuxAidReport_new.cfm?id=28490" TargetMode="External"/><Relationship Id="rId2147" Type="http://schemas.openxmlformats.org/officeDocument/2006/relationships/hyperlink" Target="http://maps.google.com/?output=embed&amp;q=41.70668056,-70.62589444" TargetMode="External"/><Relationship Id="rId2354" Type="http://schemas.openxmlformats.org/officeDocument/2006/relationships/hyperlink" Target="http://maps.google.com/?output=embed&amp;q=41.62808333,-70.39702778" TargetMode="External"/><Relationship Id="rId2561" Type="http://schemas.openxmlformats.org/officeDocument/2006/relationships/hyperlink" Target="http://www.usharbormaster.com/secure/auxview.cfm?recordid=28997" TargetMode="External"/><Relationship Id="rId3405" Type="http://schemas.openxmlformats.org/officeDocument/2006/relationships/hyperlink" Target="http://www.usharbormaster.com/secure/auxview.cfm?recordid=29664" TargetMode="External"/><Relationship Id="rId119" Type="http://schemas.openxmlformats.org/officeDocument/2006/relationships/hyperlink" Target="http://maps.google.com/?output=embed&amp;q=41.68280556,-69.94780556" TargetMode="External"/><Relationship Id="rId326" Type="http://schemas.openxmlformats.org/officeDocument/2006/relationships/hyperlink" Target="http://maps.google.com/?output=embed&amp;q=41.64219444,-70.19613889" TargetMode="External"/><Relationship Id="rId533" Type="http://schemas.openxmlformats.org/officeDocument/2006/relationships/hyperlink" Target="http://www.usharbormaster.com/secure/auxview.cfm?recordid=27501" TargetMode="External"/><Relationship Id="rId1163" Type="http://schemas.openxmlformats.org/officeDocument/2006/relationships/hyperlink" Target="http://maps.google.com/?output=embed&amp;q=41.67158333,-70.16733333" TargetMode="External"/><Relationship Id="rId1370" Type="http://schemas.openxmlformats.org/officeDocument/2006/relationships/hyperlink" Target="http://maps.google.com/?output=embed&amp;q=41.65520000,-70.11543333" TargetMode="External"/><Relationship Id="rId2007" Type="http://schemas.openxmlformats.org/officeDocument/2006/relationships/hyperlink" Target="http://maps.google.com/?output=embed&amp;q=41.64610000,-70.80016667" TargetMode="External"/><Relationship Id="rId2214" Type="http://schemas.openxmlformats.org/officeDocument/2006/relationships/hyperlink" Target="http://maps.google.com/?output=embed&amp;q=41.45388889,-70.59133333" TargetMode="External"/><Relationship Id="rId3612" Type="http://schemas.openxmlformats.org/officeDocument/2006/relationships/hyperlink" Target="http://www.usharbormaster.com/secure/AuxAidReport_new.cfm?id=28097" TargetMode="External"/><Relationship Id="rId740" Type="http://schemas.openxmlformats.org/officeDocument/2006/relationships/hyperlink" Target="http://www.usharbormaster.com/secure/AuxAidReport_new.cfm?id=26480" TargetMode="External"/><Relationship Id="rId1023" Type="http://schemas.openxmlformats.org/officeDocument/2006/relationships/hyperlink" Target="http://maps.google.com/?output=embed&amp;q=41.29930556,-70.20341667" TargetMode="External"/><Relationship Id="rId2421" Type="http://schemas.openxmlformats.org/officeDocument/2006/relationships/hyperlink" Target="http://www.usharbormaster.com/secure/auxview.cfm?recordid=27440" TargetMode="External"/><Relationship Id="rId4179" Type="http://schemas.openxmlformats.org/officeDocument/2006/relationships/hyperlink" Target="http://maps.google.com/?output=embed&amp;q=41.60416667,-70.84350000" TargetMode="External"/><Relationship Id="rId600" Type="http://schemas.openxmlformats.org/officeDocument/2006/relationships/hyperlink" Target="http://www.usharbormaster.com/secure/AuxAidReport_new.cfm?id=26518" TargetMode="External"/><Relationship Id="rId1230" Type="http://schemas.openxmlformats.org/officeDocument/2006/relationships/hyperlink" Target="http://maps.google.com/?output=embed&amp;q=41.54755000,-70.58183333" TargetMode="External"/><Relationship Id="rId3195" Type="http://schemas.openxmlformats.org/officeDocument/2006/relationships/hyperlink" Target="http://maps.google.com/?output=embed&amp;q=41.59516667,-70.46368333" TargetMode="External"/><Relationship Id="rId4039" Type="http://schemas.openxmlformats.org/officeDocument/2006/relationships/hyperlink" Target="http://maps.google.com/?output=embed&amp;q=41.62030556,-70.39586111" TargetMode="External"/><Relationship Id="rId4246" Type="http://schemas.openxmlformats.org/officeDocument/2006/relationships/hyperlink" Target="http://maps.google.com/?output=embed&amp;q=41.84028833,-70.32863000" TargetMode="External"/><Relationship Id="rId3055" Type="http://schemas.openxmlformats.org/officeDocument/2006/relationships/hyperlink" Target="http://maps.google.com/?output=embed&amp;q=41.70133333,-70.74820000" TargetMode="External"/><Relationship Id="rId3262" Type="http://schemas.openxmlformats.org/officeDocument/2006/relationships/hyperlink" Target="http://maps.google.com/?output=embed&amp;q=41.60902778,-70.41086111" TargetMode="External"/><Relationship Id="rId4106" Type="http://schemas.openxmlformats.org/officeDocument/2006/relationships/hyperlink" Target="http://maps.google.com/?output=embed&amp;q=41.60591667,-70.65038333" TargetMode="External"/><Relationship Id="rId4313" Type="http://schemas.openxmlformats.org/officeDocument/2006/relationships/hyperlink" Target="http://www.usharbormaster.com/secure/auxview.cfm?recordid=29686" TargetMode="External"/><Relationship Id="rId183" Type="http://schemas.openxmlformats.org/officeDocument/2006/relationships/hyperlink" Target="http://maps.google.com/?output=embed&amp;q=41.66944444,-70.17725000" TargetMode="External"/><Relationship Id="rId390" Type="http://schemas.openxmlformats.org/officeDocument/2006/relationships/hyperlink" Target="http://maps.google.com/?output=embed&amp;q=41.71294444,-69.96491667" TargetMode="External"/><Relationship Id="rId1907" Type="http://schemas.openxmlformats.org/officeDocument/2006/relationships/hyperlink" Target="http://maps.google.com/?output=embed&amp;q=41.64469833,-70.40900944" TargetMode="External"/><Relationship Id="rId2071" Type="http://schemas.openxmlformats.org/officeDocument/2006/relationships/hyperlink" Target="http://maps.google.com/?output=embed&amp;q=41.54972222,-70.54930556" TargetMode="External"/><Relationship Id="rId3122" Type="http://schemas.openxmlformats.org/officeDocument/2006/relationships/hyperlink" Target="http://maps.google.com/?output=embed&amp;q=41.70480556,-69.97650000" TargetMode="External"/><Relationship Id="rId250" Type="http://schemas.openxmlformats.org/officeDocument/2006/relationships/hyperlink" Target="http://maps.google.com/?output=embed&amp;q=41.68755556,-70.16458333" TargetMode="External"/><Relationship Id="rId110" Type="http://schemas.openxmlformats.org/officeDocument/2006/relationships/hyperlink" Target="http://maps.google.com/?output=embed&amp;q=41.68097222,-69.94663889" TargetMode="External"/><Relationship Id="rId2888" Type="http://schemas.openxmlformats.org/officeDocument/2006/relationships/hyperlink" Target="http://www.usharbormaster.com/secure/AuxAidReport_new.cfm?id=29071" TargetMode="External"/><Relationship Id="rId3939" Type="http://schemas.openxmlformats.org/officeDocument/2006/relationships/hyperlink" Target="http://maps.google.com/?output=embed&amp;q=41.65283333,-70.19144444" TargetMode="External"/><Relationship Id="rId1697" Type="http://schemas.openxmlformats.org/officeDocument/2006/relationships/hyperlink" Target="http://www.usharbormaster.com/secure/auxview.cfm?recordid=27244" TargetMode="External"/><Relationship Id="rId2748" Type="http://schemas.openxmlformats.org/officeDocument/2006/relationships/hyperlink" Target="http://www.usharbormaster.com/secure/AuxAidReport_new.cfm?id=28066" TargetMode="External"/><Relationship Id="rId2955" Type="http://schemas.openxmlformats.org/officeDocument/2006/relationships/hyperlink" Target="http://maps.google.com/?output=embed&amp;q=41.58390000,-70.45580000" TargetMode="External"/><Relationship Id="rId927" Type="http://schemas.openxmlformats.org/officeDocument/2006/relationships/hyperlink" Target="http://maps.google.com/?output=embed&amp;q=41.62211111,-70.36082222" TargetMode="External"/><Relationship Id="rId1557" Type="http://schemas.openxmlformats.org/officeDocument/2006/relationships/hyperlink" Target="http://www.usharbormaster.com/secure/auxview.cfm?recordid=44017" TargetMode="External"/><Relationship Id="rId1764" Type="http://schemas.openxmlformats.org/officeDocument/2006/relationships/hyperlink" Target="http://www.usharbormaster.com/secure/AuxAidReport_new.cfm?id=28677" TargetMode="External"/><Relationship Id="rId1971" Type="http://schemas.openxmlformats.org/officeDocument/2006/relationships/hyperlink" Target="http://maps.google.com/?output=embed&amp;q=41.46167083,-70.58594806" TargetMode="External"/><Relationship Id="rId2608" Type="http://schemas.openxmlformats.org/officeDocument/2006/relationships/hyperlink" Target="http://www.usharbormaster.com/secure/AuxAidReport_new.cfm?id=44106" TargetMode="External"/><Relationship Id="rId2815" Type="http://schemas.openxmlformats.org/officeDocument/2006/relationships/hyperlink" Target="http://maps.google.com/?output=embed&amp;q=41.30500000,-70.02694444" TargetMode="External"/><Relationship Id="rId4170" Type="http://schemas.openxmlformats.org/officeDocument/2006/relationships/hyperlink" Target="http://maps.google.com/?output=embed&amp;q=41.60472222,-70.84286111" TargetMode="External"/><Relationship Id="rId56" Type="http://schemas.openxmlformats.org/officeDocument/2006/relationships/hyperlink" Target="http://www.usharbormaster.com/secure/AuxAidReport_new.cfm?id=23706" TargetMode="External"/><Relationship Id="rId1417" Type="http://schemas.openxmlformats.org/officeDocument/2006/relationships/hyperlink" Target="http://www.usharbormaster.com/secure/auxview.cfm?recordid=24826" TargetMode="External"/><Relationship Id="rId1624" Type="http://schemas.openxmlformats.org/officeDocument/2006/relationships/hyperlink" Target="http://www.usharbormaster.com/secure/AuxAidReport_new.cfm?id=23918" TargetMode="External"/><Relationship Id="rId1831" Type="http://schemas.openxmlformats.org/officeDocument/2006/relationships/hyperlink" Target="http://maps.google.com/?output=embed&amp;q=41.27852778,-70.19986111" TargetMode="External"/><Relationship Id="rId4030" Type="http://schemas.openxmlformats.org/officeDocument/2006/relationships/hyperlink" Target="http://maps.google.com/?output=embed&amp;q=41.61080556,-70.40058333" TargetMode="External"/><Relationship Id="rId3589" Type="http://schemas.openxmlformats.org/officeDocument/2006/relationships/hyperlink" Target="http://www.usharbormaster.com/secure/auxview.cfm?recordid=23984" TargetMode="External"/><Relationship Id="rId3796" Type="http://schemas.openxmlformats.org/officeDocument/2006/relationships/hyperlink" Target="http://www.usharbormaster.com/secure/AuxAidReport_new.cfm?id=43976" TargetMode="External"/><Relationship Id="rId2398" Type="http://schemas.openxmlformats.org/officeDocument/2006/relationships/hyperlink" Target="http://maps.google.com/?output=embed&amp;q=41.45911667,-70.55441667" TargetMode="External"/><Relationship Id="rId3449" Type="http://schemas.openxmlformats.org/officeDocument/2006/relationships/hyperlink" Target="http://www.usharbormaster.com/secure/auxview.cfm?recordid=28852" TargetMode="External"/><Relationship Id="rId577" Type="http://schemas.openxmlformats.org/officeDocument/2006/relationships/hyperlink" Target="http://www.usharbormaster.com/secure/auxview.cfm?recordid=27621" TargetMode="External"/><Relationship Id="rId2258" Type="http://schemas.openxmlformats.org/officeDocument/2006/relationships/hyperlink" Target="http://maps.google.com/?output=embed&amp;q=41.29719444,-70.07475000" TargetMode="External"/><Relationship Id="rId3656" Type="http://schemas.openxmlformats.org/officeDocument/2006/relationships/hyperlink" Target="http://www.usharbormaster.com/secure/AuxAidReport_new.cfm?id=29148" TargetMode="External"/><Relationship Id="rId3863" Type="http://schemas.openxmlformats.org/officeDocument/2006/relationships/hyperlink" Target="http://maps.google.com/?output=embed&amp;q=41.65450000,-70.63083333" TargetMode="External"/><Relationship Id="rId784" Type="http://schemas.openxmlformats.org/officeDocument/2006/relationships/hyperlink" Target="http://www.usharbormaster.com/secure/AuxAidReport_new.cfm?id=26498" TargetMode="External"/><Relationship Id="rId991" Type="http://schemas.openxmlformats.org/officeDocument/2006/relationships/hyperlink" Target="http://maps.google.com/?output=embed&amp;q=41.38872222,-70.49697222" TargetMode="External"/><Relationship Id="rId1067" Type="http://schemas.openxmlformats.org/officeDocument/2006/relationships/hyperlink" Target="http://maps.google.com/?output=embed&amp;q=41.55083333,-70.54777778" TargetMode="External"/><Relationship Id="rId2465" Type="http://schemas.openxmlformats.org/officeDocument/2006/relationships/hyperlink" Target="http://www.usharbormaster.com/secure/auxview.cfm?recordid=29117" TargetMode="External"/><Relationship Id="rId2672" Type="http://schemas.openxmlformats.org/officeDocument/2006/relationships/hyperlink" Target="http://www.usharbormaster.com/secure/AuxAidReport_new.cfm?id=41282" TargetMode="External"/><Relationship Id="rId3309" Type="http://schemas.openxmlformats.org/officeDocument/2006/relationships/hyperlink" Target="http://www.usharbormaster.com/secure/auxview.cfm?recordid=26529" TargetMode="External"/><Relationship Id="rId3516" Type="http://schemas.openxmlformats.org/officeDocument/2006/relationships/hyperlink" Target="http://www.usharbormaster.com/secure/AuxAidReport_new.cfm?id=44050" TargetMode="External"/><Relationship Id="rId3723" Type="http://schemas.openxmlformats.org/officeDocument/2006/relationships/hyperlink" Target="http://maps.google.com/?output=embed&amp;q=41.81461111,-69.96105556" TargetMode="External"/><Relationship Id="rId3930" Type="http://schemas.openxmlformats.org/officeDocument/2006/relationships/hyperlink" Target="http://maps.google.com/?output=embed&amp;q=41.65388889,-70.18336111" TargetMode="External"/><Relationship Id="rId437" Type="http://schemas.openxmlformats.org/officeDocument/2006/relationships/hyperlink" Target="http://www.usharbormaster.com/secure/auxview.cfm?recordid=27693" TargetMode="External"/><Relationship Id="rId644" Type="http://schemas.openxmlformats.org/officeDocument/2006/relationships/hyperlink" Target="http://www.usharbormaster.com/secure/AuxAidReport_new.cfm?id=29453" TargetMode="External"/><Relationship Id="rId851" Type="http://schemas.openxmlformats.org/officeDocument/2006/relationships/hyperlink" Target="http://maps.google.com/?output=embed&amp;q=41.42462833,-70.91645000" TargetMode="External"/><Relationship Id="rId1274" Type="http://schemas.openxmlformats.org/officeDocument/2006/relationships/hyperlink" Target="http://maps.google.com/?output=embed&amp;q=41.54916667,-70.57083333" TargetMode="External"/><Relationship Id="rId1481" Type="http://schemas.openxmlformats.org/officeDocument/2006/relationships/hyperlink" Target="http://www.usharbormaster.com/secure/auxview.cfm?recordid=23898" TargetMode="External"/><Relationship Id="rId2118" Type="http://schemas.openxmlformats.org/officeDocument/2006/relationships/hyperlink" Target="http://maps.google.com/?output=embed&amp;q=41.67266472,-69.95916194" TargetMode="External"/><Relationship Id="rId2325" Type="http://schemas.openxmlformats.org/officeDocument/2006/relationships/hyperlink" Target="http://www.usharbormaster.com/secure/auxview.cfm?recordid=29651" TargetMode="External"/><Relationship Id="rId2532" Type="http://schemas.openxmlformats.org/officeDocument/2006/relationships/hyperlink" Target="http://www.usharbormaster.com/secure/AuxAidReport_new.cfm?id=28130" TargetMode="External"/><Relationship Id="rId504" Type="http://schemas.openxmlformats.org/officeDocument/2006/relationships/hyperlink" Target="http://www.usharbormaster.com/secure/AuxAidReport_new.cfm?id=29144" TargetMode="External"/><Relationship Id="rId711" Type="http://schemas.openxmlformats.org/officeDocument/2006/relationships/hyperlink" Target="http://maps.google.com/?output=embed&amp;q=41.55925000,-70.65780000" TargetMode="External"/><Relationship Id="rId1134" Type="http://schemas.openxmlformats.org/officeDocument/2006/relationships/hyperlink" Target="http://maps.google.com/?output=embed&amp;q=41.54250000,-70.60750000" TargetMode="External"/><Relationship Id="rId1341" Type="http://schemas.openxmlformats.org/officeDocument/2006/relationships/hyperlink" Target="http://www.usharbormaster.com/secure/auxview.cfm?recordid=29105" TargetMode="External"/><Relationship Id="rId1201" Type="http://schemas.openxmlformats.org/officeDocument/2006/relationships/hyperlink" Target="http://www.usharbormaster.com/secure/auxview.cfm?recordid=23828" TargetMode="External"/><Relationship Id="rId3099" Type="http://schemas.openxmlformats.org/officeDocument/2006/relationships/hyperlink" Target="http://maps.google.com/?output=embed&amp;q=41.71763889,-69.99511111" TargetMode="External"/><Relationship Id="rId3166" Type="http://schemas.openxmlformats.org/officeDocument/2006/relationships/hyperlink" Target="http://maps.google.com/?output=embed&amp;q=41.80141667,-70.52833333" TargetMode="External"/><Relationship Id="rId3373" Type="http://schemas.openxmlformats.org/officeDocument/2006/relationships/hyperlink" Target="http://www.usharbormaster.com/secure/auxview.cfm?recordid=37959" TargetMode="External"/><Relationship Id="rId3580" Type="http://schemas.openxmlformats.org/officeDocument/2006/relationships/hyperlink" Target="http://www.usharbormaster.com/secure/AuxAidReport_new.cfm?id=41349" TargetMode="External"/><Relationship Id="rId4217" Type="http://schemas.openxmlformats.org/officeDocument/2006/relationships/hyperlink" Target="http://www.usharbormaster.com/secure/auxview.cfm?recordid=37976" TargetMode="External"/><Relationship Id="rId294" Type="http://schemas.openxmlformats.org/officeDocument/2006/relationships/hyperlink" Target="http://maps.google.com/?output=embed&amp;q=41.70030556,-70.17458333" TargetMode="External"/><Relationship Id="rId2182" Type="http://schemas.openxmlformats.org/officeDocument/2006/relationships/hyperlink" Target="http://maps.google.com/?output=embed&amp;q=41.45441667,-70.58628333" TargetMode="External"/><Relationship Id="rId3026" Type="http://schemas.openxmlformats.org/officeDocument/2006/relationships/hyperlink" Target="http://maps.google.com/?output=embed&amp;q=41.54246667,-70.65528333" TargetMode="External"/><Relationship Id="rId3233" Type="http://schemas.openxmlformats.org/officeDocument/2006/relationships/hyperlink" Target="http://www.usharbormaster.com/secure/auxview.cfm?recordid=26083" TargetMode="External"/><Relationship Id="rId154" Type="http://schemas.openxmlformats.org/officeDocument/2006/relationships/hyperlink" Target="http://maps.google.com/?output=embed&amp;q=41.65613889,-70.19227778" TargetMode="External"/><Relationship Id="rId361" Type="http://schemas.openxmlformats.org/officeDocument/2006/relationships/hyperlink" Target="http://www.usharbormaster.com/secure/auxview.cfm?recordid=30136" TargetMode="External"/><Relationship Id="rId2042" Type="http://schemas.openxmlformats.org/officeDocument/2006/relationships/hyperlink" Target="http://maps.google.com/?output=embed&amp;q=41.69965000,-70.74316667" TargetMode="External"/><Relationship Id="rId3440" Type="http://schemas.openxmlformats.org/officeDocument/2006/relationships/hyperlink" Target="http://www.usharbormaster.com/secure/AuxAidReport_new.cfm?id=23990" TargetMode="External"/><Relationship Id="rId2999" Type="http://schemas.openxmlformats.org/officeDocument/2006/relationships/hyperlink" Target="http://maps.google.com/?output=embed&amp;q=42.04638889,-70.13666667" TargetMode="External"/><Relationship Id="rId3300" Type="http://schemas.openxmlformats.org/officeDocument/2006/relationships/hyperlink" Target="http://www.usharbormaster.com/secure/AuxAidReport_new.cfm?id=26544" TargetMode="External"/><Relationship Id="rId221" Type="http://schemas.openxmlformats.org/officeDocument/2006/relationships/hyperlink" Target="http://www.usharbormaster.com/secure/auxview.cfm?recordid=23860" TargetMode="External"/><Relationship Id="rId2859" Type="http://schemas.openxmlformats.org/officeDocument/2006/relationships/hyperlink" Target="http://maps.google.com/?output=embed&amp;q=41.58728333,-70.45403333" TargetMode="External"/><Relationship Id="rId1668" Type="http://schemas.openxmlformats.org/officeDocument/2006/relationships/hyperlink" Target="http://www.usharbormaster.com/secure/AuxAidReport_new.cfm?id=23928" TargetMode="External"/><Relationship Id="rId1875" Type="http://schemas.openxmlformats.org/officeDocument/2006/relationships/hyperlink" Target="http://maps.google.com/?output=embed&amp;q=41.71202778,-70.29991667" TargetMode="External"/><Relationship Id="rId2719" Type="http://schemas.openxmlformats.org/officeDocument/2006/relationships/hyperlink" Target="http://maps.google.com/?output=embed&amp;q=41.71488889,-69.96130556" TargetMode="External"/><Relationship Id="rId4074" Type="http://schemas.openxmlformats.org/officeDocument/2006/relationships/hyperlink" Target="http://maps.google.com/?output=embed&amp;q=41.61011111,-70.40141667" TargetMode="External"/><Relationship Id="rId4281" Type="http://schemas.openxmlformats.org/officeDocument/2006/relationships/hyperlink" Target="http://www.usharbormaster.com/secure/auxview.cfm?recordid=33430" TargetMode="External"/><Relationship Id="rId1528" Type="http://schemas.openxmlformats.org/officeDocument/2006/relationships/hyperlink" Target="http://www.usharbormaster.com/secure/AuxAidReport_new.cfm?id=23897" TargetMode="External"/><Relationship Id="rId2926" Type="http://schemas.openxmlformats.org/officeDocument/2006/relationships/hyperlink" Target="http://maps.google.com/?output=embed&amp;q=41.58591667,-70.45873333" TargetMode="External"/><Relationship Id="rId3090" Type="http://schemas.openxmlformats.org/officeDocument/2006/relationships/hyperlink" Target="http://maps.google.com/?output=embed&amp;q=41.71741667,-69.99461111" TargetMode="External"/><Relationship Id="rId4141" Type="http://schemas.openxmlformats.org/officeDocument/2006/relationships/hyperlink" Target="http://www.usharbormaster.com/secure/auxview.cfm?recordid=26385" TargetMode="External"/><Relationship Id="rId1735" Type="http://schemas.openxmlformats.org/officeDocument/2006/relationships/hyperlink" Target="http://maps.google.com/?output=embed&amp;q=41.55855000,-70.51688333" TargetMode="External"/><Relationship Id="rId1942" Type="http://schemas.openxmlformats.org/officeDocument/2006/relationships/hyperlink" Target="http://maps.google.com/?output=embed&amp;q=41.46188611,-70.58470278" TargetMode="External"/><Relationship Id="rId4001" Type="http://schemas.openxmlformats.org/officeDocument/2006/relationships/hyperlink" Target="http://www.usharbormaster.com/secure/auxview.cfm?recordid=26562" TargetMode="External"/><Relationship Id="rId27" Type="http://schemas.openxmlformats.org/officeDocument/2006/relationships/hyperlink" Target="http://maps.google.com/?output=embed&amp;q=41.29650000,-70.06633333" TargetMode="External"/><Relationship Id="rId1802" Type="http://schemas.openxmlformats.org/officeDocument/2006/relationships/hyperlink" Target="http://maps.google.com/?output=embed&amp;q=41.27858333,-70.19944444" TargetMode="External"/><Relationship Id="rId3767" Type="http://schemas.openxmlformats.org/officeDocument/2006/relationships/hyperlink" Target="http://maps.google.com/?output=embed&amp;q=41.69075000,-70.16805556" TargetMode="External"/><Relationship Id="rId3974" Type="http://schemas.openxmlformats.org/officeDocument/2006/relationships/hyperlink" Target="http://maps.google.com/?output=embed&amp;q=41.60559417,-70.40075556" TargetMode="External"/><Relationship Id="rId688" Type="http://schemas.openxmlformats.org/officeDocument/2006/relationships/hyperlink" Target="http://www.usharbormaster.com/secure/AuxAidReport_new.cfm?id=29089" TargetMode="External"/><Relationship Id="rId895" Type="http://schemas.openxmlformats.org/officeDocument/2006/relationships/hyperlink" Target="http://maps.google.com/?output=embed&amp;q=41.92850000,-70.02741667" TargetMode="External"/><Relationship Id="rId2369" Type="http://schemas.openxmlformats.org/officeDocument/2006/relationships/hyperlink" Target="http://www.usharbormaster.com/secure/auxview.cfm?recordid=29421" TargetMode="External"/><Relationship Id="rId2576" Type="http://schemas.openxmlformats.org/officeDocument/2006/relationships/hyperlink" Target="http://www.usharbormaster.com/secure/AuxAidReport_new.cfm?id=30988" TargetMode="External"/><Relationship Id="rId2783" Type="http://schemas.openxmlformats.org/officeDocument/2006/relationships/hyperlink" Target="http://maps.google.com/?output=embed&amp;q=41.68847222,-69.93847222" TargetMode="External"/><Relationship Id="rId2990" Type="http://schemas.openxmlformats.org/officeDocument/2006/relationships/hyperlink" Target="http://maps.google.com/?output=embed&amp;q=42.05133333,-70.15822222" TargetMode="External"/><Relationship Id="rId3627" Type="http://schemas.openxmlformats.org/officeDocument/2006/relationships/hyperlink" Target="http://maps.google.com/?output=embed&amp;q=41.65777778,-69.98111111" TargetMode="External"/><Relationship Id="rId3834" Type="http://schemas.openxmlformats.org/officeDocument/2006/relationships/hyperlink" Target="http://maps.google.com/?output=embed&amp;q=41.56760000,-70.52408333" TargetMode="External"/><Relationship Id="rId548" Type="http://schemas.openxmlformats.org/officeDocument/2006/relationships/hyperlink" Target="http://www.usharbormaster.com/secure/AuxAidReport_new.cfm?id=27504" TargetMode="External"/><Relationship Id="rId755" Type="http://schemas.openxmlformats.org/officeDocument/2006/relationships/hyperlink" Target="http://maps.google.com/?output=embed&amp;q=41.60547222,-70.43430556" TargetMode="External"/><Relationship Id="rId962" Type="http://schemas.openxmlformats.org/officeDocument/2006/relationships/hyperlink" Target="http://maps.google.com/?output=embed&amp;q=41.74135333,-70.65402833" TargetMode="External"/><Relationship Id="rId1178" Type="http://schemas.openxmlformats.org/officeDocument/2006/relationships/hyperlink" Target="http://maps.google.com/?output=embed&amp;q=41.67219444,-70.16766667" TargetMode="External"/><Relationship Id="rId1385" Type="http://schemas.openxmlformats.org/officeDocument/2006/relationships/hyperlink" Target="http://www.usharbormaster.com/secure/auxview.cfm?recordid=26523" TargetMode="External"/><Relationship Id="rId1592" Type="http://schemas.openxmlformats.org/officeDocument/2006/relationships/hyperlink" Target="http://www.usharbormaster.com/secure/AuxAidReport_new.cfm?id=29082" TargetMode="External"/><Relationship Id="rId2229" Type="http://schemas.openxmlformats.org/officeDocument/2006/relationships/hyperlink" Target="http://www.usharbormaster.com/secure/auxview.cfm?recordid=28795" TargetMode="External"/><Relationship Id="rId2436" Type="http://schemas.openxmlformats.org/officeDocument/2006/relationships/hyperlink" Target="http://www.usharbormaster.com/secure/AuxAidReport_new.cfm?id=29145" TargetMode="External"/><Relationship Id="rId2643" Type="http://schemas.openxmlformats.org/officeDocument/2006/relationships/hyperlink" Target="http://maps.google.com/?output=embed&amp;q=41.71870000,-70.62070000" TargetMode="External"/><Relationship Id="rId2850" Type="http://schemas.openxmlformats.org/officeDocument/2006/relationships/hyperlink" Target="http://maps.google.com/?output=embed&amp;q=41.58836667,-70.44245000" TargetMode="External"/><Relationship Id="rId91" Type="http://schemas.openxmlformats.org/officeDocument/2006/relationships/hyperlink" Target="http://maps.google.com/?output=embed&amp;q=41.56276667,-70.90636667" TargetMode="External"/><Relationship Id="rId408" Type="http://schemas.openxmlformats.org/officeDocument/2006/relationships/hyperlink" Target="http://www.usharbormaster.com/secure/AuxAidReport_new.cfm?id=28236" TargetMode="External"/><Relationship Id="rId615" Type="http://schemas.openxmlformats.org/officeDocument/2006/relationships/hyperlink" Target="http://maps.google.com/?output=embed&amp;q=41.63380472,-70.35771917" TargetMode="External"/><Relationship Id="rId822" Type="http://schemas.openxmlformats.org/officeDocument/2006/relationships/hyperlink" Target="http://maps.google.com/?output=embed&amp;q=41.60947222,-70.42891667" TargetMode="External"/><Relationship Id="rId1038" Type="http://schemas.openxmlformats.org/officeDocument/2006/relationships/hyperlink" Target="http://maps.google.com/?output=embed&amp;q=41.55391667,-70.54822222" TargetMode="External"/><Relationship Id="rId1245" Type="http://schemas.openxmlformats.org/officeDocument/2006/relationships/hyperlink" Target="http://www.usharbormaster.com/secure/auxview.cfm?recordid=31046" TargetMode="External"/><Relationship Id="rId1452" Type="http://schemas.openxmlformats.org/officeDocument/2006/relationships/hyperlink" Target="http://www.usharbormaster.com/secure/AuxAidReport_new.cfm?id=28861" TargetMode="External"/><Relationship Id="rId2503" Type="http://schemas.openxmlformats.org/officeDocument/2006/relationships/hyperlink" Target="http://maps.google.com/?output=embed&amp;q=41.66622222,-69.98447222" TargetMode="External"/><Relationship Id="rId3901" Type="http://schemas.openxmlformats.org/officeDocument/2006/relationships/hyperlink" Target="http://www.usharbormaster.com/secure/auxview.cfm?recordid=28707" TargetMode="External"/><Relationship Id="rId1105" Type="http://schemas.openxmlformats.org/officeDocument/2006/relationships/hyperlink" Target="http://www.usharbormaster.com/secure/auxview.cfm?recordid=28495" TargetMode="External"/><Relationship Id="rId1312" Type="http://schemas.openxmlformats.org/officeDocument/2006/relationships/hyperlink" Target="http://www.usharbormaster.com/secure/AuxAidReport_new.cfm?id=23879" TargetMode="External"/><Relationship Id="rId2710" Type="http://schemas.openxmlformats.org/officeDocument/2006/relationships/hyperlink" Target="http://maps.google.com/?output=embed&amp;q=41.71130556,-69.95847222" TargetMode="External"/><Relationship Id="rId3277" Type="http://schemas.openxmlformats.org/officeDocument/2006/relationships/hyperlink" Target="http://www.usharbormaster.com/secure/auxview.cfm?recordid=26539" TargetMode="External"/><Relationship Id="rId198" Type="http://schemas.openxmlformats.org/officeDocument/2006/relationships/hyperlink" Target="http://maps.google.com/?output=embed&amp;q=41.67580556,-70.16905556" TargetMode="External"/><Relationship Id="rId2086" Type="http://schemas.openxmlformats.org/officeDocument/2006/relationships/hyperlink" Target="http://maps.google.com/?output=embed&amp;q=41.64493333,-70.25766667" TargetMode="External"/><Relationship Id="rId3484" Type="http://schemas.openxmlformats.org/officeDocument/2006/relationships/hyperlink" Target="http://www.usharbormaster.com/secure/AuxAidReport_new.cfm?id=25233" TargetMode="External"/><Relationship Id="rId3691" Type="http://schemas.openxmlformats.org/officeDocument/2006/relationships/hyperlink" Target="http://maps.google.com/?output=embed&amp;q=41.80083333,-69.97527778" TargetMode="External"/><Relationship Id="rId4328" Type="http://schemas.openxmlformats.org/officeDocument/2006/relationships/hyperlink" Target="http://www.usharbormaster.com/secure/AuxAidReport_new.cfm?id=29688" TargetMode="External"/><Relationship Id="rId2293" Type="http://schemas.openxmlformats.org/officeDocument/2006/relationships/hyperlink" Target="http://www.usharbormaster.com/secure/auxview.cfm?recordid=26714" TargetMode="External"/><Relationship Id="rId3137" Type="http://schemas.openxmlformats.org/officeDocument/2006/relationships/hyperlink" Target="http://www.usharbormaster.com/secure/auxview.cfm?recordid=28079" TargetMode="External"/><Relationship Id="rId3344" Type="http://schemas.openxmlformats.org/officeDocument/2006/relationships/hyperlink" Target="http://www.usharbormaster.com/secure/AuxAidReport_new.cfm?id=28504" TargetMode="External"/><Relationship Id="rId3551" Type="http://schemas.openxmlformats.org/officeDocument/2006/relationships/hyperlink" Target="http://maps.google.com/?output=embed&amp;q=41.66583333,-69.97613889" TargetMode="External"/><Relationship Id="rId265" Type="http://schemas.openxmlformats.org/officeDocument/2006/relationships/hyperlink" Target="http://www.usharbormaster.com/secure/auxview.cfm?recordid=23869" TargetMode="External"/><Relationship Id="rId472" Type="http://schemas.openxmlformats.org/officeDocument/2006/relationships/hyperlink" Target="http://www.usharbormaster.com/secure/AuxAidReport_new.cfm?id=36864" TargetMode="External"/><Relationship Id="rId2153" Type="http://schemas.openxmlformats.org/officeDocument/2006/relationships/hyperlink" Target="http://www.usharbormaster.com/secure/auxview.cfm?recordid=30978" TargetMode="External"/><Relationship Id="rId2360" Type="http://schemas.openxmlformats.org/officeDocument/2006/relationships/hyperlink" Target="http://www.usharbormaster.com/secure/AuxAidReport_new.cfm?id=26573" TargetMode="External"/><Relationship Id="rId3204" Type="http://schemas.openxmlformats.org/officeDocument/2006/relationships/hyperlink" Target="http://www.usharbormaster.com/secure/AuxAidReport_new.cfm?id=26349" TargetMode="External"/><Relationship Id="rId3411" Type="http://schemas.openxmlformats.org/officeDocument/2006/relationships/hyperlink" Target="http://maps.google.com/?output=embed&amp;q=41.58544444,-70.64527778" TargetMode="External"/><Relationship Id="rId125" Type="http://schemas.openxmlformats.org/officeDocument/2006/relationships/hyperlink" Target="http://www.usharbormaster.com/secure/auxview.cfm?recordid=23840" TargetMode="External"/><Relationship Id="rId332" Type="http://schemas.openxmlformats.org/officeDocument/2006/relationships/hyperlink" Target="http://www.usharbormaster.com/secure/AuxAidReport_new.cfm?id=28571" TargetMode="External"/><Relationship Id="rId2013" Type="http://schemas.openxmlformats.org/officeDocument/2006/relationships/hyperlink" Target="http://www.usharbormaster.com/secure/auxview.cfm?recordid=42680" TargetMode="External"/><Relationship Id="rId2220" Type="http://schemas.openxmlformats.org/officeDocument/2006/relationships/hyperlink" Target="http://www.usharbormaster.com/secure/AuxAidReport_new.cfm?id=27647" TargetMode="External"/><Relationship Id="rId4185" Type="http://schemas.openxmlformats.org/officeDocument/2006/relationships/hyperlink" Target="http://www.usharbormaster.com/secure/auxview.cfm?recordid=29190" TargetMode="External"/><Relationship Id="rId1779" Type="http://schemas.openxmlformats.org/officeDocument/2006/relationships/hyperlink" Target="http://maps.google.com/?output=embed&amp;q=41.28826944,-70.19736667" TargetMode="External"/><Relationship Id="rId1986" Type="http://schemas.openxmlformats.org/officeDocument/2006/relationships/hyperlink" Target="http://maps.google.com/?output=embed&amp;q=41.59476667,-70.46361667" TargetMode="External"/><Relationship Id="rId4045" Type="http://schemas.openxmlformats.org/officeDocument/2006/relationships/hyperlink" Target="http://www.usharbormaster.com/secure/auxview.cfm?recordid=26553" TargetMode="External"/><Relationship Id="rId4252" Type="http://schemas.openxmlformats.org/officeDocument/2006/relationships/hyperlink" Target="http://www.usharbormaster.com/secure/AuxAidReport_new.cfm?id=42699" TargetMode="External"/><Relationship Id="rId1639" Type="http://schemas.openxmlformats.org/officeDocument/2006/relationships/hyperlink" Target="http://maps.google.com/?output=embed&amp;q=41.74786111,-69.96772222" TargetMode="External"/><Relationship Id="rId1846" Type="http://schemas.openxmlformats.org/officeDocument/2006/relationships/hyperlink" Target="http://maps.google.com/?output=embed&amp;q=41.71002778,-70.30122222" TargetMode="External"/><Relationship Id="rId3061" Type="http://schemas.openxmlformats.org/officeDocument/2006/relationships/hyperlink" Target="http://www.usharbormaster.com/secure/auxview.cfm?recordid=28657" TargetMode="External"/><Relationship Id="rId1706" Type="http://schemas.openxmlformats.org/officeDocument/2006/relationships/hyperlink" Target="http://maps.google.com/?output=embed&amp;q=41.77936111,-69.96836111" TargetMode="External"/><Relationship Id="rId1913" Type="http://schemas.openxmlformats.org/officeDocument/2006/relationships/hyperlink" Target="http://www.usharbormaster.com/secure/auxview.cfm?recordid=26576" TargetMode="External"/><Relationship Id="rId4112" Type="http://schemas.openxmlformats.org/officeDocument/2006/relationships/hyperlink" Target="http://www.usharbormaster.com/secure/AuxAidReport_new.cfm?id=26103" TargetMode="External"/><Relationship Id="rId3878" Type="http://schemas.openxmlformats.org/officeDocument/2006/relationships/hyperlink" Target="http://maps.google.com/?output=embed&amp;q=41.65344722,-70.63449444" TargetMode="External"/><Relationship Id="rId799" Type="http://schemas.openxmlformats.org/officeDocument/2006/relationships/hyperlink" Target="http://maps.google.com/?output=embed&amp;q=41.62985444,-70.40962694" TargetMode="External"/><Relationship Id="rId2687" Type="http://schemas.openxmlformats.org/officeDocument/2006/relationships/hyperlink" Target="http://maps.google.com/?output=embed&amp;q=41.69663889,-69.93647222" TargetMode="External"/><Relationship Id="rId2894" Type="http://schemas.openxmlformats.org/officeDocument/2006/relationships/hyperlink" Target="http://maps.google.com/?output=embed&amp;q=41.58791667,-70.45675000" TargetMode="External"/><Relationship Id="rId3738" Type="http://schemas.openxmlformats.org/officeDocument/2006/relationships/hyperlink" Target="http://maps.google.com/?output=embed&amp;q=41.80672222,-69.96577778" TargetMode="External"/><Relationship Id="rId659" Type="http://schemas.openxmlformats.org/officeDocument/2006/relationships/hyperlink" Target="http://maps.google.com/?output=embed&amp;q=41.66613889,-69.94302778" TargetMode="External"/><Relationship Id="rId866" Type="http://schemas.openxmlformats.org/officeDocument/2006/relationships/hyperlink" Target="http://maps.google.com/?output=embed&amp;q=41.42540000,-70.92352500" TargetMode="External"/><Relationship Id="rId1289" Type="http://schemas.openxmlformats.org/officeDocument/2006/relationships/hyperlink" Target="http://www.usharbormaster.com/secure/auxview.cfm?recordid=43975" TargetMode="External"/><Relationship Id="rId1496" Type="http://schemas.openxmlformats.org/officeDocument/2006/relationships/hyperlink" Target="http://www.usharbormaster.com/secure/AuxAidReport_new.cfm?id=23899" TargetMode="External"/><Relationship Id="rId2547" Type="http://schemas.openxmlformats.org/officeDocument/2006/relationships/hyperlink" Target="http://maps.google.com/?output=embed&amp;q=41.66855000,-69.98905000" TargetMode="External"/><Relationship Id="rId3945" Type="http://schemas.openxmlformats.org/officeDocument/2006/relationships/hyperlink" Target="http://www.usharbormaster.com/secure/auxview.cfm?recordid=28793" TargetMode="External"/><Relationship Id="rId519" Type="http://schemas.openxmlformats.org/officeDocument/2006/relationships/hyperlink" Target="http://maps.google.com/?output=embed&amp;q=41.73386667,-70.64985000" TargetMode="External"/><Relationship Id="rId1149" Type="http://schemas.openxmlformats.org/officeDocument/2006/relationships/hyperlink" Target="http://www.usharbormaster.com/secure/auxview.cfm?recordid=25209" TargetMode="External"/><Relationship Id="rId1356" Type="http://schemas.openxmlformats.org/officeDocument/2006/relationships/hyperlink" Target="http://www.usharbormaster.com/secure/AuxAidReport_new.cfm?id=23882" TargetMode="External"/><Relationship Id="rId2754" Type="http://schemas.openxmlformats.org/officeDocument/2006/relationships/hyperlink" Target="http://maps.google.com/?output=embed&amp;q=41.72369444,-69.97330556" TargetMode="External"/><Relationship Id="rId2961" Type="http://schemas.openxmlformats.org/officeDocument/2006/relationships/hyperlink" Target="http://www.usharbormaster.com/secure/auxview.cfm?recordid=26341" TargetMode="External"/><Relationship Id="rId3805" Type="http://schemas.openxmlformats.org/officeDocument/2006/relationships/hyperlink" Target="http://www.usharbormaster.com/secure/auxview.cfm?recordid=26091" TargetMode="External"/><Relationship Id="rId726" Type="http://schemas.openxmlformats.org/officeDocument/2006/relationships/hyperlink" Target="http://maps.google.com/?output=embed&amp;q=41.60719444,-70.43469444" TargetMode="External"/><Relationship Id="rId933" Type="http://schemas.openxmlformats.org/officeDocument/2006/relationships/hyperlink" Target="http://www.usharbormaster.com/secure/auxview.cfm?recordid=26510" TargetMode="External"/><Relationship Id="rId1009" Type="http://schemas.openxmlformats.org/officeDocument/2006/relationships/hyperlink" Target="http://www.usharbormaster.com/secure/auxview.cfm?recordid=29681" TargetMode="External"/><Relationship Id="rId1563" Type="http://schemas.openxmlformats.org/officeDocument/2006/relationships/hyperlink" Target="http://maps.google.com/?output=embed&amp;q=41.70300000,-70.62113333" TargetMode="External"/><Relationship Id="rId1770" Type="http://schemas.openxmlformats.org/officeDocument/2006/relationships/hyperlink" Target="http://maps.google.com/?output=embed&amp;q=41.28788889,-70.20177778" TargetMode="External"/><Relationship Id="rId2407" Type="http://schemas.openxmlformats.org/officeDocument/2006/relationships/hyperlink" Target="http://maps.google.com/?output=embed&amp;q=41.46029444,-70.55636944" TargetMode="External"/><Relationship Id="rId2614" Type="http://schemas.openxmlformats.org/officeDocument/2006/relationships/hyperlink" Target="http://maps.google.com/?output=embed&amp;q=41.75277778,-69.96752778" TargetMode="External"/><Relationship Id="rId2821" Type="http://schemas.openxmlformats.org/officeDocument/2006/relationships/hyperlink" Target="http://www.usharbormaster.com/secure/auxview.cfm?recordid=30662" TargetMode="External"/><Relationship Id="rId62" Type="http://schemas.openxmlformats.org/officeDocument/2006/relationships/hyperlink" Target="http://maps.google.com/?output=embed&amp;q=41.65558333,-70.08447222" TargetMode="External"/><Relationship Id="rId1216" Type="http://schemas.openxmlformats.org/officeDocument/2006/relationships/hyperlink" Target="http://www.usharbormaster.com/secure/AuxAidReport_new.cfm?id=44084" TargetMode="External"/><Relationship Id="rId1423" Type="http://schemas.openxmlformats.org/officeDocument/2006/relationships/hyperlink" Target="http://maps.google.com/?output=embed&amp;q=41.63913889,-70.27444444" TargetMode="External"/><Relationship Id="rId1630" Type="http://schemas.openxmlformats.org/officeDocument/2006/relationships/hyperlink" Target="http://maps.google.com/?output=embed&amp;q=41.74338889,-69.96366667" TargetMode="External"/><Relationship Id="rId3388" Type="http://schemas.openxmlformats.org/officeDocument/2006/relationships/hyperlink" Target="http://www.usharbormaster.com/secure/AuxAidReport_new.cfm?id=29164" TargetMode="External"/><Relationship Id="rId3595" Type="http://schemas.openxmlformats.org/officeDocument/2006/relationships/hyperlink" Target="http://maps.google.com/?output=embed&amp;q=41.66555556,-69.96888889" TargetMode="External"/><Relationship Id="rId2197" Type="http://schemas.openxmlformats.org/officeDocument/2006/relationships/hyperlink" Target="http://www.usharbormaster.com/secure/auxview.cfm?recordid=27639" TargetMode="External"/><Relationship Id="rId3248" Type="http://schemas.openxmlformats.org/officeDocument/2006/relationships/hyperlink" Target="http://www.usharbormaster.com/secure/AuxAidReport_new.cfm?id=30951" TargetMode="External"/><Relationship Id="rId3455" Type="http://schemas.openxmlformats.org/officeDocument/2006/relationships/hyperlink" Target="http://maps.google.com/?output=embed&amp;q=41.70138333,-70.75275000" TargetMode="External"/><Relationship Id="rId3662" Type="http://schemas.openxmlformats.org/officeDocument/2006/relationships/hyperlink" Target="http://maps.google.com/?output=embed&amp;q=41.52455500,-70.67305778" TargetMode="External"/><Relationship Id="rId169" Type="http://schemas.openxmlformats.org/officeDocument/2006/relationships/hyperlink" Target="http://www.usharbormaster.com/secure/auxview.cfm?recordid=28497" TargetMode="External"/><Relationship Id="rId376" Type="http://schemas.openxmlformats.org/officeDocument/2006/relationships/hyperlink" Target="http://www.usharbormaster.com/secure/AuxAidReport_new.cfm?id=23849" TargetMode="External"/><Relationship Id="rId583" Type="http://schemas.openxmlformats.org/officeDocument/2006/relationships/hyperlink" Target="http://maps.google.com/?output=embed&amp;q=41.38700000,-71.03200000" TargetMode="External"/><Relationship Id="rId790" Type="http://schemas.openxmlformats.org/officeDocument/2006/relationships/hyperlink" Target="http://maps.google.com/?output=embed&amp;q=41.62872917,-70.41212833" TargetMode="External"/><Relationship Id="rId2057" Type="http://schemas.openxmlformats.org/officeDocument/2006/relationships/hyperlink" Target="http://www.usharbormaster.com/secure/auxview.cfm?recordid=27088" TargetMode="External"/><Relationship Id="rId2264" Type="http://schemas.openxmlformats.org/officeDocument/2006/relationships/hyperlink" Target="http://www.usharbormaster.com/secure/AuxAidReport_new.cfm?id=29944" TargetMode="External"/><Relationship Id="rId2471" Type="http://schemas.openxmlformats.org/officeDocument/2006/relationships/hyperlink" Target="http://maps.google.com/?output=embed&amp;q=41.66427778,-69.95500000" TargetMode="External"/><Relationship Id="rId3108" Type="http://schemas.openxmlformats.org/officeDocument/2006/relationships/hyperlink" Target="http://www.usharbormaster.com/secure/AuxAidReport_new.cfm?id=27615" TargetMode="External"/><Relationship Id="rId3315" Type="http://schemas.openxmlformats.org/officeDocument/2006/relationships/hyperlink" Target="http://maps.google.com/?output=embed&amp;q=41.61171556,-70.42260806" TargetMode="External"/><Relationship Id="rId3522" Type="http://schemas.openxmlformats.org/officeDocument/2006/relationships/hyperlink" Target="http://maps.google.com/?output=embed&amp;q=41.65389722,-69.97906667" TargetMode="External"/><Relationship Id="rId236" Type="http://schemas.openxmlformats.org/officeDocument/2006/relationships/hyperlink" Target="http://www.usharbormaster.com/secure/AuxAidReport_new.cfm?id=30132" TargetMode="External"/><Relationship Id="rId443" Type="http://schemas.openxmlformats.org/officeDocument/2006/relationships/hyperlink" Target="http://maps.google.com/?output=embed&amp;q=41.60860000,-70.80470000" TargetMode="External"/><Relationship Id="rId650" Type="http://schemas.openxmlformats.org/officeDocument/2006/relationships/hyperlink" Target="http://maps.google.com/?output=embed&amp;q=41.38765000,-70.50238333" TargetMode="External"/><Relationship Id="rId1073" Type="http://schemas.openxmlformats.org/officeDocument/2006/relationships/hyperlink" Target="http://www.usharbormaster.com/secure/auxview.cfm?recordid=29013" TargetMode="External"/><Relationship Id="rId1280" Type="http://schemas.openxmlformats.org/officeDocument/2006/relationships/hyperlink" Target="http://www.usharbormaster.com/secure/AuxAidReport_new.cfm?id=28545" TargetMode="External"/><Relationship Id="rId2124" Type="http://schemas.openxmlformats.org/officeDocument/2006/relationships/hyperlink" Target="http://www.usharbormaster.com/secure/AuxAidReport_new.cfm?id=28150" TargetMode="External"/><Relationship Id="rId2331" Type="http://schemas.openxmlformats.org/officeDocument/2006/relationships/hyperlink" Target="http://maps.google.com/?output=embed&amp;q=41.62081667,-70.91341667" TargetMode="External"/><Relationship Id="rId303" Type="http://schemas.openxmlformats.org/officeDocument/2006/relationships/hyperlink" Target="http://maps.google.com/?output=embed&amp;q=41.64313889,-70.19611111" TargetMode="External"/><Relationship Id="rId1140" Type="http://schemas.openxmlformats.org/officeDocument/2006/relationships/hyperlink" Target="http://www.usharbormaster.com/secure/AuxAidReport_new.cfm?id=28540" TargetMode="External"/><Relationship Id="rId4089" Type="http://schemas.openxmlformats.org/officeDocument/2006/relationships/hyperlink" Target="http://www.usharbormaster.com/secure/auxview.cfm?recordid=28667" TargetMode="External"/><Relationship Id="rId4296" Type="http://schemas.openxmlformats.org/officeDocument/2006/relationships/hyperlink" Target="http://www.usharbormaster.com/secure/AuxAidReport_new.cfm?id=28808" TargetMode="External"/><Relationship Id="rId510" Type="http://schemas.openxmlformats.org/officeDocument/2006/relationships/hyperlink" Target="http://maps.google.com/?output=embed&amp;q=41.72895000,-70.64225000" TargetMode="External"/><Relationship Id="rId1000" Type="http://schemas.openxmlformats.org/officeDocument/2006/relationships/hyperlink" Target="http://www.usharbormaster.com/secure/AuxAidReport_new.cfm?id=35536" TargetMode="External"/><Relationship Id="rId1957" Type="http://schemas.openxmlformats.org/officeDocument/2006/relationships/hyperlink" Target="http://www.usharbormaster.com/secure/auxview.cfm?recordid=44036" TargetMode="External"/><Relationship Id="rId4156" Type="http://schemas.openxmlformats.org/officeDocument/2006/relationships/hyperlink" Target="http://www.usharbormaster.com/secure/AuxAidReport_new.cfm?id=26373" TargetMode="External"/><Relationship Id="rId1817" Type="http://schemas.openxmlformats.org/officeDocument/2006/relationships/hyperlink" Target="http://www.usharbormaster.com/secure/auxview.cfm?recordid=23941" TargetMode="External"/><Relationship Id="rId3172" Type="http://schemas.openxmlformats.org/officeDocument/2006/relationships/hyperlink" Target="http://www.usharbormaster.com/secure/AuxAidReport_new.cfm?id=24001" TargetMode="External"/><Relationship Id="rId4016" Type="http://schemas.openxmlformats.org/officeDocument/2006/relationships/hyperlink" Target="http://www.usharbormaster.com/secure/AuxAidReport_new.cfm?id=26565" TargetMode="External"/><Relationship Id="rId4223" Type="http://schemas.openxmlformats.org/officeDocument/2006/relationships/hyperlink" Target="http://maps.google.com/?output=embed&amp;q=41.72696667,-70.73221667" TargetMode="External"/><Relationship Id="rId3032" Type="http://schemas.openxmlformats.org/officeDocument/2006/relationships/hyperlink" Target="http://www.usharbormaster.com/secure/AuxAidReport_new.cfm?id=26090" TargetMode="External"/><Relationship Id="rId160" Type="http://schemas.openxmlformats.org/officeDocument/2006/relationships/hyperlink" Target="http://www.usharbormaster.com/secure/AuxAidReport_new.cfm?id=27975" TargetMode="External"/><Relationship Id="rId3989" Type="http://schemas.openxmlformats.org/officeDocument/2006/relationships/hyperlink" Target="http://www.usharbormaster.com/secure/auxview.cfm?recordid=26559" TargetMode="External"/><Relationship Id="rId2798" Type="http://schemas.openxmlformats.org/officeDocument/2006/relationships/hyperlink" Target="http://maps.google.com/?output=embed&amp;q=41.70053333,-70.62426667" TargetMode="External"/><Relationship Id="rId3849" Type="http://schemas.openxmlformats.org/officeDocument/2006/relationships/hyperlink" Target="http://www.usharbormaster.com/secure/auxview.cfm?recordid=42679" TargetMode="External"/><Relationship Id="rId977" Type="http://schemas.openxmlformats.org/officeDocument/2006/relationships/hyperlink" Target="http://www.usharbormaster.com/secure/auxview.cfm?recordid=29247" TargetMode="External"/><Relationship Id="rId2658" Type="http://schemas.openxmlformats.org/officeDocument/2006/relationships/hyperlink" Target="http://maps.google.com/?output=embed&amp;q=41.72181667,-70.62665000" TargetMode="External"/><Relationship Id="rId2865" Type="http://schemas.openxmlformats.org/officeDocument/2006/relationships/hyperlink" Target="http://www.usharbormaster.com/secure/auxview.cfm?recordid=26652" TargetMode="External"/><Relationship Id="rId3709" Type="http://schemas.openxmlformats.org/officeDocument/2006/relationships/hyperlink" Target="http://www.usharbormaster.com/secure/auxview.cfm?recordid=29279" TargetMode="External"/><Relationship Id="rId3916" Type="http://schemas.openxmlformats.org/officeDocument/2006/relationships/hyperlink" Target="http://www.usharbormaster.com/secure/AuxAidReport_new.cfm?id=28585" TargetMode="External"/><Relationship Id="rId4080" Type="http://schemas.openxmlformats.org/officeDocument/2006/relationships/hyperlink" Target="http://www.usharbormaster.com/secure/AuxAidReport_new.cfm?id=29414" TargetMode="External"/><Relationship Id="rId837" Type="http://schemas.openxmlformats.org/officeDocument/2006/relationships/hyperlink" Target="http://www.usharbormaster.com/secure/auxview.cfm?recordid=29423" TargetMode="External"/><Relationship Id="rId1467" Type="http://schemas.openxmlformats.org/officeDocument/2006/relationships/hyperlink" Target="http://maps.google.com/?output=embed&amp;q=41.45952778,-70.59040556" TargetMode="External"/><Relationship Id="rId1674" Type="http://schemas.openxmlformats.org/officeDocument/2006/relationships/hyperlink" Target="http://maps.google.com/?output=embed&amp;q=41.76386111,-69.96247222" TargetMode="External"/><Relationship Id="rId1881" Type="http://schemas.openxmlformats.org/officeDocument/2006/relationships/hyperlink" Target="http://www.usharbormaster.com/secure/auxview.cfm?recordid=36707" TargetMode="External"/><Relationship Id="rId2518" Type="http://schemas.openxmlformats.org/officeDocument/2006/relationships/hyperlink" Target="http://maps.google.com/?output=embed&amp;q=41.67802583,-69.97901778" TargetMode="External"/><Relationship Id="rId2725" Type="http://schemas.openxmlformats.org/officeDocument/2006/relationships/hyperlink" Target="http://www.usharbormaster.com/secure/auxview.cfm?recordid=28061" TargetMode="External"/><Relationship Id="rId2932" Type="http://schemas.openxmlformats.org/officeDocument/2006/relationships/hyperlink" Target="http://www.usharbormaster.com/secure/AuxAidReport_new.cfm?id=42671" TargetMode="External"/><Relationship Id="rId904" Type="http://schemas.openxmlformats.org/officeDocument/2006/relationships/hyperlink" Target="http://www.usharbormaster.com/secure/AuxAidReport_new.cfm?id=27511" TargetMode="External"/><Relationship Id="rId1327" Type="http://schemas.openxmlformats.org/officeDocument/2006/relationships/hyperlink" Target="http://maps.google.com/?output=embed&amp;q=41.66686389,-69.99479722" TargetMode="External"/><Relationship Id="rId1534" Type="http://schemas.openxmlformats.org/officeDocument/2006/relationships/hyperlink" Target="http://maps.google.com/?output=embed&amp;q=41.46477778,-70.62977778" TargetMode="External"/><Relationship Id="rId1741" Type="http://schemas.openxmlformats.org/officeDocument/2006/relationships/hyperlink" Target="http://www.usharbormaster.com/secure/auxview.cfm?recordid=27666" TargetMode="External"/><Relationship Id="rId33" Type="http://schemas.openxmlformats.org/officeDocument/2006/relationships/hyperlink" Target="http://www.usharbormaster.com/secure/auxview.cfm?recordid=29166" TargetMode="External"/><Relationship Id="rId1601" Type="http://schemas.openxmlformats.org/officeDocument/2006/relationships/hyperlink" Target="http://www.usharbormaster.com/secure/auxview.cfm?recordid=23913" TargetMode="External"/><Relationship Id="rId3499" Type="http://schemas.openxmlformats.org/officeDocument/2006/relationships/hyperlink" Target="http://maps.google.com/?output=embed&amp;q=40.72583333,-70.74144444" TargetMode="External"/><Relationship Id="rId3359" Type="http://schemas.openxmlformats.org/officeDocument/2006/relationships/hyperlink" Target="http://maps.google.com/?output=embed&amp;q=41.73518333,-70.66420000" TargetMode="External"/><Relationship Id="rId3566" Type="http://schemas.openxmlformats.org/officeDocument/2006/relationships/hyperlink" Target="http://maps.google.com/?output=embed&amp;q=41.65158333,-69.96400000" TargetMode="External"/><Relationship Id="rId487" Type="http://schemas.openxmlformats.org/officeDocument/2006/relationships/hyperlink" Target="http://maps.google.com/?output=embed&amp;q=41.61750000,-70.80771667" TargetMode="External"/><Relationship Id="rId694" Type="http://schemas.openxmlformats.org/officeDocument/2006/relationships/hyperlink" Target="http://maps.google.com/?output=embed&amp;q=41.74581667,-70.62060000" TargetMode="External"/><Relationship Id="rId2168" Type="http://schemas.openxmlformats.org/officeDocument/2006/relationships/hyperlink" Target="http://www.usharbormaster.com/secure/AuxAidReport_new.cfm?id=25788" TargetMode="External"/><Relationship Id="rId2375" Type="http://schemas.openxmlformats.org/officeDocument/2006/relationships/hyperlink" Target="http://maps.google.com/?output=embed&amp;q=41.63024722,-70.40988556" TargetMode="External"/><Relationship Id="rId3219" Type="http://schemas.openxmlformats.org/officeDocument/2006/relationships/hyperlink" Target="http://maps.google.com/?output=embed&amp;q=41.63316667,-70.22221667" TargetMode="External"/><Relationship Id="rId3773" Type="http://schemas.openxmlformats.org/officeDocument/2006/relationships/hyperlink" Target="http://www.usharbormaster.com/secure/auxview.cfm?recordid=30923" TargetMode="External"/><Relationship Id="rId3980" Type="http://schemas.openxmlformats.org/officeDocument/2006/relationships/hyperlink" Target="http://www.usharbormaster.com/secure/AuxAidReport_new.cfm?id=26774" TargetMode="External"/><Relationship Id="rId347" Type="http://schemas.openxmlformats.org/officeDocument/2006/relationships/hyperlink" Target="http://maps.google.com/?output=embed&amp;q=41.68098333,-70.16193333" TargetMode="External"/><Relationship Id="rId1184" Type="http://schemas.openxmlformats.org/officeDocument/2006/relationships/hyperlink" Target="http://www.usharbormaster.com/secure/AuxAidReport_new.cfm?id=27688" TargetMode="External"/><Relationship Id="rId2028" Type="http://schemas.openxmlformats.org/officeDocument/2006/relationships/hyperlink" Target="http://www.usharbormaster.com/secure/AuxAidReport_new.cfm?id=42663" TargetMode="External"/><Relationship Id="rId2582" Type="http://schemas.openxmlformats.org/officeDocument/2006/relationships/hyperlink" Target="http://maps.google.com/?output=embed&amp;q=41.63993333,-70.21075000" TargetMode="External"/><Relationship Id="rId3426" Type="http://schemas.openxmlformats.org/officeDocument/2006/relationships/hyperlink" Target="http://maps.google.com/?output=embed&amp;q=41.70318333,-70.75621667" TargetMode="External"/><Relationship Id="rId3633" Type="http://schemas.openxmlformats.org/officeDocument/2006/relationships/hyperlink" Target="http://www.usharbormaster.com/secure/auxview.cfm?recordid=42590" TargetMode="External"/><Relationship Id="rId3840" Type="http://schemas.openxmlformats.org/officeDocument/2006/relationships/hyperlink" Target="http://www.usharbormaster.com/secure/AuxAidReport_new.cfm?id=24093" TargetMode="External"/><Relationship Id="rId554" Type="http://schemas.openxmlformats.org/officeDocument/2006/relationships/hyperlink" Target="http://maps.google.com/?output=embed&amp;q=41.75243333,-70.62491667" TargetMode="External"/><Relationship Id="rId761" Type="http://schemas.openxmlformats.org/officeDocument/2006/relationships/hyperlink" Target="http://www.usharbormaster.com/secure/auxview.cfm?recordid=26487" TargetMode="External"/><Relationship Id="rId1391" Type="http://schemas.openxmlformats.org/officeDocument/2006/relationships/hyperlink" Target="http://maps.google.com/?output=embed&amp;q=41.63007528,-70.29807694" TargetMode="External"/><Relationship Id="rId2235" Type="http://schemas.openxmlformats.org/officeDocument/2006/relationships/hyperlink" Target="http://maps.google.com/?output=embed&amp;q=41.28580000,-70.09506667" TargetMode="External"/><Relationship Id="rId2442" Type="http://schemas.openxmlformats.org/officeDocument/2006/relationships/hyperlink" Target="http://maps.google.com/?output=embed&amp;q=41.74316667,-70.62821667" TargetMode="External"/><Relationship Id="rId3700" Type="http://schemas.openxmlformats.org/officeDocument/2006/relationships/hyperlink" Target="http://www.usharbormaster.com/secure/AuxAidReport_new.cfm?id=29287" TargetMode="External"/><Relationship Id="rId207" Type="http://schemas.openxmlformats.org/officeDocument/2006/relationships/hyperlink" Target="http://maps.google.com/?output=embed&amp;q=41.68258333,-70.16258333" TargetMode="External"/><Relationship Id="rId414" Type="http://schemas.openxmlformats.org/officeDocument/2006/relationships/hyperlink" Target="http://maps.google.com/?output=embed&amp;q=40.95156694,-70.37592750" TargetMode="External"/><Relationship Id="rId621" Type="http://schemas.openxmlformats.org/officeDocument/2006/relationships/hyperlink" Target="http://www.usharbormaster.com/secure/auxview.cfm?recordid=26513" TargetMode="External"/><Relationship Id="rId1044" Type="http://schemas.openxmlformats.org/officeDocument/2006/relationships/hyperlink" Target="http://www.usharbormaster.com/secure/AuxAidReport_new.cfm?id=26130" TargetMode="External"/><Relationship Id="rId1251" Type="http://schemas.openxmlformats.org/officeDocument/2006/relationships/hyperlink" Target="http://maps.google.com/?output=embed&amp;q=41.54403611,-70.58065278" TargetMode="External"/><Relationship Id="rId2302" Type="http://schemas.openxmlformats.org/officeDocument/2006/relationships/hyperlink" Target="http://maps.google.com/?output=embed&amp;q=41.61191667,-70.83705000" TargetMode="External"/><Relationship Id="rId1111" Type="http://schemas.openxmlformats.org/officeDocument/2006/relationships/hyperlink" Target="http://maps.google.com/?output=embed&amp;q=41.51339972,-70.92282083" TargetMode="External"/><Relationship Id="rId4267" Type="http://schemas.openxmlformats.org/officeDocument/2006/relationships/hyperlink" Target="http://maps.google.com/?output=embed&amp;q=41.32500000,-70.56666667" TargetMode="External"/><Relationship Id="rId3076" Type="http://schemas.openxmlformats.org/officeDocument/2006/relationships/hyperlink" Target="http://www.usharbormaster.com/secure/AuxAidReport_new.cfm?id=36713" TargetMode="External"/><Relationship Id="rId3283" Type="http://schemas.openxmlformats.org/officeDocument/2006/relationships/hyperlink" Target="http://maps.google.com/?output=embed&amp;q=41.60841667,-70.40738889" TargetMode="External"/><Relationship Id="rId3490" Type="http://schemas.openxmlformats.org/officeDocument/2006/relationships/hyperlink" Target="http://maps.google.com/?output=embed&amp;q=41.64300000,-70.19833333" TargetMode="External"/><Relationship Id="rId4127" Type="http://schemas.openxmlformats.org/officeDocument/2006/relationships/hyperlink" Target="http://maps.google.com/?output=embed&amp;q=41.60393611,-72.84387778" TargetMode="External"/><Relationship Id="rId4334" Type="http://schemas.openxmlformats.org/officeDocument/2006/relationships/drawing" Target="../drawings/drawing1.xml"/><Relationship Id="rId1928" Type="http://schemas.openxmlformats.org/officeDocument/2006/relationships/hyperlink" Target="http://www.usharbormaster.com/secure/AuxAidReport_new.cfm?id=26579" TargetMode="External"/><Relationship Id="rId2092" Type="http://schemas.openxmlformats.org/officeDocument/2006/relationships/hyperlink" Target="http://www.usharbormaster.com/secure/AuxAidReport_new.cfm?id=28368" TargetMode="External"/><Relationship Id="rId3143" Type="http://schemas.openxmlformats.org/officeDocument/2006/relationships/hyperlink" Target="http://maps.google.com/?output=embed&amp;q=41.70819444,-69.97063889" TargetMode="External"/><Relationship Id="rId3350" Type="http://schemas.openxmlformats.org/officeDocument/2006/relationships/hyperlink" Target="http://maps.google.com/?output=embed&amp;q=41.75563889,-70.15375000" TargetMode="External"/><Relationship Id="rId271" Type="http://schemas.openxmlformats.org/officeDocument/2006/relationships/hyperlink" Target="http://maps.google.com/?output=embed&amp;q=41.69491667,-70.17000000" TargetMode="External"/><Relationship Id="rId3003" Type="http://schemas.openxmlformats.org/officeDocument/2006/relationships/hyperlink" Target="http://maps.google.com/?output=embed&amp;q=42.04568333,-70.18105000" TargetMode="External"/><Relationship Id="rId131" Type="http://schemas.openxmlformats.org/officeDocument/2006/relationships/hyperlink" Target="http://maps.google.com/?output=embed&amp;q=41.68580556,-69.94897222" TargetMode="External"/><Relationship Id="rId3210" Type="http://schemas.openxmlformats.org/officeDocument/2006/relationships/hyperlink" Target="http://maps.google.com/?output=embed&amp;q=41.60038889,-70.46525000" TargetMode="External"/><Relationship Id="rId2769" Type="http://schemas.openxmlformats.org/officeDocument/2006/relationships/hyperlink" Target="http://www.usharbormaster.com/secure/auxview.cfm?recordid=28044" TargetMode="External"/><Relationship Id="rId2976" Type="http://schemas.openxmlformats.org/officeDocument/2006/relationships/hyperlink" Target="http://www.usharbormaster.com/secure/AuxAidReport_new.cfm?id=28649" TargetMode="External"/><Relationship Id="rId948" Type="http://schemas.openxmlformats.org/officeDocument/2006/relationships/hyperlink" Target="http://www.usharbormaster.com/secure/AuxAidReport_new.cfm?id=29249" TargetMode="External"/><Relationship Id="rId1578" Type="http://schemas.openxmlformats.org/officeDocument/2006/relationships/hyperlink" Target="http://maps.google.com/?output=embed&amp;q=41.70833333,-70.62016667" TargetMode="External"/><Relationship Id="rId1785" Type="http://schemas.openxmlformats.org/officeDocument/2006/relationships/hyperlink" Target="http://www.usharbormaster.com/secure/auxview.cfm?recordid=28681" TargetMode="External"/><Relationship Id="rId1992" Type="http://schemas.openxmlformats.org/officeDocument/2006/relationships/hyperlink" Target="http://www.usharbormaster.com/secure/AuxAidReport_new.cfm?id=42658" TargetMode="External"/><Relationship Id="rId2629" Type="http://schemas.openxmlformats.org/officeDocument/2006/relationships/hyperlink" Target="http://www.usharbormaster.com/secure/auxview.cfm?recordid=36720" TargetMode="External"/><Relationship Id="rId2836" Type="http://schemas.openxmlformats.org/officeDocument/2006/relationships/hyperlink" Target="http://www.usharbormaster.com/secure/AuxAidReport_new.cfm?id=28699" TargetMode="External"/><Relationship Id="rId4191" Type="http://schemas.openxmlformats.org/officeDocument/2006/relationships/hyperlink" Target="http://maps.google.com/?output=embed&amp;q=41.72191667,-70.72396667" TargetMode="External"/><Relationship Id="rId77" Type="http://schemas.openxmlformats.org/officeDocument/2006/relationships/hyperlink" Target="http://www.usharbormaster.com/secure/auxview.cfm?recordid=25816" TargetMode="External"/><Relationship Id="rId808" Type="http://schemas.openxmlformats.org/officeDocument/2006/relationships/hyperlink" Target="http://www.usharbormaster.com/secure/AuxAidReport_new.cfm?id=26488" TargetMode="External"/><Relationship Id="rId1438" Type="http://schemas.openxmlformats.org/officeDocument/2006/relationships/hyperlink" Target="http://maps.google.com/?output=embed&amp;q=41.72671667,-70.68721667" TargetMode="External"/><Relationship Id="rId1645" Type="http://schemas.openxmlformats.org/officeDocument/2006/relationships/hyperlink" Target="http://www.usharbormaster.com/secure/auxview.cfm?recordid=23923" TargetMode="External"/><Relationship Id="rId4051" Type="http://schemas.openxmlformats.org/officeDocument/2006/relationships/hyperlink" Target="http://maps.google.com/?output=embed&amp;q=41.61447222,-70.40055556" TargetMode="External"/><Relationship Id="rId1852" Type="http://schemas.openxmlformats.org/officeDocument/2006/relationships/hyperlink" Target="http://www.usharbormaster.com/secure/AuxAidReport_new.cfm?id=29444" TargetMode="External"/><Relationship Id="rId2903" Type="http://schemas.openxmlformats.org/officeDocument/2006/relationships/hyperlink" Target="http://maps.google.com/?output=embed&amp;q=41.58818333,-70.45726667" TargetMode="External"/><Relationship Id="rId1505" Type="http://schemas.openxmlformats.org/officeDocument/2006/relationships/hyperlink" Target="http://www.usharbormaster.com/secure/auxview.cfm?recordid=29986" TargetMode="External"/><Relationship Id="rId1712" Type="http://schemas.openxmlformats.org/officeDocument/2006/relationships/hyperlink" Target="http://www.usharbormaster.com/secure/AuxAidReport_new.cfm?id=26333" TargetMode="External"/><Relationship Id="rId3677" Type="http://schemas.openxmlformats.org/officeDocument/2006/relationships/hyperlink" Target="http://www.usharbormaster.com/secure/auxview.cfm?recordid=24083" TargetMode="External"/><Relationship Id="rId3884" Type="http://schemas.openxmlformats.org/officeDocument/2006/relationships/hyperlink" Target="http://www.usharbormaster.com/secure/AuxAidReport_new.cfm?id=36699" TargetMode="External"/><Relationship Id="rId598" Type="http://schemas.openxmlformats.org/officeDocument/2006/relationships/hyperlink" Target="http://maps.google.com/?output=embed&amp;q=41.63169444,-70.36180556" TargetMode="External"/><Relationship Id="rId2279" Type="http://schemas.openxmlformats.org/officeDocument/2006/relationships/hyperlink" Target="http://maps.google.com/?output=embed&amp;q=41.31319444,-70.03400000" TargetMode="External"/><Relationship Id="rId2486" Type="http://schemas.openxmlformats.org/officeDocument/2006/relationships/hyperlink" Target="http://maps.google.com/?output=embed&amp;q=41.66123500,-69.97742389" TargetMode="External"/><Relationship Id="rId2693" Type="http://schemas.openxmlformats.org/officeDocument/2006/relationships/hyperlink" Target="http://www.usharbormaster.com/secure/auxview.cfm?recordid=28052" TargetMode="External"/><Relationship Id="rId3537" Type="http://schemas.openxmlformats.org/officeDocument/2006/relationships/hyperlink" Target="http://www.usharbormaster.com/secure/auxview.cfm?recordid=28401" TargetMode="External"/><Relationship Id="rId3744" Type="http://schemas.openxmlformats.org/officeDocument/2006/relationships/hyperlink" Target="http://www.usharbormaster.com/secure/AuxAidReport_new.cfm?id=29349" TargetMode="External"/><Relationship Id="rId3951" Type="http://schemas.openxmlformats.org/officeDocument/2006/relationships/hyperlink" Target="http://maps.google.com/?output=embed&amp;q=41.92638889,-70.03500000" TargetMode="External"/><Relationship Id="rId458" Type="http://schemas.openxmlformats.org/officeDocument/2006/relationships/hyperlink" Target="http://maps.google.com/?output=embed&amp;q=41.61930000,-70.81098333" TargetMode="External"/><Relationship Id="rId665" Type="http://schemas.openxmlformats.org/officeDocument/2006/relationships/hyperlink" Target="http://www.usharbormaster.com/secure/auxview.cfm?recordid=25512" TargetMode="External"/><Relationship Id="rId872" Type="http://schemas.openxmlformats.org/officeDocument/2006/relationships/hyperlink" Target="http://www.usharbormaster.com/secure/AuxAidReport_new.cfm?id=28905" TargetMode="External"/><Relationship Id="rId1088" Type="http://schemas.openxmlformats.org/officeDocument/2006/relationships/hyperlink" Target="http://www.usharbormaster.com/secure/AuxAidReport_new.cfm?id=28492" TargetMode="External"/><Relationship Id="rId1295" Type="http://schemas.openxmlformats.org/officeDocument/2006/relationships/hyperlink" Target="http://maps.google.com/?output=embed&amp;q=41.61444444,-70.26805556" TargetMode="External"/><Relationship Id="rId2139" Type="http://schemas.openxmlformats.org/officeDocument/2006/relationships/hyperlink" Target="http://maps.google.com/?output=embed&amp;q=41.67132750,-69.96233250" TargetMode="External"/><Relationship Id="rId2346" Type="http://schemas.openxmlformats.org/officeDocument/2006/relationships/hyperlink" Target="http://maps.google.com/?output=embed&amp;q=41.63019444,-70.40083333" TargetMode="External"/><Relationship Id="rId2553" Type="http://schemas.openxmlformats.org/officeDocument/2006/relationships/hyperlink" Target="http://www.usharbormaster.com/secure/auxview.cfm?recordid=28478" TargetMode="External"/><Relationship Id="rId2760" Type="http://schemas.openxmlformats.org/officeDocument/2006/relationships/hyperlink" Target="http://www.usharbormaster.com/secure/AuxAidReport_new.cfm?id=28069" TargetMode="External"/><Relationship Id="rId3604" Type="http://schemas.openxmlformats.org/officeDocument/2006/relationships/hyperlink" Target="http://www.usharbormaster.com/secure/AuxAidReport_new.cfm?id=28095" TargetMode="External"/><Relationship Id="rId3811" Type="http://schemas.openxmlformats.org/officeDocument/2006/relationships/hyperlink" Target="http://maps.google.com/?output=embed&amp;q=41.55198333,-70.52760000" TargetMode="External"/><Relationship Id="rId318" Type="http://schemas.openxmlformats.org/officeDocument/2006/relationships/hyperlink" Target="http://maps.google.com/?output=embed&amp;q=41.63880556,-70.19619444" TargetMode="External"/><Relationship Id="rId525" Type="http://schemas.openxmlformats.org/officeDocument/2006/relationships/hyperlink" Target="http://www.usharbormaster.com/secure/auxview.cfm?recordid=27500" TargetMode="External"/><Relationship Id="rId732" Type="http://schemas.openxmlformats.org/officeDocument/2006/relationships/hyperlink" Target="http://www.usharbormaster.com/secure/AuxAidReport_new.cfm?id=26478" TargetMode="External"/><Relationship Id="rId1155" Type="http://schemas.openxmlformats.org/officeDocument/2006/relationships/hyperlink" Target="http://maps.google.com/?output=embed&amp;q=41.65051667,-70.63528333" TargetMode="External"/><Relationship Id="rId1362" Type="http://schemas.openxmlformats.org/officeDocument/2006/relationships/hyperlink" Target="http://maps.google.com/?output=embed&amp;q=41.65266667,-70.11522222" TargetMode="External"/><Relationship Id="rId2206" Type="http://schemas.openxmlformats.org/officeDocument/2006/relationships/hyperlink" Target="http://maps.google.com/?output=embed&amp;q=41.45445000,-70.58818333" TargetMode="External"/><Relationship Id="rId2413" Type="http://schemas.openxmlformats.org/officeDocument/2006/relationships/hyperlink" Target="http://www.usharbormaster.com/secure/auxview.cfm?recordid=27470" TargetMode="External"/><Relationship Id="rId2620" Type="http://schemas.openxmlformats.org/officeDocument/2006/relationships/hyperlink" Target="http://www.usharbormaster.com/secure/AuxAidReport_new.cfm?id=24056" TargetMode="External"/><Relationship Id="rId1015" Type="http://schemas.openxmlformats.org/officeDocument/2006/relationships/hyperlink" Target="http://maps.google.com/?output=embed&amp;q=41.30675000,-70.20347222" TargetMode="External"/><Relationship Id="rId1222" Type="http://schemas.openxmlformats.org/officeDocument/2006/relationships/hyperlink" Target="http://maps.google.com/?output=embed&amp;q=41.52200528,-70.67096778" TargetMode="External"/><Relationship Id="rId3187" Type="http://schemas.openxmlformats.org/officeDocument/2006/relationships/hyperlink" Target="http://maps.google.com/?output=embed&amp;q=41.71141667,-70.31705556" TargetMode="External"/><Relationship Id="rId3394" Type="http://schemas.openxmlformats.org/officeDocument/2006/relationships/hyperlink" Target="http://maps.google.com/?output=embed&amp;q=41.69476667,-70.75400000" TargetMode="External"/><Relationship Id="rId4238" Type="http://schemas.openxmlformats.org/officeDocument/2006/relationships/hyperlink" Target="http://maps.google.com/?output=embed&amp;q=41.73152778,-70.73777778" TargetMode="External"/><Relationship Id="rId3047" Type="http://schemas.openxmlformats.org/officeDocument/2006/relationships/hyperlink" Target="http://maps.google.com/?output=embed&amp;q=41.53416667,-70.67027778" TargetMode="External"/><Relationship Id="rId175" Type="http://schemas.openxmlformats.org/officeDocument/2006/relationships/hyperlink" Target="http://maps.google.com/?output=embed&amp;q=41.66752778,-70.18058333" TargetMode="External"/><Relationship Id="rId3254" Type="http://schemas.openxmlformats.org/officeDocument/2006/relationships/hyperlink" Target="http://maps.google.com/?output=embed&amp;q=41.61247222,-70.42838889" TargetMode="External"/><Relationship Id="rId3461" Type="http://schemas.openxmlformats.org/officeDocument/2006/relationships/hyperlink" Target="http://www.usharbormaster.com/secure/auxview.cfm?recordid=25234" TargetMode="External"/><Relationship Id="rId4305" Type="http://schemas.openxmlformats.org/officeDocument/2006/relationships/hyperlink" Target="http://www.usharbormaster.com/secure/auxview.cfm?recordid=36838" TargetMode="External"/><Relationship Id="rId382" Type="http://schemas.openxmlformats.org/officeDocument/2006/relationships/hyperlink" Target="http://maps.google.com/?output=embed&amp;q=41.68175000,-70.64301611" TargetMode="External"/><Relationship Id="rId2063" Type="http://schemas.openxmlformats.org/officeDocument/2006/relationships/hyperlink" Target="http://maps.google.com/?output=embed&amp;q=41.65850000,-70.62566667" TargetMode="External"/><Relationship Id="rId2270" Type="http://schemas.openxmlformats.org/officeDocument/2006/relationships/hyperlink" Target="http://maps.google.com/?output=embed&amp;q=41.30177778,-70.05397222" TargetMode="External"/><Relationship Id="rId3114" Type="http://schemas.openxmlformats.org/officeDocument/2006/relationships/hyperlink" Target="http://maps.google.com/?output=embed&amp;q=41.71250000,-69.96313889" TargetMode="External"/><Relationship Id="rId3321" Type="http://schemas.openxmlformats.org/officeDocument/2006/relationships/hyperlink" Target="http://www.usharbormaster.com/secure/auxview.cfm?recordid=26532" TargetMode="External"/><Relationship Id="rId242" Type="http://schemas.openxmlformats.org/officeDocument/2006/relationships/hyperlink" Target="http://maps.google.com/?output=embed&amp;q=41.69145833,-70.16713889" TargetMode="External"/><Relationship Id="rId2130" Type="http://schemas.openxmlformats.org/officeDocument/2006/relationships/hyperlink" Target="http://maps.google.com/?output=embed&amp;q=41.67051667,-69.96218333" TargetMode="External"/><Relationship Id="rId102" Type="http://schemas.openxmlformats.org/officeDocument/2006/relationships/hyperlink" Target="http://maps.google.com/?output=embed&amp;q=41.57916667,-70.92601667" TargetMode="External"/><Relationship Id="rId1689" Type="http://schemas.openxmlformats.org/officeDocument/2006/relationships/hyperlink" Target="http://www.usharbormaster.com/secure/auxview.cfm?recordid=23934" TargetMode="External"/><Relationship Id="rId4095" Type="http://schemas.openxmlformats.org/officeDocument/2006/relationships/hyperlink" Target="http://maps.google.com/?output=embed&amp;q=41.65194444,-70.17027778" TargetMode="External"/><Relationship Id="rId1896" Type="http://schemas.openxmlformats.org/officeDocument/2006/relationships/hyperlink" Target="http://www.usharbormaster.com/secure/AuxAidReport_new.cfm?id=26582" TargetMode="External"/><Relationship Id="rId2947" Type="http://schemas.openxmlformats.org/officeDocument/2006/relationships/hyperlink" Target="http://maps.google.com/?output=embed&amp;q=41.58380000,-70.45540000" TargetMode="External"/><Relationship Id="rId4162" Type="http://schemas.openxmlformats.org/officeDocument/2006/relationships/hyperlink" Target="http://maps.google.com/?output=embed&amp;q=41.60508333,-70.84225000" TargetMode="External"/><Relationship Id="rId919" Type="http://schemas.openxmlformats.org/officeDocument/2006/relationships/hyperlink" Target="http://maps.google.com/?output=embed&amp;q=41.62113889,-70.35880556" TargetMode="External"/><Relationship Id="rId1549" Type="http://schemas.openxmlformats.org/officeDocument/2006/relationships/hyperlink" Target="http://www.usharbormaster.com/secure/auxview.cfm?recordid=29459" TargetMode="External"/><Relationship Id="rId1756" Type="http://schemas.openxmlformats.org/officeDocument/2006/relationships/hyperlink" Target="http://www.usharbormaster.com/secure/AuxAidReport_new.cfm?id=28611" TargetMode="External"/><Relationship Id="rId1963" Type="http://schemas.openxmlformats.org/officeDocument/2006/relationships/hyperlink" Target="http://maps.google.com/?output=embed&amp;q=41.43938889,-70.59888889" TargetMode="External"/><Relationship Id="rId2807" Type="http://schemas.openxmlformats.org/officeDocument/2006/relationships/hyperlink" Target="http://maps.google.com/?output=embed&amp;q=41.73648333,-70.65036667" TargetMode="External"/><Relationship Id="rId4022" Type="http://schemas.openxmlformats.org/officeDocument/2006/relationships/hyperlink" Target="http://maps.google.com/?output=embed&amp;q=41.61919444,-70.39769444" TargetMode="External"/><Relationship Id="rId48" Type="http://schemas.openxmlformats.org/officeDocument/2006/relationships/hyperlink" Target="http://www.usharbormaster.com/secure/AuxAidReport_new.cfm?id=23704" TargetMode="External"/><Relationship Id="rId1409" Type="http://schemas.openxmlformats.org/officeDocument/2006/relationships/hyperlink" Target="http://www.usharbormaster.com/secure/auxview.cfm?recordid=29463" TargetMode="External"/><Relationship Id="rId1616" Type="http://schemas.openxmlformats.org/officeDocument/2006/relationships/hyperlink" Target="http://www.usharbormaster.com/secure/AuxAidReport_new.cfm?id=23916" TargetMode="External"/><Relationship Id="rId1823" Type="http://schemas.openxmlformats.org/officeDocument/2006/relationships/hyperlink" Target="http://maps.google.com/?output=embed&amp;q=41.28780556,-70.19744444" TargetMode="External"/><Relationship Id="rId3788" Type="http://schemas.openxmlformats.org/officeDocument/2006/relationships/hyperlink" Target="http://www.usharbormaster.com/secure/AuxAidReport_new.cfm?id=26204" TargetMode="External"/><Relationship Id="rId3995" Type="http://schemas.openxmlformats.org/officeDocument/2006/relationships/hyperlink" Target="http://maps.google.com/?output=embed&amp;q=41.61813889,-70.40066667" TargetMode="External"/><Relationship Id="rId2597" Type="http://schemas.openxmlformats.org/officeDocument/2006/relationships/hyperlink" Target="http://www.usharbormaster.com/secure/auxview.cfm?recordid=29173" TargetMode="External"/><Relationship Id="rId3648" Type="http://schemas.openxmlformats.org/officeDocument/2006/relationships/hyperlink" Target="http://www.usharbormaster.com/secure/AuxAidReport_new.cfm?id=28275" TargetMode="External"/><Relationship Id="rId3855" Type="http://schemas.openxmlformats.org/officeDocument/2006/relationships/hyperlink" Target="http://maps.google.com/?output=embed&amp;q=41.55777778,-70.52611111" TargetMode="External"/><Relationship Id="rId569" Type="http://schemas.openxmlformats.org/officeDocument/2006/relationships/hyperlink" Target="http://www.usharbormaster.com/secure/auxview.cfm?recordid=23875" TargetMode="External"/><Relationship Id="rId776" Type="http://schemas.openxmlformats.org/officeDocument/2006/relationships/hyperlink" Target="http://www.usharbormaster.com/secure/AuxAidReport_new.cfm?id=26496" TargetMode="External"/><Relationship Id="rId983" Type="http://schemas.openxmlformats.org/officeDocument/2006/relationships/hyperlink" Target="http://maps.google.com/?output=embed&amp;q=41.38395000,-70.50933333" TargetMode="External"/><Relationship Id="rId1199" Type="http://schemas.openxmlformats.org/officeDocument/2006/relationships/hyperlink" Target="http://maps.google.com/?output=embed&amp;q=41.73483333,-70.62143333" TargetMode="External"/><Relationship Id="rId2457" Type="http://schemas.openxmlformats.org/officeDocument/2006/relationships/hyperlink" Target="http://www.usharbormaster.com/secure/auxview.cfm?recordid=29115" TargetMode="External"/><Relationship Id="rId2664" Type="http://schemas.openxmlformats.org/officeDocument/2006/relationships/hyperlink" Target="http://www.usharbormaster.com/secure/AuxAidReport_new.cfm?id=29947" TargetMode="External"/><Relationship Id="rId3508" Type="http://schemas.openxmlformats.org/officeDocument/2006/relationships/hyperlink" Target="http://www.usharbormaster.com/secure/AuxAidReport_new.cfm?id=23987" TargetMode="External"/><Relationship Id="rId429" Type="http://schemas.openxmlformats.org/officeDocument/2006/relationships/hyperlink" Target="http://www.usharbormaster.com/secure/auxview.cfm?recordid=43936" TargetMode="External"/><Relationship Id="rId636" Type="http://schemas.openxmlformats.org/officeDocument/2006/relationships/hyperlink" Target="http://www.usharbormaster.com/secure/AuxAidReport_new.cfm?id=26516" TargetMode="External"/><Relationship Id="rId1059" Type="http://schemas.openxmlformats.org/officeDocument/2006/relationships/hyperlink" Target="http://maps.google.com/?output=embed&amp;q=41.55205556,-70.54816667" TargetMode="External"/><Relationship Id="rId1266" Type="http://schemas.openxmlformats.org/officeDocument/2006/relationships/hyperlink" Target="http://maps.google.com/?output=embed&amp;q=41.56095000,-70.51130000" TargetMode="External"/><Relationship Id="rId1473" Type="http://schemas.openxmlformats.org/officeDocument/2006/relationships/hyperlink" Target="http://www.usharbormaster.com/secure/auxview.cfm?recordid=23904" TargetMode="External"/><Relationship Id="rId2317" Type="http://schemas.openxmlformats.org/officeDocument/2006/relationships/hyperlink" Target="http://www.usharbormaster.com/secure/auxview.cfm?recordid=29649" TargetMode="External"/><Relationship Id="rId2871" Type="http://schemas.openxmlformats.org/officeDocument/2006/relationships/hyperlink" Target="http://maps.google.com/?output=embed&amp;q=41.58878333,-70.44928333" TargetMode="External"/><Relationship Id="rId3715" Type="http://schemas.openxmlformats.org/officeDocument/2006/relationships/hyperlink" Target="http://maps.google.com/?output=embed&amp;q=41.81366667,-69.95572222" TargetMode="External"/><Relationship Id="rId3922" Type="http://schemas.openxmlformats.org/officeDocument/2006/relationships/hyperlink" Target="http://maps.google.com/?output=embed&amp;q=41.65311111,-70.18475000" TargetMode="External"/><Relationship Id="rId843" Type="http://schemas.openxmlformats.org/officeDocument/2006/relationships/hyperlink" Target="http://maps.google.com/?output=embed&amp;q=41.63455861,-70.33336417" TargetMode="External"/><Relationship Id="rId1126" Type="http://schemas.openxmlformats.org/officeDocument/2006/relationships/hyperlink" Target="http://maps.google.com/?output=embed&amp;q=41.54170000,-70.60528333" TargetMode="External"/><Relationship Id="rId1680" Type="http://schemas.openxmlformats.org/officeDocument/2006/relationships/hyperlink" Target="http://www.usharbormaster.com/secure/AuxAidReport_new.cfm?id=23931" TargetMode="External"/><Relationship Id="rId2524" Type="http://schemas.openxmlformats.org/officeDocument/2006/relationships/hyperlink" Target="http://www.usharbormaster.com/secure/AuxAidReport_new.cfm?id=26468" TargetMode="External"/><Relationship Id="rId2731" Type="http://schemas.openxmlformats.org/officeDocument/2006/relationships/hyperlink" Target="http://maps.google.com/?output=embed&amp;q=41.71613889,-69.96263889" TargetMode="External"/><Relationship Id="rId703" Type="http://schemas.openxmlformats.org/officeDocument/2006/relationships/hyperlink" Target="http://maps.google.com/?output=embed&amp;q=41.56063333,-70.65756667" TargetMode="External"/><Relationship Id="rId910" Type="http://schemas.openxmlformats.org/officeDocument/2006/relationships/hyperlink" Target="http://maps.google.com/?output=embed&amp;q=41.92980556,-70.02413889" TargetMode="External"/><Relationship Id="rId1333" Type="http://schemas.openxmlformats.org/officeDocument/2006/relationships/hyperlink" Target="http://www.usharbormaster.com/secure/auxview.cfm?recordid=29103" TargetMode="External"/><Relationship Id="rId1540" Type="http://schemas.openxmlformats.org/officeDocument/2006/relationships/hyperlink" Target="http://www.usharbormaster.com/secure/AuxAidReport_new.cfm?id=30001" TargetMode="External"/><Relationship Id="rId1400" Type="http://schemas.openxmlformats.org/officeDocument/2006/relationships/hyperlink" Target="http://www.usharbormaster.com/secure/AuxAidReport_new.cfm?id=27878" TargetMode="External"/><Relationship Id="rId3298" Type="http://schemas.openxmlformats.org/officeDocument/2006/relationships/hyperlink" Target="http://maps.google.com/?output=embed&amp;q=41.60800000,-70.40197222" TargetMode="External"/><Relationship Id="rId3158" Type="http://schemas.openxmlformats.org/officeDocument/2006/relationships/hyperlink" Target="http://maps.google.com/?output=embed&amp;q=41.70680556,-69.97297222" TargetMode="External"/><Relationship Id="rId3365" Type="http://schemas.openxmlformats.org/officeDocument/2006/relationships/hyperlink" Target="http://www.usharbormaster.com/secure/auxview.cfm?recordid=37966" TargetMode="External"/><Relationship Id="rId3572" Type="http://schemas.openxmlformats.org/officeDocument/2006/relationships/hyperlink" Target="http://www.usharbormaster.com/secure/AuxAidReport_new.cfm?id=30577" TargetMode="External"/><Relationship Id="rId4209" Type="http://schemas.openxmlformats.org/officeDocument/2006/relationships/hyperlink" Target="http://www.usharbormaster.com/secure/auxview.cfm?recordid=37974" TargetMode="External"/><Relationship Id="rId286" Type="http://schemas.openxmlformats.org/officeDocument/2006/relationships/hyperlink" Target="http://maps.google.com/?output=embed&amp;q=41.69750000,-70.17072222" TargetMode="External"/><Relationship Id="rId493" Type="http://schemas.openxmlformats.org/officeDocument/2006/relationships/hyperlink" Target="http://www.usharbormaster.com/secure/auxview.cfm?recordid=27421" TargetMode="External"/><Relationship Id="rId2174" Type="http://schemas.openxmlformats.org/officeDocument/2006/relationships/hyperlink" Target="http://maps.google.com/?output=embed&amp;q=41.60111111,-70.01750000" TargetMode="External"/><Relationship Id="rId2381" Type="http://schemas.openxmlformats.org/officeDocument/2006/relationships/hyperlink" Target="http://www.usharbormaster.com/secure/auxview.cfm?recordid=41281" TargetMode="External"/><Relationship Id="rId3018" Type="http://schemas.openxmlformats.org/officeDocument/2006/relationships/hyperlink" Target="http://maps.google.com/?output=embed&amp;q=41.73622222,-69.98169444" TargetMode="External"/><Relationship Id="rId3225" Type="http://schemas.openxmlformats.org/officeDocument/2006/relationships/hyperlink" Target="http://www.usharbormaster.com/secure/auxview.cfm?recordid=26080" TargetMode="External"/><Relationship Id="rId3432" Type="http://schemas.openxmlformats.org/officeDocument/2006/relationships/hyperlink" Target="http://www.usharbormaster.com/secure/AuxAidReport_new.cfm?id=27409" TargetMode="External"/><Relationship Id="rId146" Type="http://schemas.openxmlformats.org/officeDocument/2006/relationships/hyperlink" Target="http://maps.google.com/?output=embed&amp;q=41.65391667,-70.19619444" TargetMode="External"/><Relationship Id="rId353" Type="http://schemas.openxmlformats.org/officeDocument/2006/relationships/hyperlink" Target="http://www.usharbormaster.com/secure/auxview.cfm?recordid=27695" TargetMode="External"/><Relationship Id="rId560" Type="http://schemas.openxmlformats.org/officeDocument/2006/relationships/hyperlink" Target="http://www.usharbormaster.com/secure/AuxAidReport_new.cfm?id=23756" TargetMode="External"/><Relationship Id="rId1190" Type="http://schemas.openxmlformats.org/officeDocument/2006/relationships/hyperlink" Target="http://maps.google.com/?output=embed&amp;q=41.73601667,-70.62336667" TargetMode="External"/><Relationship Id="rId2034" Type="http://schemas.openxmlformats.org/officeDocument/2006/relationships/hyperlink" Target="http://maps.google.com/?output=embed&amp;q=41.65123333,-70.81656667" TargetMode="External"/><Relationship Id="rId2241" Type="http://schemas.openxmlformats.org/officeDocument/2006/relationships/hyperlink" Target="http://www.usharbormaster.com/secure/auxview.cfm?recordid=30661" TargetMode="External"/><Relationship Id="rId213" Type="http://schemas.openxmlformats.org/officeDocument/2006/relationships/hyperlink" Target="http://www.usharbormaster.com/secure/auxview.cfm?recordid=23858" TargetMode="External"/><Relationship Id="rId420" Type="http://schemas.openxmlformats.org/officeDocument/2006/relationships/hyperlink" Target="http://www.usharbormaster.com/secure/AuxAidReport_new.cfm?id=43845" TargetMode="External"/><Relationship Id="rId1050" Type="http://schemas.openxmlformats.org/officeDocument/2006/relationships/hyperlink" Target="http://maps.google.com/?output=embed&amp;q=41.55636667,-70.54188333" TargetMode="External"/><Relationship Id="rId2101" Type="http://schemas.openxmlformats.org/officeDocument/2006/relationships/hyperlink" Target="http://www.usharbormaster.com/secure/auxview.cfm?recordid=28145" TargetMode="External"/><Relationship Id="rId4066" Type="http://schemas.openxmlformats.org/officeDocument/2006/relationships/hyperlink" Target="http://maps.google.com/?output=embed&amp;q=41.61708333,-70.40102778" TargetMode="External"/><Relationship Id="rId1867" Type="http://schemas.openxmlformats.org/officeDocument/2006/relationships/hyperlink" Target="http://maps.google.com/?output=embed&amp;q=41.70836111,-70.30108333" TargetMode="External"/><Relationship Id="rId2918" Type="http://schemas.openxmlformats.org/officeDocument/2006/relationships/hyperlink" Target="http://maps.google.com/?output=embed&amp;q=41.59315000,-70.46300000" TargetMode="External"/><Relationship Id="rId4273" Type="http://schemas.openxmlformats.org/officeDocument/2006/relationships/hyperlink" Target="http://www.usharbormaster.com/secure/auxview.cfm?recordid=35478" TargetMode="External"/><Relationship Id="rId1727" Type="http://schemas.openxmlformats.org/officeDocument/2006/relationships/hyperlink" Target="http://maps.google.com/?output=embed&amp;q=41.55823333,-70.51816667" TargetMode="External"/><Relationship Id="rId1934" Type="http://schemas.openxmlformats.org/officeDocument/2006/relationships/hyperlink" Target="http://maps.google.com/?output=embed&amp;q=41.63558333,-70.40661111" TargetMode="External"/><Relationship Id="rId3082" Type="http://schemas.openxmlformats.org/officeDocument/2006/relationships/hyperlink" Target="http://maps.google.com/?output=embed&amp;q=41.80065556,-70.00909167" TargetMode="External"/><Relationship Id="rId4133" Type="http://schemas.openxmlformats.org/officeDocument/2006/relationships/hyperlink" Target="http://www.usharbormaster.com/secure/auxview.cfm?recordid=26383" TargetMode="External"/><Relationship Id="rId19" Type="http://schemas.openxmlformats.org/officeDocument/2006/relationships/hyperlink" Target="http://maps.google.com/?output=embed&amp;q=41.58795000,-70.45695000" TargetMode="External"/><Relationship Id="rId3899" Type="http://schemas.openxmlformats.org/officeDocument/2006/relationships/hyperlink" Target="http://maps.google.com/?output=embed&amp;q=41.72186111,-70.72408333" TargetMode="External"/><Relationship Id="rId4200" Type="http://schemas.openxmlformats.org/officeDocument/2006/relationships/hyperlink" Target="http://www.usharbormaster.com/secure/AuxAidReport_new.cfm?id=37987" TargetMode="External"/><Relationship Id="rId3759" Type="http://schemas.openxmlformats.org/officeDocument/2006/relationships/hyperlink" Target="http://maps.google.com/?output=embed&amp;q=41.66666667,-71.38333333" TargetMode="External"/><Relationship Id="rId3966" Type="http://schemas.openxmlformats.org/officeDocument/2006/relationships/hyperlink" Target="http://maps.google.com/?output=embed&amp;q=41.60186667,-70.40111667" TargetMode="External"/><Relationship Id="rId3" Type="http://schemas.openxmlformats.org/officeDocument/2006/relationships/hyperlink" Target="http://www.usharbormaster.com/secure/auxviewall.cfm" TargetMode="External"/><Relationship Id="rId887" Type="http://schemas.openxmlformats.org/officeDocument/2006/relationships/hyperlink" Target="http://maps.google.com/?output=embed&amp;q=41.62100417,-70.36574056" TargetMode="External"/><Relationship Id="rId2568" Type="http://schemas.openxmlformats.org/officeDocument/2006/relationships/hyperlink" Target="http://www.usharbormaster.com/secure/AuxAidReport_new.cfm?id=28483" TargetMode="External"/><Relationship Id="rId2775" Type="http://schemas.openxmlformats.org/officeDocument/2006/relationships/hyperlink" Target="http://maps.google.com/?output=embed&amp;q=41.68147222,-69.94080556" TargetMode="External"/><Relationship Id="rId2982" Type="http://schemas.openxmlformats.org/officeDocument/2006/relationships/hyperlink" Target="http://maps.google.com/?output=embed&amp;q=41.64488889,-70.40886111" TargetMode="External"/><Relationship Id="rId3619" Type="http://schemas.openxmlformats.org/officeDocument/2006/relationships/hyperlink" Target="http://maps.google.com/?output=embed&amp;q=41.66861111,-69.96166667" TargetMode="External"/><Relationship Id="rId3826" Type="http://schemas.openxmlformats.org/officeDocument/2006/relationships/hyperlink" Target="http://maps.google.com/?output=embed&amp;q=41.56000000,-70.52444444" TargetMode="External"/><Relationship Id="rId747" Type="http://schemas.openxmlformats.org/officeDocument/2006/relationships/hyperlink" Target="http://maps.google.com/?output=embed&amp;q=41.60232222,-70.43298889" TargetMode="External"/><Relationship Id="rId954" Type="http://schemas.openxmlformats.org/officeDocument/2006/relationships/hyperlink" Target="http://maps.google.com/?output=embed&amp;q=41.74043833,-70.65515833" TargetMode="External"/><Relationship Id="rId1377" Type="http://schemas.openxmlformats.org/officeDocument/2006/relationships/hyperlink" Target="http://www.usharbormaster.com/secure/auxview.cfm?recordid=25887" TargetMode="External"/><Relationship Id="rId1584" Type="http://schemas.openxmlformats.org/officeDocument/2006/relationships/hyperlink" Target="http://www.usharbormaster.com/secure/AuxAidReport_new.cfm?id=29080" TargetMode="External"/><Relationship Id="rId1791" Type="http://schemas.openxmlformats.org/officeDocument/2006/relationships/hyperlink" Target="http://maps.google.com/?output=embed&amp;q=41.28191667,-70.19516667" TargetMode="External"/><Relationship Id="rId2428" Type="http://schemas.openxmlformats.org/officeDocument/2006/relationships/hyperlink" Target="http://www.usharbormaster.com/secure/AuxAidReport_new.cfm?id=28439" TargetMode="External"/><Relationship Id="rId2635" Type="http://schemas.openxmlformats.org/officeDocument/2006/relationships/hyperlink" Target="http://maps.google.com/?output=embed&amp;q=41.65213333,-70.63365278" TargetMode="External"/><Relationship Id="rId2842" Type="http://schemas.openxmlformats.org/officeDocument/2006/relationships/hyperlink" Target="http://maps.google.com/?output=embed&amp;q=41.58785000,-70.44706667" TargetMode="External"/><Relationship Id="rId83" Type="http://schemas.openxmlformats.org/officeDocument/2006/relationships/hyperlink" Target="http://maps.google.com/?output=embed&amp;q=41.57750000,-70.91800000" TargetMode="External"/><Relationship Id="rId607" Type="http://schemas.openxmlformats.org/officeDocument/2006/relationships/hyperlink" Target="http://maps.google.com/?output=embed&amp;q=41.63280556,-70.36025000" TargetMode="External"/><Relationship Id="rId814" Type="http://schemas.openxmlformats.org/officeDocument/2006/relationships/hyperlink" Target="http://maps.google.com/?output=embed&amp;q=41.60905556,-70.42969444" TargetMode="External"/><Relationship Id="rId1237" Type="http://schemas.openxmlformats.org/officeDocument/2006/relationships/hyperlink" Target="http://www.usharbormaster.com/secure/auxview.cfm?recordid=26119" TargetMode="External"/><Relationship Id="rId1444" Type="http://schemas.openxmlformats.org/officeDocument/2006/relationships/hyperlink" Target="http://www.usharbormaster.com/secure/AuxAidReport_new.cfm?id=31021" TargetMode="External"/><Relationship Id="rId1651" Type="http://schemas.openxmlformats.org/officeDocument/2006/relationships/hyperlink" Target="http://maps.google.com/?output=embed&amp;q=41.75347222,-69.96066667" TargetMode="External"/><Relationship Id="rId2702" Type="http://schemas.openxmlformats.org/officeDocument/2006/relationships/hyperlink" Target="http://maps.google.com/?output=embed&amp;q=41.70680556,-69.94430556" TargetMode="External"/><Relationship Id="rId1304" Type="http://schemas.openxmlformats.org/officeDocument/2006/relationships/hyperlink" Target="http://www.usharbormaster.com/secure/AuxAidReport_new.cfm?id=23994" TargetMode="External"/><Relationship Id="rId1511" Type="http://schemas.openxmlformats.org/officeDocument/2006/relationships/hyperlink" Target="http://maps.google.com/?output=embed&amp;q=41.46329722,-70.62745278" TargetMode="External"/><Relationship Id="rId3269" Type="http://schemas.openxmlformats.org/officeDocument/2006/relationships/hyperlink" Target="http://www.usharbormaster.com/secure/auxview.cfm?recordid=26537" TargetMode="External"/><Relationship Id="rId3476" Type="http://schemas.openxmlformats.org/officeDocument/2006/relationships/hyperlink" Target="http://www.usharbormaster.com/secure/AuxAidReport_new.cfm?id=25231" TargetMode="External"/><Relationship Id="rId3683" Type="http://schemas.openxmlformats.org/officeDocument/2006/relationships/hyperlink" Target="http://maps.google.com/?output=embed&amp;q=41.80338889,-69.97380556" TargetMode="External"/><Relationship Id="rId10" Type="http://schemas.openxmlformats.org/officeDocument/2006/relationships/hyperlink" Target="http://www.usharbormaster.com/secure/auxviewall.cfm" TargetMode="External"/><Relationship Id="rId397" Type="http://schemas.openxmlformats.org/officeDocument/2006/relationships/hyperlink" Target="http://www.usharbormaster.com/secure/auxview.cfm?recordid=28089" TargetMode="External"/><Relationship Id="rId2078" Type="http://schemas.openxmlformats.org/officeDocument/2006/relationships/hyperlink" Target="http://maps.google.com/?output=embed&amp;q=41.33912778,-70.77027500" TargetMode="External"/><Relationship Id="rId2285" Type="http://schemas.openxmlformats.org/officeDocument/2006/relationships/hyperlink" Target="http://www.usharbormaster.com/secure/auxview.cfm?recordid=30660" TargetMode="External"/><Relationship Id="rId2492" Type="http://schemas.openxmlformats.org/officeDocument/2006/relationships/hyperlink" Target="http://www.usharbormaster.com/secure/AuxAidReport_new.cfm?id=29111" TargetMode="External"/><Relationship Id="rId3129" Type="http://schemas.openxmlformats.org/officeDocument/2006/relationships/hyperlink" Target="http://www.usharbormaster.com/secure/auxview.cfm?recordid=28077" TargetMode="External"/><Relationship Id="rId3336" Type="http://schemas.openxmlformats.org/officeDocument/2006/relationships/hyperlink" Target="http://www.usharbormaster.com/secure/AuxAidReport_new.cfm?id=27675" TargetMode="External"/><Relationship Id="rId3890" Type="http://schemas.openxmlformats.org/officeDocument/2006/relationships/hyperlink" Target="http://maps.google.com/?output=embed&amp;q=41.74875000,-70.70481667" TargetMode="External"/><Relationship Id="rId257" Type="http://schemas.openxmlformats.org/officeDocument/2006/relationships/hyperlink" Target="http://www.usharbormaster.com/secure/auxview.cfm?recordid=23867" TargetMode="External"/><Relationship Id="rId464" Type="http://schemas.openxmlformats.org/officeDocument/2006/relationships/hyperlink" Target="http://www.usharbormaster.com/secure/AuxAidReport_new.cfm?id=36861" TargetMode="External"/><Relationship Id="rId1094" Type="http://schemas.openxmlformats.org/officeDocument/2006/relationships/hyperlink" Target="http://maps.google.com/?output=embed&amp;q=41.63673333,-70.24818333" TargetMode="External"/><Relationship Id="rId2145" Type="http://schemas.openxmlformats.org/officeDocument/2006/relationships/hyperlink" Target="http://www.usharbormaster.com/secure/auxview.cfm?recordid=30980" TargetMode="External"/><Relationship Id="rId3543" Type="http://schemas.openxmlformats.org/officeDocument/2006/relationships/hyperlink" Target="http://maps.google.com/?output=embed&amp;q=41.65288889,-69.97913889" TargetMode="External"/><Relationship Id="rId3750" Type="http://schemas.openxmlformats.org/officeDocument/2006/relationships/hyperlink" Target="http://maps.google.com/?output=embed&amp;q=41.58772222,-70.45780556" TargetMode="External"/><Relationship Id="rId117" Type="http://schemas.openxmlformats.org/officeDocument/2006/relationships/hyperlink" Target="http://www.usharbormaster.com/secure/auxview.cfm?recordid=23838" TargetMode="External"/><Relationship Id="rId671" Type="http://schemas.openxmlformats.org/officeDocument/2006/relationships/hyperlink" Target="http://maps.google.com/?output=embed&amp;q=41.67730556,-69.94497222" TargetMode="External"/><Relationship Id="rId2352" Type="http://schemas.openxmlformats.org/officeDocument/2006/relationships/hyperlink" Target="http://www.usharbormaster.com/secure/AuxAidReport_new.cfm?id=26571" TargetMode="External"/><Relationship Id="rId3403" Type="http://schemas.openxmlformats.org/officeDocument/2006/relationships/hyperlink" Target="http://maps.google.com/?output=embed&amp;q=41.58641667,-70.64652778" TargetMode="External"/><Relationship Id="rId3610" Type="http://schemas.openxmlformats.org/officeDocument/2006/relationships/hyperlink" Target="http://maps.google.com/?output=embed&amp;q=41.66583333,-69.96361111" TargetMode="External"/><Relationship Id="rId324" Type="http://schemas.openxmlformats.org/officeDocument/2006/relationships/hyperlink" Target="http://www.usharbormaster.com/secure/AuxAidReport_new.cfm?id=23741" TargetMode="External"/><Relationship Id="rId531" Type="http://schemas.openxmlformats.org/officeDocument/2006/relationships/hyperlink" Target="http://maps.google.com/?output=embed&amp;q=41.71063889,-70.76336111" TargetMode="External"/><Relationship Id="rId1161" Type="http://schemas.openxmlformats.org/officeDocument/2006/relationships/hyperlink" Target="http://www.usharbormaster.com/secure/auxview.cfm?recordid=23713" TargetMode="External"/><Relationship Id="rId2005" Type="http://schemas.openxmlformats.org/officeDocument/2006/relationships/hyperlink" Target="http://www.usharbormaster.com/secure/auxview.cfm?recordid=42655" TargetMode="External"/><Relationship Id="rId2212" Type="http://schemas.openxmlformats.org/officeDocument/2006/relationships/hyperlink" Target="http://www.usharbormaster.com/secure/AuxAidReport_new.cfm?id=27648" TargetMode="External"/><Relationship Id="rId1021" Type="http://schemas.openxmlformats.org/officeDocument/2006/relationships/hyperlink" Target="http://www.usharbormaster.com/secure/auxview.cfm?recordid=28673" TargetMode="External"/><Relationship Id="rId1978" Type="http://schemas.openxmlformats.org/officeDocument/2006/relationships/hyperlink" Target="http://maps.google.com/?output=embed&amp;q=41.46115306,-70.58726389" TargetMode="External"/><Relationship Id="rId4177" Type="http://schemas.openxmlformats.org/officeDocument/2006/relationships/hyperlink" Target="http://www.usharbormaster.com/secure/auxview.cfm?recordid=26379" TargetMode="External"/><Relationship Id="rId3193" Type="http://schemas.openxmlformats.org/officeDocument/2006/relationships/hyperlink" Target="http://www.usharbormaster.com/secure/auxview.cfm?recordid=26347" TargetMode="External"/><Relationship Id="rId4037" Type="http://schemas.openxmlformats.org/officeDocument/2006/relationships/hyperlink" Target="http://www.usharbormaster.com/secure/auxview.cfm?recordid=26569" TargetMode="External"/><Relationship Id="rId4244" Type="http://schemas.openxmlformats.org/officeDocument/2006/relationships/hyperlink" Target="http://www.usharbormaster.com/secure/AuxAidReport_new.cfm?id=28719" TargetMode="External"/><Relationship Id="rId1838" Type="http://schemas.openxmlformats.org/officeDocument/2006/relationships/hyperlink" Target="http://maps.google.com/?output=embed&amp;q=41.28966667,-70.23930556" TargetMode="External"/><Relationship Id="rId3053" Type="http://schemas.openxmlformats.org/officeDocument/2006/relationships/hyperlink" Target="http://www.usharbormaster.com/secure/auxview.cfm?recordid=29393" TargetMode="External"/><Relationship Id="rId3260" Type="http://schemas.openxmlformats.org/officeDocument/2006/relationships/hyperlink" Target="http://www.usharbormaster.com/secure/AuxAidReport_new.cfm?id=26533" TargetMode="External"/><Relationship Id="rId4104" Type="http://schemas.openxmlformats.org/officeDocument/2006/relationships/hyperlink" Target="http://www.usharbormaster.com/secure/AuxAidReport_new.cfm?id=26106" TargetMode="External"/><Relationship Id="rId4311" Type="http://schemas.openxmlformats.org/officeDocument/2006/relationships/hyperlink" Target="http://maps.google.com/?output=embed&amp;q=41.57475000,-70.64383333" TargetMode="External"/><Relationship Id="rId181" Type="http://schemas.openxmlformats.org/officeDocument/2006/relationships/hyperlink" Target="http://www.usharbormaster.com/secure/auxview.cfm?recordid=28499" TargetMode="External"/><Relationship Id="rId1905" Type="http://schemas.openxmlformats.org/officeDocument/2006/relationships/hyperlink" Target="http://www.usharbormaster.com/secure/auxview.cfm?recordid=26585" TargetMode="External"/><Relationship Id="rId3120" Type="http://schemas.openxmlformats.org/officeDocument/2006/relationships/hyperlink" Target="http://www.usharbormaster.com/secure/AuxAidReport_new.cfm?id=28084" TargetMode="External"/><Relationship Id="rId998" Type="http://schemas.openxmlformats.org/officeDocument/2006/relationships/hyperlink" Target="http://maps.google.com/?output=embed&amp;q=41.30605556,-70.19000000" TargetMode="External"/><Relationship Id="rId2679" Type="http://schemas.openxmlformats.org/officeDocument/2006/relationships/hyperlink" Target="http://maps.google.com/?output=embed&amp;q=41.69230556,-69.93780556" TargetMode="External"/><Relationship Id="rId2886" Type="http://schemas.openxmlformats.org/officeDocument/2006/relationships/hyperlink" Target="http://maps.google.com/?output=embed&amp;q=41.58776667,-70.45533333" TargetMode="External"/><Relationship Id="rId3937" Type="http://schemas.openxmlformats.org/officeDocument/2006/relationships/hyperlink" Target="http://www.usharbormaster.com/secure/auxview.cfm?recordid=28586" TargetMode="External"/><Relationship Id="rId858" Type="http://schemas.openxmlformats.org/officeDocument/2006/relationships/hyperlink" Target="http://maps.google.com/?output=embed&amp;q=41.42491667,-70.92673333" TargetMode="External"/><Relationship Id="rId1488" Type="http://schemas.openxmlformats.org/officeDocument/2006/relationships/hyperlink" Target="http://www.usharbormaster.com/secure/AuxAidReport_new.cfm?id=44009" TargetMode="External"/><Relationship Id="rId1695" Type="http://schemas.openxmlformats.org/officeDocument/2006/relationships/hyperlink" Target="http://maps.google.com/?output=embed&amp;q=41.77241667,-69.96469444" TargetMode="External"/><Relationship Id="rId2539" Type="http://schemas.openxmlformats.org/officeDocument/2006/relationships/hyperlink" Target="http://maps.google.com/?output=embed&amp;q=41.66320000,-69.97940000" TargetMode="External"/><Relationship Id="rId2746" Type="http://schemas.openxmlformats.org/officeDocument/2006/relationships/hyperlink" Target="http://maps.google.com/?output=embed&amp;q=41.72313889,-69.96980556" TargetMode="External"/><Relationship Id="rId2953" Type="http://schemas.openxmlformats.org/officeDocument/2006/relationships/hyperlink" Target="http://www.usharbormaster.com/secure/auxview.cfm?recordid=26345" TargetMode="External"/><Relationship Id="rId718" Type="http://schemas.openxmlformats.org/officeDocument/2006/relationships/hyperlink" Target="http://maps.google.com/?output=embed&amp;q=41.75286111,-70.18441667" TargetMode="External"/><Relationship Id="rId925" Type="http://schemas.openxmlformats.org/officeDocument/2006/relationships/hyperlink" Target="http://www.usharbormaster.com/secure/auxview.cfm?recordid=26508" TargetMode="External"/><Relationship Id="rId1348" Type="http://schemas.openxmlformats.org/officeDocument/2006/relationships/hyperlink" Target="http://www.usharbormaster.com/secure/AuxAidReport_new.cfm?id=23718" TargetMode="External"/><Relationship Id="rId1555" Type="http://schemas.openxmlformats.org/officeDocument/2006/relationships/hyperlink" Target="http://maps.google.com/?output=embed&amp;q=41.63013889,-70.27152778" TargetMode="External"/><Relationship Id="rId1762" Type="http://schemas.openxmlformats.org/officeDocument/2006/relationships/hyperlink" Target="http://maps.google.com/?output=embed&amp;q=41.28741667,-70.20519444" TargetMode="External"/><Relationship Id="rId2606" Type="http://schemas.openxmlformats.org/officeDocument/2006/relationships/hyperlink" Target="http://maps.google.com/?output=embed&amp;q=41.63747222,-70.22184722" TargetMode="External"/><Relationship Id="rId1208" Type="http://schemas.openxmlformats.org/officeDocument/2006/relationships/hyperlink" Target="http://www.usharbormaster.com/secure/AuxAidReport_new.cfm?id=26602" TargetMode="External"/><Relationship Id="rId1415" Type="http://schemas.openxmlformats.org/officeDocument/2006/relationships/hyperlink" Target="http://maps.google.com/?output=embed&amp;q=41.63894444,-70.27316667" TargetMode="External"/><Relationship Id="rId2813" Type="http://schemas.openxmlformats.org/officeDocument/2006/relationships/hyperlink" Target="http://www.usharbormaster.com/secure/auxview.cfm?recordid=28700" TargetMode="External"/><Relationship Id="rId54" Type="http://schemas.openxmlformats.org/officeDocument/2006/relationships/hyperlink" Target="http://maps.google.com/?output=embed&amp;q=41.65966667,-70.08869444" TargetMode="External"/><Relationship Id="rId1622" Type="http://schemas.openxmlformats.org/officeDocument/2006/relationships/hyperlink" Target="http://maps.google.com/?output=embed&amp;q=41.73975000,-69.96583333" TargetMode="External"/><Relationship Id="rId2189" Type="http://schemas.openxmlformats.org/officeDocument/2006/relationships/hyperlink" Target="http://www.usharbormaster.com/secure/auxview.cfm?recordid=27644" TargetMode="External"/><Relationship Id="rId3587" Type="http://schemas.openxmlformats.org/officeDocument/2006/relationships/hyperlink" Target="http://maps.google.com/?output=embed&amp;q=41.66078333,-70.62028333" TargetMode="External"/><Relationship Id="rId3794" Type="http://schemas.openxmlformats.org/officeDocument/2006/relationships/hyperlink" Target="http://maps.google.com/?output=embed&amp;q=40.67253306,-70.21882417" TargetMode="External"/><Relationship Id="rId2396" Type="http://schemas.openxmlformats.org/officeDocument/2006/relationships/hyperlink" Target="http://www.usharbormaster.com/secure/AuxAidReport_new.cfm?id=24066" TargetMode="External"/><Relationship Id="rId3447" Type="http://schemas.openxmlformats.org/officeDocument/2006/relationships/hyperlink" Target="http://maps.google.com/?output=embed&amp;q=41.70965167,-70.76220000" TargetMode="External"/><Relationship Id="rId3654" Type="http://schemas.openxmlformats.org/officeDocument/2006/relationships/hyperlink" Target="http://maps.google.com/?output=embed&amp;q=41.74048333,-70.71368333" TargetMode="External"/><Relationship Id="rId3861" Type="http://schemas.openxmlformats.org/officeDocument/2006/relationships/hyperlink" Target="http://www.usharbormaster.com/secure/auxview.cfm?recordid=30766" TargetMode="External"/><Relationship Id="rId368" Type="http://schemas.openxmlformats.org/officeDocument/2006/relationships/hyperlink" Target="http://www.usharbormaster.com/secure/AuxAidReport_new.cfm?id=29107" TargetMode="External"/><Relationship Id="rId575" Type="http://schemas.openxmlformats.org/officeDocument/2006/relationships/hyperlink" Target="http://maps.google.com/?output=embed&amp;q=41.50351389,-70.87726194" TargetMode="External"/><Relationship Id="rId782" Type="http://schemas.openxmlformats.org/officeDocument/2006/relationships/hyperlink" Target="http://maps.google.com/?output=embed&amp;q=41.62709778,-70.41484528" TargetMode="External"/><Relationship Id="rId2049" Type="http://schemas.openxmlformats.org/officeDocument/2006/relationships/hyperlink" Target="http://www.usharbormaster.com/secure/auxview.cfm?recordid=27443" TargetMode="External"/><Relationship Id="rId2256" Type="http://schemas.openxmlformats.org/officeDocument/2006/relationships/hyperlink" Target="http://www.usharbormaster.com/secure/AuxAidReport_new.cfm?id=29941" TargetMode="External"/><Relationship Id="rId2463" Type="http://schemas.openxmlformats.org/officeDocument/2006/relationships/hyperlink" Target="http://maps.google.com/?output=embed&amp;q=41.66355556,-69.95430556" TargetMode="External"/><Relationship Id="rId2670" Type="http://schemas.openxmlformats.org/officeDocument/2006/relationships/hyperlink" Target="http://maps.google.com/?output=embed&amp;q=41.69852583,-70.73940500" TargetMode="External"/><Relationship Id="rId3307" Type="http://schemas.openxmlformats.org/officeDocument/2006/relationships/hyperlink" Target="http://maps.google.com/?output=embed&amp;q=41.61186111,-70.42625000" TargetMode="External"/><Relationship Id="rId3514" Type="http://schemas.openxmlformats.org/officeDocument/2006/relationships/hyperlink" Target="http://maps.google.com/?output=embed&amp;q=41.62039444,-70.91295833" TargetMode="External"/><Relationship Id="rId3721" Type="http://schemas.openxmlformats.org/officeDocument/2006/relationships/hyperlink" Target="http://www.usharbormaster.com/secure/auxview.cfm?recordid=24080" TargetMode="External"/><Relationship Id="rId228" Type="http://schemas.openxmlformats.org/officeDocument/2006/relationships/hyperlink" Target="http://www.usharbormaster.com/secure/AuxAidReport_new.cfm?id=23861" TargetMode="External"/><Relationship Id="rId435" Type="http://schemas.openxmlformats.org/officeDocument/2006/relationships/hyperlink" Target="http://maps.google.com/?output=embed&amp;q=41.66945000,-70.71733333" TargetMode="External"/><Relationship Id="rId642" Type="http://schemas.openxmlformats.org/officeDocument/2006/relationships/hyperlink" Target="http://maps.google.com/?output=embed&amp;q=41.63241667,-70.36086111" TargetMode="External"/><Relationship Id="rId1065" Type="http://schemas.openxmlformats.org/officeDocument/2006/relationships/hyperlink" Target="http://www.usharbormaster.com/secure/auxview.cfm?recordid=31044" TargetMode="External"/><Relationship Id="rId1272" Type="http://schemas.openxmlformats.org/officeDocument/2006/relationships/hyperlink" Target="http://www.usharbormaster.com/secure/AuxAidReport_new.cfm?id=26454" TargetMode="External"/><Relationship Id="rId2116" Type="http://schemas.openxmlformats.org/officeDocument/2006/relationships/hyperlink" Target="http://www.usharbormaster.com/secure/AuxAidReport_new.cfm?id=28148" TargetMode="External"/><Relationship Id="rId2323" Type="http://schemas.openxmlformats.org/officeDocument/2006/relationships/hyperlink" Target="http://maps.google.com/?output=embed&amp;q=41.62110000,-70.91301667" TargetMode="External"/><Relationship Id="rId2530" Type="http://schemas.openxmlformats.org/officeDocument/2006/relationships/hyperlink" Target="http://maps.google.com/?output=embed&amp;q=41.67835000,-69.97860000" TargetMode="External"/><Relationship Id="rId502" Type="http://schemas.openxmlformats.org/officeDocument/2006/relationships/hyperlink" Target="http://maps.google.com/?output=embed&amp;q=41.74518333,-70.65471667" TargetMode="External"/><Relationship Id="rId1132" Type="http://schemas.openxmlformats.org/officeDocument/2006/relationships/hyperlink" Target="http://www.usharbormaster.com/secure/AuxAidReport_new.cfm?id=28878" TargetMode="External"/><Relationship Id="rId4288" Type="http://schemas.openxmlformats.org/officeDocument/2006/relationships/hyperlink" Target="http://www.usharbormaster.com/secure/AuxAidReport_new.cfm?id=28807" TargetMode="External"/><Relationship Id="rId3097" Type="http://schemas.openxmlformats.org/officeDocument/2006/relationships/hyperlink" Target="http://www.usharbormaster.com/secure/auxview.cfm?recordid=27617" TargetMode="External"/><Relationship Id="rId4148" Type="http://schemas.openxmlformats.org/officeDocument/2006/relationships/hyperlink" Target="http://www.usharbormaster.com/secure/AuxAidReport_new.cfm?id=26386" TargetMode="External"/><Relationship Id="rId1949" Type="http://schemas.openxmlformats.org/officeDocument/2006/relationships/hyperlink" Target="http://www.usharbormaster.com/secure/auxview.cfm?recordid=35458" TargetMode="External"/><Relationship Id="rId3164" Type="http://schemas.openxmlformats.org/officeDocument/2006/relationships/hyperlink" Target="http://www.usharbormaster.com/secure/AuxAidReport_new.cfm?id=28091" TargetMode="External"/><Relationship Id="rId4008" Type="http://schemas.openxmlformats.org/officeDocument/2006/relationships/hyperlink" Target="http://www.usharbormaster.com/secure/AuxAidReport_new.cfm?id=26563" TargetMode="External"/><Relationship Id="rId292" Type="http://schemas.openxmlformats.org/officeDocument/2006/relationships/hyperlink" Target="http://www.usharbormaster.com/secure/AuxAidReport_new.cfm?id=25733" TargetMode="External"/><Relationship Id="rId1809" Type="http://schemas.openxmlformats.org/officeDocument/2006/relationships/hyperlink" Target="http://www.usharbormaster.com/secure/auxview.cfm?recordid=30665" TargetMode="External"/><Relationship Id="rId3371" Type="http://schemas.openxmlformats.org/officeDocument/2006/relationships/hyperlink" Target="http://maps.google.com/?output=embed&amp;q=41.73686667,-70.66551667" TargetMode="External"/><Relationship Id="rId4215" Type="http://schemas.openxmlformats.org/officeDocument/2006/relationships/hyperlink" Target="http://maps.google.com/?output=embed&amp;q=41.72700000,-70.72993333" TargetMode="External"/><Relationship Id="rId2180" Type="http://schemas.openxmlformats.org/officeDocument/2006/relationships/hyperlink" Target="http://www.usharbormaster.com/secure/AuxAidReport_new.cfm?id=25885" TargetMode="External"/><Relationship Id="rId3024" Type="http://schemas.openxmlformats.org/officeDocument/2006/relationships/hyperlink" Target="http://www.usharbormaster.com/secure/AuxAidReport_new.cfm?id=24023" TargetMode="External"/><Relationship Id="rId3231" Type="http://schemas.openxmlformats.org/officeDocument/2006/relationships/hyperlink" Target="http://maps.google.com/?output=embed&amp;q=41.57380556,-70.52880556" TargetMode="External"/><Relationship Id="rId152" Type="http://schemas.openxmlformats.org/officeDocument/2006/relationships/hyperlink" Target="http://www.usharbormaster.com/secure/AuxAidReport_new.cfm?id=23746" TargetMode="External"/><Relationship Id="rId2040" Type="http://schemas.openxmlformats.org/officeDocument/2006/relationships/hyperlink" Target="http://www.usharbormaster.com/secure/AuxAidReport_new.cfm?id=42666" TargetMode="External"/><Relationship Id="rId2997" Type="http://schemas.openxmlformats.org/officeDocument/2006/relationships/hyperlink" Target="http://www.usharbormaster.com/secure/auxview.cfm?recordid=41291" TargetMode="External"/><Relationship Id="rId969" Type="http://schemas.openxmlformats.org/officeDocument/2006/relationships/hyperlink" Target="http://www.usharbormaster.com/secure/auxview.cfm?recordid=38001" TargetMode="External"/><Relationship Id="rId1599" Type="http://schemas.openxmlformats.org/officeDocument/2006/relationships/hyperlink" Target="http://maps.google.com/?output=embed&amp;q=41.73088889,-69.97058333" TargetMode="External"/><Relationship Id="rId1459" Type="http://schemas.openxmlformats.org/officeDocument/2006/relationships/hyperlink" Target="http://maps.google.com/?output=embed&amp;q=41.63328333,-70.27849444" TargetMode="External"/><Relationship Id="rId2857" Type="http://schemas.openxmlformats.org/officeDocument/2006/relationships/hyperlink" Target="http://www.usharbormaster.com/secure/auxview.cfm?recordid=26656" TargetMode="External"/><Relationship Id="rId3908" Type="http://schemas.openxmlformats.org/officeDocument/2006/relationships/hyperlink" Target="http://www.usharbormaster.com/secure/AuxAidReport_new.cfm?id=28583" TargetMode="External"/><Relationship Id="rId4072" Type="http://schemas.openxmlformats.org/officeDocument/2006/relationships/hyperlink" Target="http://www.usharbormaster.com/secure/AuxAidReport_new.cfm?id=29412" TargetMode="External"/><Relationship Id="rId98" Type="http://schemas.openxmlformats.org/officeDocument/2006/relationships/hyperlink" Target="http://maps.google.com/?output=embed&amp;q=41.54866667,-70.91666667" TargetMode="External"/><Relationship Id="rId829" Type="http://schemas.openxmlformats.org/officeDocument/2006/relationships/hyperlink" Target="http://www.usharbormaster.com/secure/auxview.cfm?recordid=26493" TargetMode="External"/><Relationship Id="rId1666" Type="http://schemas.openxmlformats.org/officeDocument/2006/relationships/hyperlink" Target="http://maps.google.com/?output=embed&amp;q=41.76011111,-69.96116667" TargetMode="External"/><Relationship Id="rId1873" Type="http://schemas.openxmlformats.org/officeDocument/2006/relationships/hyperlink" Target="http://www.usharbormaster.com/secure/auxview.cfm?recordid=23945" TargetMode="External"/><Relationship Id="rId2717" Type="http://schemas.openxmlformats.org/officeDocument/2006/relationships/hyperlink" Target="http://www.usharbormaster.com/secure/auxview.cfm?recordid=28059" TargetMode="External"/><Relationship Id="rId2924" Type="http://schemas.openxmlformats.org/officeDocument/2006/relationships/hyperlink" Target="http://www.usharbormaster.com/secure/AuxAidReport_new.cfm?id=42667" TargetMode="External"/><Relationship Id="rId1319" Type="http://schemas.openxmlformats.org/officeDocument/2006/relationships/hyperlink" Target="http://maps.google.com/?output=embed&amp;q=41.64315000,-70.26261667" TargetMode="External"/><Relationship Id="rId1526" Type="http://schemas.openxmlformats.org/officeDocument/2006/relationships/hyperlink" Target="http://maps.google.com/?output=embed&amp;q=41.46780556,-70.63280556" TargetMode="External"/><Relationship Id="rId1733" Type="http://schemas.openxmlformats.org/officeDocument/2006/relationships/hyperlink" Target="http://www.usharbormaster.com/secure/auxview.cfm?recordid=29267" TargetMode="External"/><Relationship Id="rId1940" Type="http://schemas.openxmlformats.org/officeDocument/2006/relationships/hyperlink" Target="http://www.usharbormaster.com/secure/AuxAidReport_new.cfm?id=35456" TargetMode="External"/><Relationship Id="rId25" Type="http://schemas.openxmlformats.org/officeDocument/2006/relationships/hyperlink" Target="http://www.usharbormaster.com/secure/auxview.cfm?recordid=28696" TargetMode="External"/><Relationship Id="rId1800" Type="http://schemas.openxmlformats.org/officeDocument/2006/relationships/hyperlink" Target="http://www.usharbormaster.com/secure/AuxAidReport_new.cfm?id=28685" TargetMode="External"/><Relationship Id="rId3698" Type="http://schemas.openxmlformats.org/officeDocument/2006/relationships/hyperlink" Target="http://maps.google.com/?output=embed&amp;q=41.79833333,-69.97686111" TargetMode="External"/><Relationship Id="rId3558" Type="http://schemas.openxmlformats.org/officeDocument/2006/relationships/hyperlink" Target="http://maps.google.com/?output=embed&amp;q=41.65402778,-69.97852778" TargetMode="External"/><Relationship Id="rId3765" Type="http://schemas.openxmlformats.org/officeDocument/2006/relationships/hyperlink" Target="http://www.usharbormaster.com/secure/auxview.cfm?recordid=27694" TargetMode="External"/><Relationship Id="rId3972" Type="http://schemas.openxmlformats.org/officeDocument/2006/relationships/hyperlink" Target="http://www.usharbormaster.com/secure/AuxAidReport_new.cfm?id=26548" TargetMode="External"/><Relationship Id="rId479" Type="http://schemas.openxmlformats.org/officeDocument/2006/relationships/hyperlink" Target="http://maps.google.com/?output=embed&amp;q=41.61168333,-70.80211667" TargetMode="External"/><Relationship Id="rId686" Type="http://schemas.openxmlformats.org/officeDocument/2006/relationships/hyperlink" Target="http://maps.google.com/?output=embed&amp;q=41.74586667,-70.62141667" TargetMode="External"/><Relationship Id="rId893" Type="http://schemas.openxmlformats.org/officeDocument/2006/relationships/hyperlink" Target="http://www.usharbormaster.com/secure/auxview.cfm?recordid=27509" TargetMode="External"/><Relationship Id="rId2367" Type="http://schemas.openxmlformats.org/officeDocument/2006/relationships/hyperlink" Target="http://maps.google.com/?output=embed&amp;q=41.63022222,-70.40708333" TargetMode="External"/><Relationship Id="rId2574" Type="http://schemas.openxmlformats.org/officeDocument/2006/relationships/hyperlink" Target="http://maps.google.com/?output=embed&amp;q=41.99166667,-70.08052778" TargetMode="External"/><Relationship Id="rId2781" Type="http://schemas.openxmlformats.org/officeDocument/2006/relationships/hyperlink" Target="http://www.usharbormaster.com/secure/auxview.cfm?recordid=28047" TargetMode="External"/><Relationship Id="rId3418" Type="http://schemas.openxmlformats.org/officeDocument/2006/relationships/hyperlink" Target="http://maps.google.com/?output=embed&amp;q=41.70119444,-70.75370000" TargetMode="External"/><Relationship Id="rId3625" Type="http://schemas.openxmlformats.org/officeDocument/2006/relationships/hyperlink" Target="http://www.usharbormaster.com/secure/auxview.cfm?recordid=28135" TargetMode="External"/><Relationship Id="rId339" Type="http://schemas.openxmlformats.org/officeDocument/2006/relationships/hyperlink" Target="http://maps.google.com/?output=embed&amp;q=41.66533333,-70.18216667" TargetMode="External"/><Relationship Id="rId546" Type="http://schemas.openxmlformats.org/officeDocument/2006/relationships/hyperlink" Target="http://maps.google.com/?output=embed&amp;q=41.71366667,-70.76519444" TargetMode="External"/><Relationship Id="rId753" Type="http://schemas.openxmlformats.org/officeDocument/2006/relationships/hyperlink" Target="http://www.usharbormaster.com/secure/auxview.cfm?recordid=26484" TargetMode="External"/><Relationship Id="rId1176" Type="http://schemas.openxmlformats.org/officeDocument/2006/relationships/hyperlink" Target="http://www.usharbormaster.com/secure/AuxAidReport_new.cfm?id=27700" TargetMode="External"/><Relationship Id="rId1383" Type="http://schemas.openxmlformats.org/officeDocument/2006/relationships/hyperlink" Target="http://maps.google.com/?output=embed&amp;q=41.65458333,-70.11597222" TargetMode="External"/><Relationship Id="rId2227" Type="http://schemas.openxmlformats.org/officeDocument/2006/relationships/hyperlink" Target="http://maps.google.com/?output=embed&amp;q=41.45125000,-70.59430000" TargetMode="External"/><Relationship Id="rId2434" Type="http://schemas.openxmlformats.org/officeDocument/2006/relationships/hyperlink" Target="http://maps.google.com/?output=embed&amp;q=41.74076667,-70.65973333" TargetMode="External"/><Relationship Id="rId3832" Type="http://schemas.openxmlformats.org/officeDocument/2006/relationships/hyperlink" Target="http://www.usharbormaster.com/secure/AuxAidReport_new.cfm?id=26100" TargetMode="External"/><Relationship Id="rId406" Type="http://schemas.openxmlformats.org/officeDocument/2006/relationships/hyperlink" Target="http://maps.google.com/?output=embed&amp;q=41.56679444,-70.53538333" TargetMode="External"/><Relationship Id="rId960" Type="http://schemas.openxmlformats.org/officeDocument/2006/relationships/hyperlink" Target="http://www.usharbormaster.com/secure/AuxAidReport_new.cfm?id=37970" TargetMode="External"/><Relationship Id="rId1036" Type="http://schemas.openxmlformats.org/officeDocument/2006/relationships/hyperlink" Target="http://www.usharbormaster.com/secure/AuxAidReport_new.cfm?id=29680" TargetMode="External"/><Relationship Id="rId1243" Type="http://schemas.openxmlformats.org/officeDocument/2006/relationships/hyperlink" Target="http://maps.google.com/?output=embed&amp;q=41.54883333,-70.58263889" TargetMode="External"/><Relationship Id="rId1590" Type="http://schemas.openxmlformats.org/officeDocument/2006/relationships/hyperlink" Target="http://maps.google.com/?output=embed&amp;q=41.76590000,-70.61053333" TargetMode="External"/><Relationship Id="rId2641" Type="http://schemas.openxmlformats.org/officeDocument/2006/relationships/hyperlink" Target="http://www.usharbormaster.com/secure/auxview.cfm?recordid=28801" TargetMode="External"/><Relationship Id="rId613" Type="http://schemas.openxmlformats.org/officeDocument/2006/relationships/hyperlink" Target="http://www.usharbormaster.com/secure/auxview.cfm?recordid=26522" TargetMode="External"/><Relationship Id="rId820" Type="http://schemas.openxmlformats.org/officeDocument/2006/relationships/hyperlink" Target="http://www.usharbormaster.com/secure/AuxAidReport_new.cfm?id=26490" TargetMode="External"/><Relationship Id="rId1450" Type="http://schemas.openxmlformats.org/officeDocument/2006/relationships/hyperlink" Target="http://maps.google.com/?output=embed&amp;q=41.70461667,-70.76080000" TargetMode="External"/><Relationship Id="rId2501" Type="http://schemas.openxmlformats.org/officeDocument/2006/relationships/hyperlink" Target="http://www.usharbormaster.com/secure/auxview.cfm?recordid=26463" TargetMode="External"/><Relationship Id="rId1103" Type="http://schemas.openxmlformats.org/officeDocument/2006/relationships/hyperlink" Target="http://maps.google.com/?output=embed&amp;q=41.63711111,-70.24666667" TargetMode="External"/><Relationship Id="rId1310" Type="http://schemas.openxmlformats.org/officeDocument/2006/relationships/hyperlink" Target="http://maps.google.com/?output=embed&amp;q=41.67833333,-70.62472222" TargetMode="External"/><Relationship Id="rId4259" Type="http://schemas.openxmlformats.org/officeDocument/2006/relationships/hyperlink" Target="http://maps.google.com/?output=embed&amp;q=40.36200000,-70.87850000" TargetMode="External"/><Relationship Id="rId3068" Type="http://schemas.openxmlformats.org/officeDocument/2006/relationships/hyperlink" Target="http://www.usharbormaster.com/secure/AuxAidReport_new.cfm?id=28658" TargetMode="External"/><Relationship Id="rId3275" Type="http://schemas.openxmlformats.org/officeDocument/2006/relationships/hyperlink" Target="http://maps.google.com/?output=embed&amp;q=41.60876194,-70.40893778" TargetMode="External"/><Relationship Id="rId3482" Type="http://schemas.openxmlformats.org/officeDocument/2006/relationships/hyperlink" Target="http://maps.google.com/?output=embed&amp;q=41.68020000,-70.73156667" TargetMode="External"/><Relationship Id="rId4119" Type="http://schemas.openxmlformats.org/officeDocument/2006/relationships/hyperlink" Target="http://maps.google.com/?output=embed&amp;q=41.60600000,-70.65116667" TargetMode="External"/><Relationship Id="rId4326" Type="http://schemas.openxmlformats.org/officeDocument/2006/relationships/hyperlink" Target="http://maps.google.com/?output=embed&amp;q=41.57833333,-70.64777778" TargetMode="External"/><Relationship Id="rId196" Type="http://schemas.openxmlformats.org/officeDocument/2006/relationships/hyperlink" Target="http://www.usharbormaster.com/secure/AuxAidReport_new.cfm?id=28500" TargetMode="External"/><Relationship Id="rId2084" Type="http://schemas.openxmlformats.org/officeDocument/2006/relationships/hyperlink" Target="http://www.usharbormaster.com/secure/AuxAidReport_new.cfm?id=26711" TargetMode="External"/><Relationship Id="rId2291" Type="http://schemas.openxmlformats.org/officeDocument/2006/relationships/hyperlink" Target="http://maps.google.com/?output=embed&amp;q=41.32313889,-70.03766667" TargetMode="External"/><Relationship Id="rId3135" Type="http://schemas.openxmlformats.org/officeDocument/2006/relationships/hyperlink" Target="http://maps.google.com/?output=embed&amp;q=41.71130556,-69.96697222" TargetMode="External"/><Relationship Id="rId3342" Type="http://schemas.openxmlformats.org/officeDocument/2006/relationships/hyperlink" Target="http://maps.google.com/?output=embed&amp;q=41.63716667,-70.21277778" TargetMode="External"/><Relationship Id="rId263" Type="http://schemas.openxmlformats.org/officeDocument/2006/relationships/hyperlink" Target="http://maps.google.com/?output=embed&amp;q=41.69425000,-70.16988889" TargetMode="External"/><Relationship Id="rId470" Type="http://schemas.openxmlformats.org/officeDocument/2006/relationships/hyperlink" Target="http://maps.google.com/?output=embed&amp;q=41.62613333,-70.81478333" TargetMode="External"/><Relationship Id="rId2151" Type="http://schemas.openxmlformats.org/officeDocument/2006/relationships/hyperlink" Target="http://maps.google.com/?output=embed&amp;q=41.70534722,-70.62703333" TargetMode="External"/><Relationship Id="rId3202" Type="http://schemas.openxmlformats.org/officeDocument/2006/relationships/hyperlink" Target="http://maps.google.com/?output=embed&amp;q=41.59843333,-70.46623333" TargetMode="External"/><Relationship Id="rId123" Type="http://schemas.openxmlformats.org/officeDocument/2006/relationships/hyperlink" Target="http://maps.google.com/?output=embed&amp;q=41.68363889,-69.94813889" TargetMode="External"/><Relationship Id="rId330" Type="http://schemas.openxmlformats.org/officeDocument/2006/relationships/hyperlink" Target="http://maps.google.com/?output=embed&amp;q=41.64241667,-70.19572222" TargetMode="External"/><Relationship Id="rId2011" Type="http://schemas.openxmlformats.org/officeDocument/2006/relationships/hyperlink" Target="http://maps.google.com/?output=embed&amp;q=41.64561667,-70.80085000" TargetMode="External"/><Relationship Id="rId2968" Type="http://schemas.openxmlformats.org/officeDocument/2006/relationships/hyperlink" Target="http://www.usharbormaster.com/secure/AuxAidReport_new.cfm?id=26343" TargetMode="External"/><Relationship Id="rId4183" Type="http://schemas.openxmlformats.org/officeDocument/2006/relationships/hyperlink" Target="http://maps.google.com/?output=embed&amp;q=41.60414167,-70.84317500" TargetMode="External"/><Relationship Id="rId1777" Type="http://schemas.openxmlformats.org/officeDocument/2006/relationships/hyperlink" Target="http://www.usharbormaster.com/secure/auxview.cfm?recordid=28678" TargetMode="External"/><Relationship Id="rId1984" Type="http://schemas.openxmlformats.org/officeDocument/2006/relationships/hyperlink" Target="http://www.usharbormaster.com/secure/AuxAidReport_new.cfm?id=43852" TargetMode="External"/><Relationship Id="rId2828" Type="http://schemas.openxmlformats.org/officeDocument/2006/relationships/hyperlink" Target="http://www.usharbormaster.com/secure/AuxAidReport_new.cfm?id=30663" TargetMode="External"/><Relationship Id="rId69" Type="http://schemas.openxmlformats.org/officeDocument/2006/relationships/hyperlink" Target="http://www.usharbormaster.com/secure/auxview.cfm?recordid=29292" TargetMode="External"/><Relationship Id="rId1637" Type="http://schemas.openxmlformats.org/officeDocument/2006/relationships/hyperlink" Target="http://www.usharbormaster.com/secure/auxview.cfm?recordid=23921" TargetMode="External"/><Relationship Id="rId1844" Type="http://schemas.openxmlformats.org/officeDocument/2006/relationships/hyperlink" Target="http://www.usharbormaster.com/secure/AuxAidReport_new.cfm?id=29442" TargetMode="External"/><Relationship Id="rId4043" Type="http://schemas.openxmlformats.org/officeDocument/2006/relationships/hyperlink" Target="http://maps.google.com/?output=embed&amp;q=41.61302778,-70.40052778" TargetMode="External"/><Relationship Id="rId4250" Type="http://schemas.openxmlformats.org/officeDocument/2006/relationships/hyperlink" Target="http://maps.google.com/?output=embed&amp;q=41.06130000,-70.83230000" TargetMode="External"/><Relationship Id="rId1704" Type="http://schemas.openxmlformats.org/officeDocument/2006/relationships/hyperlink" Target="http://www.usharbormaster.com/secure/AuxAidReport_new.cfm?id=27245" TargetMode="External"/><Relationship Id="rId4110" Type="http://schemas.openxmlformats.org/officeDocument/2006/relationships/hyperlink" Target="http://maps.google.com/?output=embed&amp;q=41.60603333,-70.64808333" TargetMode="External"/><Relationship Id="rId1911" Type="http://schemas.openxmlformats.org/officeDocument/2006/relationships/hyperlink" Target="http://maps.google.com/?output=embed&amp;q=41.64491056,-70.40883500" TargetMode="External"/><Relationship Id="rId3669" Type="http://schemas.openxmlformats.org/officeDocument/2006/relationships/hyperlink" Target="http://www.usharbormaster.com/secure/auxview.cfm?recordid=29283" TargetMode="External"/><Relationship Id="rId797" Type="http://schemas.openxmlformats.org/officeDocument/2006/relationships/hyperlink" Target="http://www.usharbormaster.com/secure/auxview.cfm?recordid=26502" TargetMode="External"/><Relationship Id="rId2478" Type="http://schemas.openxmlformats.org/officeDocument/2006/relationships/hyperlink" Target="http://maps.google.com/?output=embed&amp;q=41.66197222,-69.95386111" TargetMode="External"/><Relationship Id="rId3876" Type="http://schemas.openxmlformats.org/officeDocument/2006/relationships/hyperlink" Target="http://www.usharbormaster.com/secure/AuxAidReport_new.cfm?id=30769" TargetMode="External"/><Relationship Id="rId1287" Type="http://schemas.openxmlformats.org/officeDocument/2006/relationships/hyperlink" Target="http://maps.google.com/?output=embed&amp;q=41.54730000,-70.57076667" TargetMode="External"/><Relationship Id="rId2685" Type="http://schemas.openxmlformats.org/officeDocument/2006/relationships/hyperlink" Target="http://www.usharbormaster.com/secure/auxview.cfm?recordid=28050" TargetMode="External"/><Relationship Id="rId2892" Type="http://schemas.openxmlformats.org/officeDocument/2006/relationships/hyperlink" Target="http://www.usharbormaster.com/secure/AuxAidReport_new.cfm?id=42576" TargetMode="External"/><Relationship Id="rId3529" Type="http://schemas.openxmlformats.org/officeDocument/2006/relationships/hyperlink" Target="http://www.usharbormaster.com/secure/auxview.cfm?recordid=28399" TargetMode="External"/><Relationship Id="rId3736" Type="http://schemas.openxmlformats.org/officeDocument/2006/relationships/hyperlink" Target="http://www.usharbormaster.com/secure/AuxAidReport_new.cfm?id=29282" TargetMode="External"/><Relationship Id="rId3943" Type="http://schemas.openxmlformats.org/officeDocument/2006/relationships/hyperlink" Target="http://maps.google.com/?output=embed&amp;q=41.92813333,-70.03368333" TargetMode="External"/><Relationship Id="rId657" Type="http://schemas.openxmlformats.org/officeDocument/2006/relationships/hyperlink" Target="http://www.usharbormaster.com/secure/auxview.cfm?recordid=25511" TargetMode="External"/><Relationship Id="rId864" Type="http://schemas.openxmlformats.org/officeDocument/2006/relationships/hyperlink" Target="http://www.usharbormaster.com/secure/AuxAidReport_new.cfm?id=28909" TargetMode="External"/><Relationship Id="rId1494" Type="http://schemas.openxmlformats.org/officeDocument/2006/relationships/hyperlink" Target="http://maps.google.com/?output=embed&amp;q=41.46575889,-70.63116861" TargetMode="External"/><Relationship Id="rId2338" Type="http://schemas.openxmlformats.org/officeDocument/2006/relationships/hyperlink" Target="http://maps.google.com/?output=embed&amp;q=41.62033000,-70.91386500" TargetMode="External"/><Relationship Id="rId2545" Type="http://schemas.openxmlformats.org/officeDocument/2006/relationships/hyperlink" Target="http://www.usharbormaster.com/secure/auxview.cfm?recordid=28126" TargetMode="External"/><Relationship Id="rId2752" Type="http://schemas.openxmlformats.org/officeDocument/2006/relationships/hyperlink" Target="http://www.usharbormaster.com/secure/AuxAidReport_new.cfm?id=28067" TargetMode="External"/><Relationship Id="rId3803" Type="http://schemas.openxmlformats.org/officeDocument/2006/relationships/hyperlink" Target="http://maps.google.com/?output=embed&amp;q=41.15929778,-70.63863611" TargetMode="External"/><Relationship Id="rId517" Type="http://schemas.openxmlformats.org/officeDocument/2006/relationships/hyperlink" Target="http://www.usharbormaster.com/secure/auxview.cfm?recordid=29134" TargetMode="External"/><Relationship Id="rId724" Type="http://schemas.openxmlformats.org/officeDocument/2006/relationships/hyperlink" Target="http://www.usharbormaster.com/secure/AuxAidReport_new.cfm?id=26477" TargetMode="External"/><Relationship Id="rId931" Type="http://schemas.openxmlformats.org/officeDocument/2006/relationships/hyperlink" Target="http://maps.google.com/?output=embed&amp;q=41.62227778,-70.36063889" TargetMode="External"/><Relationship Id="rId1147" Type="http://schemas.openxmlformats.org/officeDocument/2006/relationships/hyperlink" Target="http://maps.google.com/?output=embed&amp;q=41.63891667,-70.26505556" TargetMode="External"/><Relationship Id="rId1354" Type="http://schemas.openxmlformats.org/officeDocument/2006/relationships/hyperlink" Target="http://maps.google.com/?output=embed&amp;q=41.65145000,-70.11481667" TargetMode="External"/><Relationship Id="rId1561" Type="http://schemas.openxmlformats.org/officeDocument/2006/relationships/hyperlink" Target="http://www.usharbormaster.com/secure/auxview.cfm?recordid=29635" TargetMode="External"/><Relationship Id="rId2405" Type="http://schemas.openxmlformats.org/officeDocument/2006/relationships/hyperlink" Target="http://www.usharbormaster.com/secure/auxview.cfm?recordid=29262" TargetMode="External"/><Relationship Id="rId2612" Type="http://schemas.openxmlformats.org/officeDocument/2006/relationships/hyperlink" Target="http://www.usharbormaster.com/secure/AuxAidReport_new.cfm?id=29011" TargetMode="External"/><Relationship Id="rId60" Type="http://schemas.openxmlformats.org/officeDocument/2006/relationships/hyperlink" Target="http://www.usharbormaster.com/secure/AuxAidReport_new.cfm?id=23707" TargetMode="External"/><Relationship Id="rId1007" Type="http://schemas.openxmlformats.org/officeDocument/2006/relationships/hyperlink" Target="http://maps.google.com/?output=embed&amp;q=41.30947222,-70.20100000" TargetMode="External"/><Relationship Id="rId1214" Type="http://schemas.openxmlformats.org/officeDocument/2006/relationships/hyperlink" Target="http://maps.google.com/?output=embed&amp;q=41.52238444,-70.67142750" TargetMode="External"/><Relationship Id="rId1421" Type="http://schemas.openxmlformats.org/officeDocument/2006/relationships/hyperlink" Target="http://www.usharbormaster.com/secure/auxview.cfm?recordid=26887" TargetMode="External"/><Relationship Id="rId3179" Type="http://schemas.openxmlformats.org/officeDocument/2006/relationships/hyperlink" Target="http://maps.google.com/?output=embed&amp;q=41.71227778,-70.30797222" TargetMode="External"/><Relationship Id="rId3386" Type="http://schemas.openxmlformats.org/officeDocument/2006/relationships/hyperlink" Target="http://maps.google.com/?output=embed&amp;q=41.73503333,-70.66357222" TargetMode="External"/><Relationship Id="rId3593" Type="http://schemas.openxmlformats.org/officeDocument/2006/relationships/hyperlink" Target="http://www.usharbormaster.com/secure/auxview.cfm?recordid=28093" TargetMode="External"/><Relationship Id="rId2195" Type="http://schemas.openxmlformats.org/officeDocument/2006/relationships/hyperlink" Target="http://maps.google.com/?output=embed&amp;q=41.45105556,-70.59766667" TargetMode="External"/><Relationship Id="rId3039" Type="http://schemas.openxmlformats.org/officeDocument/2006/relationships/hyperlink" Target="http://maps.google.com/?output=embed&amp;q=41.53472222,-70.67166667" TargetMode="External"/><Relationship Id="rId3246" Type="http://schemas.openxmlformats.org/officeDocument/2006/relationships/hyperlink" Target="http://maps.google.com/?output=embed&amp;q=41.57447222,-70.52713889" TargetMode="External"/><Relationship Id="rId3453" Type="http://schemas.openxmlformats.org/officeDocument/2006/relationships/hyperlink" Target="http://www.usharbormaster.com/secure/auxview.cfm?recordid=25914" TargetMode="External"/><Relationship Id="rId167" Type="http://schemas.openxmlformats.org/officeDocument/2006/relationships/hyperlink" Target="http://maps.google.com/?output=embed&amp;q=41.66141667,-70.18683333" TargetMode="External"/><Relationship Id="rId374" Type="http://schemas.openxmlformats.org/officeDocument/2006/relationships/hyperlink" Target="http://maps.google.com/?output=embed&amp;q=41.67411667,-70.63633333" TargetMode="External"/><Relationship Id="rId581" Type="http://schemas.openxmlformats.org/officeDocument/2006/relationships/hyperlink" Target="http://www.usharbormaster.com/secure/auxview.cfm?recordid=43974" TargetMode="External"/><Relationship Id="rId2055" Type="http://schemas.openxmlformats.org/officeDocument/2006/relationships/hyperlink" Target="http://maps.google.com/?output=embed&amp;q=41.65833333,-70.62530556" TargetMode="External"/><Relationship Id="rId2262" Type="http://schemas.openxmlformats.org/officeDocument/2006/relationships/hyperlink" Target="http://maps.google.com/?output=embed&amp;q=41.30052778,-70.06188889" TargetMode="External"/><Relationship Id="rId3106" Type="http://schemas.openxmlformats.org/officeDocument/2006/relationships/hyperlink" Target="http://maps.google.com/?output=embed&amp;q=41.71781667,-69.99625000" TargetMode="External"/><Relationship Id="rId3660" Type="http://schemas.openxmlformats.org/officeDocument/2006/relationships/hyperlink" Target="http://www.usharbormaster.com/secure/AuxAidReport_new.cfm?id=28610" TargetMode="External"/><Relationship Id="rId234" Type="http://schemas.openxmlformats.org/officeDocument/2006/relationships/hyperlink" Target="http://maps.google.com/?output=embed&amp;q=41.68888889,-70.16633333" TargetMode="External"/><Relationship Id="rId3313" Type="http://schemas.openxmlformats.org/officeDocument/2006/relationships/hyperlink" Target="http://www.usharbormaster.com/secure/auxview.cfm?recordid=26530" TargetMode="External"/><Relationship Id="rId3520" Type="http://schemas.openxmlformats.org/officeDocument/2006/relationships/hyperlink" Target="http://www.usharbormaster.com/secure/AuxAidReport_new.cfm?id=44056" TargetMode="External"/><Relationship Id="rId441" Type="http://schemas.openxmlformats.org/officeDocument/2006/relationships/hyperlink" Target="http://www.usharbormaster.com/secure/auxview.cfm?recordid=43899" TargetMode="External"/><Relationship Id="rId1071" Type="http://schemas.openxmlformats.org/officeDocument/2006/relationships/hyperlink" Target="http://maps.google.com/?output=embed&amp;q=41.58670000,-70.83783333" TargetMode="External"/><Relationship Id="rId2122" Type="http://schemas.openxmlformats.org/officeDocument/2006/relationships/hyperlink" Target="http://maps.google.com/?output=embed&amp;q=41.67508333,-69.95535000" TargetMode="External"/><Relationship Id="rId301" Type="http://schemas.openxmlformats.org/officeDocument/2006/relationships/hyperlink" Target="http://www.usharbormaster.com/secure/auxview.cfm?recordid=29352" TargetMode="External"/><Relationship Id="rId1888" Type="http://schemas.openxmlformats.org/officeDocument/2006/relationships/hyperlink" Target="http://www.usharbormaster.com/secure/AuxAidReport_new.cfm?id=28005" TargetMode="External"/><Relationship Id="rId2939" Type="http://schemas.openxmlformats.org/officeDocument/2006/relationships/hyperlink" Target="http://maps.google.com/?output=embed&amp;q=41.58683333,-70.45296667" TargetMode="External"/><Relationship Id="rId4087" Type="http://schemas.openxmlformats.org/officeDocument/2006/relationships/hyperlink" Target="http://maps.google.com/?output=embed&amp;q=41.64321667,-70.18443333" TargetMode="External"/><Relationship Id="rId4294" Type="http://schemas.openxmlformats.org/officeDocument/2006/relationships/hyperlink" Target="http://maps.google.com/?output=embed&amp;q=42.30270000,-70.03215000" TargetMode="External"/><Relationship Id="rId1748" Type="http://schemas.openxmlformats.org/officeDocument/2006/relationships/hyperlink" Target="http://www.usharbormaster.com/secure/AuxAidReport_new.cfm?id=26332" TargetMode="External"/><Relationship Id="rId4154" Type="http://schemas.openxmlformats.org/officeDocument/2006/relationships/hyperlink" Target="http://maps.google.com/?output=embed&amp;q=41.60543611,-70.84170000" TargetMode="External"/><Relationship Id="rId1955" Type="http://schemas.openxmlformats.org/officeDocument/2006/relationships/hyperlink" Target="http://maps.google.com/?output=embed&amp;q=41.43997222,-70.59888889" TargetMode="External"/><Relationship Id="rId3170" Type="http://schemas.openxmlformats.org/officeDocument/2006/relationships/hyperlink" Target="http://maps.google.com/?output=embed&amp;q=41.71263889,-70.30338889" TargetMode="External"/><Relationship Id="rId4014" Type="http://schemas.openxmlformats.org/officeDocument/2006/relationships/hyperlink" Target="http://maps.google.com/?output=embed&amp;q=41.61902778,-70.39902778" TargetMode="External"/><Relationship Id="rId4221" Type="http://schemas.openxmlformats.org/officeDocument/2006/relationships/hyperlink" Target="http://www.usharbormaster.com/secure/auxview.cfm?recordid=37977" TargetMode="External"/><Relationship Id="rId1608" Type="http://schemas.openxmlformats.org/officeDocument/2006/relationships/hyperlink" Target="http://www.usharbormaster.com/secure/AuxAidReport_new.cfm?id=23914" TargetMode="External"/><Relationship Id="rId1815" Type="http://schemas.openxmlformats.org/officeDocument/2006/relationships/hyperlink" Target="http://maps.google.com/?output=embed&amp;q=41.28547222,-70.22500000" TargetMode="External"/><Relationship Id="rId3030" Type="http://schemas.openxmlformats.org/officeDocument/2006/relationships/hyperlink" Target="http://maps.google.com/?output=embed&amp;q=41.54288333,-70.65458333" TargetMode="External"/><Relationship Id="rId3987" Type="http://schemas.openxmlformats.org/officeDocument/2006/relationships/hyperlink" Target="http://maps.google.com/?output=embed&amp;q=41.61080556,-70.40083333" TargetMode="External"/><Relationship Id="rId2589" Type="http://schemas.openxmlformats.org/officeDocument/2006/relationships/hyperlink" Target="http://www.usharbormaster.com/secure/auxview.cfm?recordid=29009" TargetMode="External"/><Relationship Id="rId2796" Type="http://schemas.openxmlformats.org/officeDocument/2006/relationships/hyperlink" Target="http://www.usharbormaster.com/secure/AuxAidReport_new.cfm?id=29095" TargetMode="External"/><Relationship Id="rId3847" Type="http://schemas.openxmlformats.org/officeDocument/2006/relationships/hyperlink" Target="http://maps.google.com/?output=embed&amp;q=41.55198333,-70.52615000" TargetMode="External"/><Relationship Id="rId768" Type="http://schemas.openxmlformats.org/officeDocument/2006/relationships/hyperlink" Target="http://www.usharbormaster.com/secure/AuxAidReport_new.cfm?id=26494" TargetMode="External"/><Relationship Id="rId975" Type="http://schemas.openxmlformats.org/officeDocument/2006/relationships/hyperlink" Target="http://maps.google.com/?output=embed&amp;q=41.74029667,-70.65482167" TargetMode="External"/><Relationship Id="rId1398" Type="http://schemas.openxmlformats.org/officeDocument/2006/relationships/hyperlink" Target="http://maps.google.com/?output=embed&amp;q=41.62758333,-70.27486667" TargetMode="External"/><Relationship Id="rId2449" Type="http://schemas.openxmlformats.org/officeDocument/2006/relationships/hyperlink" Target="http://www.usharbormaster.com/secure/auxview.cfm?recordid=29113" TargetMode="External"/><Relationship Id="rId2656" Type="http://schemas.openxmlformats.org/officeDocument/2006/relationships/hyperlink" Target="http://www.usharbormaster.com/secure/AuxAidReport_new.cfm?id=29092" TargetMode="External"/><Relationship Id="rId2863" Type="http://schemas.openxmlformats.org/officeDocument/2006/relationships/hyperlink" Target="http://maps.google.com/?output=embed&amp;q=41.58658333,-70.44625000" TargetMode="External"/><Relationship Id="rId3707" Type="http://schemas.openxmlformats.org/officeDocument/2006/relationships/hyperlink" Target="http://maps.google.com/?output=embed&amp;q=41.80958333,-69.95100000" TargetMode="External"/><Relationship Id="rId3914" Type="http://schemas.openxmlformats.org/officeDocument/2006/relationships/hyperlink" Target="http://maps.google.com/?output=embed&amp;q=41.65408333,-70.18877778" TargetMode="External"/><Relationship Id="rId628" Type="http://schemas.openxmlformats.org/officeDocument/2006/relationships/hyperlink" Target="http://www.usharbormaster.com/secure/AuxAidReport_new.cfm?id=26514" TargetMode="External"/><Relationship Id="rId835" Type="http://schemas.openxmlformats.org/officeDocument/2006/relationships/hyperlink" Target="http://maps.google.com/?output=embed&amp;q=41.61200000,-70.42819444" TargetMode="External"/><Relationship Id="rId1258" Type="http://schemas.openxmlformats.org/officeDocument/2006/relationships/hyperlink" Target="http://maps.google.com/?output=embed&amp;q=41.56431667,-70.50676667" TargetMode="External"/><Relationship Id="rId1465" Type="http://schemas.openxmlformats.org/officeDocument/2006/relationships/hyperlink" Target="http://www.usharbormaster.com/secure/auxview.cfm?recordid=23902" TargetMode="External"/><Relationship Id="rId1672" Type="http://schemas.openxmlformats.org/officeDocument/2006/relationships/hyperlink" Target="http://www.usharbormaster.com/secure/AuxAidReport_new.cfm?id=23929" TargetMode="External"/><Relationship Id="rId2309" Type="http://schemas.openxmlformats.org/officeDocument/2006/relationships/hyperlink" Target="http://www.usharbormaster.com/secure/auxview.cfm?recordid=26455" TargetMode="External"/><Relationship Id="rId2516" Type="http://schemas.openxmlformats.org/officeDocument/2006/relationships/hyperlink" Target="http://www.usharbormaster.com/secure/AuxAidReport_new.cfm?id=26466" TargetMode="External"/><Relationship Id="rId2723" Type="http://schemas.openxmlformats.org/officeDocument/2006/relationships/hyperlink" Target="http://maps.google.com/?output=embed&amp;q=41.71430556,-69.96119444" TargetMode="External"/><Relationship Id="rId1118" Type="http://schemas.openxmlformats.org/officeDocument/2006/relationships/hyperlink" Target="http://maps.google.com/?output=embed&amp;q=41.54257944,-70.60745361" TargetMode="External"/><Relationship Id="rId1325" Type="http://schemas.openxmlformats.org/officeDocument/2006/relationships/hyperlink" Target="http://www.usharbormaster.com/secure/auxview.cfm?recordid=28159" TargetMode="External"/><Relationship Id="rId1532" Type="http://schemas.openxmlformats.org/officeDocument/2006/relationships/hyperlink" Target="http://www.usharbormaster.com/secure/AuxAidReport_new.cfm?id=29988" TargetMode="External"/><Relationship Id="rId2930" Type="http://schemas.openxmlformats.org/officeDocument/2006/relationships/hyperlink" Target="http://maps.google.com/?output=embed&amp;q=41.58416667,-70.45755000" TargetMode="External"/><Relationship Id="rId902" Type="http://schemas.openxmlformats.org/officeDocument/2006/relationships/hyperlink" Target="http://maps.google.com/?output=embed&amp;q=41.92886111,-70.02516667" TargetMode="External"/><Relationship Id="rId3497" Type="http://schemas.openxmlformats.org/officeDocument/2006/relationships/hyperlink" Target="http://www.usharbormaster.com/secure/auxview.cfm?recordid=44057" TargetMode="External"/><Relationship Id="rId31" Type="http://schemas.openxmlformats.org/officeDocument/2006/relationships/hyperlink" Target="http://maps.google.com/?output=embed&amp;q=41.54672222,-70.57175000" TargetMode="External"/><Relationship Id="rId2099" Type="http://schemas.openxmlformats.org/officeDocument/2006/relationships/hyperlink" Target="http://maps.google.com/?output=embed&amp;q=41.67166667,-69.96186667" TargetMode="External"/><Relationship Id="rId278" Type="http://schemas.openxmlformats.org/officeDocument/2006/relationships/hyperlink" Target="http://maps.google.com/?output=embed&amp;q=41.69672222,-70.17030556" TargetMode="External"/><Relationship Id="rId3357" Type="http://schemas.openxmlformats.org/officeDocument/2006/relationships/hyperlink" Target="http://www.usharbormaster.com/secure/auxview.cfm?recordid=37962" TargetMode="External"/><Relationship Id="rId3564" Type="http://schemas.openxmlformats.org/officeDocument/2006/relationships/hyperlink" Target="http://www.usharbormaster.com/secure/AuxAidReport_new.cfm?id=28101" TargetMode="External"/><Relationship Id="rId3771" Type="http://schemas.openxmlformats.org/officeDocument/2006/relationships/hyperlink" Target="http://maps.google.com/?output=embed&amp;q=41.45573333,-70.59946667" TargetMode="External"/><Relationship Id="rId485" Type="http://schemas.openxmlformats.org/officeDocument/2006/relationships/hyperlink" Target="http://www.usharbormaster.com/secure/auxview.cfm?recordid=36859" TargetMode="External"/><Relationship Id="rId692" Type="http://schemas.openxmlformats.org/officeDocument/2006/relationships/hyperlink" Target="http://www.usharbormaster.com/secure/AuxAidReport_new.cfm?id=23782" TargetMode="External"/><Relationship Id="rId2166" Type="http://schemas.openxmlformats.org/officeDocument/2006/relationships/hyperlink" Target="http://maps.google.com/?output=embed&amp;q=41.58500000,-70.00833333" TargetMode="External"/><Relationship Id="rId2373" Type="http://schemas.openxmlformats.org/officeDocument/2006/relationships/hyperlink" Target="http://www.usharbormaster.com/secure/auxview.cfm?recordid=29422" TargetMode="External"/><Relationship Id="rId2580" Type="http://schemas.openxmlformats.org/officeDocument/2006/relationships/hyperlink" Target="http://www.usharbormaster.com/secure/AuxAidReport_new.cfm?id=30987" TargetMode="External"/><Relationship Id="rId3217" Type="http://schemas.openxmlformats.org/officeDocument/2006/relationships/hyperlink" Target="http://www.usharbormaster.com/secure/auxview.cfm?recordid=28505" TargetMode="External"/><Relationship Id="rId3424" Type="http://schemas.openxmlformats.org/officeDocument/2006/relationships/hyperlink" Target="http://www.usharbormaster.com/secure/AuxAidReport_new.cfm?id=28912" TargetMode="External"/><Relationship Id="rId3631" Type="http://schemas.openxmlformats.org/officeDocument/2006/relationships/hyperlink" Target="http://maps.google.com/?output=embed&amp;q=41.72525000,-69.94978333" TargetMode="External"/><Relationship Id="rId138" Type="http://schemas.openxmlformats.org/officeDocument/2006/relationships/hyperlink" Target="http://maps.google.com/?output=embed&amp;q=41.64850000,-70.19711111" TargetMode="External"/><Relationship Id="rId345" Type="http://schemas.openxmlformats.org/officeDocument/2006/relationships/hyperlink" Target="http://www.usharbormaster.com/secure/auxview.cfm?recordid=27690" TargetMode="External"/><Relationship Id="rId552" Type="http://schemas.openxmlformats.org/officeDocument/2006/relationships/hyperlink" Target="http://www.usharbormaster.com/secure/AuxAidReport_new.cfm?id=36830" TargetMode="External"/><Relationship Id="rId1182" Type="http://schemas.openxmlformats.org/officeDocument/2006/relationships/hyperlink" Target="http://maps.google.com/?output=embed&amp;q=41.67025000,-70.16472222" TargetMode="External"/><Relationship Id="rId2026" Type="http://schemas.openxmlformats.org/officeDocument/2006/relationships/hyperlink" Target="http://maps.google.com/?output=embed&amp;q=41.64900000,-70.81381667" TargetMode="External"/><Relationship Id="rId2233" Type="http://schemas.openxmlformats.org/officeDocument/2006/relationships/hyperlink" Target="http://www.usharbormaster.com/secure/auxview.cfm?recordid=28796" TargetMode="External"/><Relationship Id="rId2440" Type="http://schemas.openxmlformats.org/officeDocument/2006/relationships/hyperlink" Target="http://www.usharbormaster.com/secure/AuxAidReport_new.cfm?id=29484" TargetMode="External"/><Relationship Id="rId205" Type="http://schemas.openxmlformats.org/officeDocument/2006/relationships/hyperlink" Target="http://www.usharbormaster.com/secure/auxview.cfm?recordid=26766" TargetMode="External"/><Relationship Id="rId412" Type="http://schemas.openxmlformats.org/officeDocument/2006/relationships/hyperlink" Target="http://www.usharbormaster.com/secure/AuxAidReport_new.cfm?id=43846" TargetMode="External"/><Relationship Id="rId1042" Type="http://schemas.openxmlformats.org/officeDocument/2006/relationships/hyperlink" Target="http://maps.google.com/?output=embed&amp;q=41.55491667,-70.54350000" TargetMode="External"/><Relationship Id="rId2300" Type="http://schemas.openxmlformats.org/officeDocument/2006/relationships/hyperlink" Target="http://www.usharbormaster.com/secure/AuxAidReport_new.cfm?id=26716" TargetMode="External"/><Relationship Id="rId4198" Type="http://schemas.openxmlformats.org/officeDocument/2006/relationships/hyperlink" Target="http://maps.google.com/?output=embed&amp;q=41.73058333,-70.74351667" TargetMode="External"/><Relationship Id="rId1999" Type="http://schemas.openxmlformats.org/officeDocument/2006/relationships/hyperlink" Target="http://maps.google.com/?output=embed&amp;q=41.65355000,-70.80910000" TargetMode="External"/><Relationship Id="rId4058" Type="http://schemas.openxmlformats.org/officeDocument/2006/relationships/hyperlink" Target="http://maps.google.com/?output=embed&amp;q=41.61533333,-70.40063889" TargetMode="External"/><Relationship Id="rId4265" Type="http://schemas.openxmlformats.org/officeDocument/2006/relationships/hyperlink" Target="http://www.usharbormaster.com/secure/auxview.cfm?recordid=27242" TargetMode="External"/><Relationship Id="rId1859" Type="http://schemas.openxmlformats.org/officeDocument/2006/relationships/hyperlink" Target="http://maps.google.com/?output=embed&amp;q=41.70891667,-70.30138889" TargetMode="External"/><Relationship Id="rId3074" Type="http://schemas.openxmlformats.org/officeDocument/2006/relationships/hyperlink" Target="http://maps.google.com/?output=embed&amp;q=41.67613333,-70.62828333" TargetMode="External"/><Relationship Id="rId4125" Type="http://schemas.openxmlformats.org/officeDocument/2006/relationships/hyperlink" Target="http://www.usharbormaster.com/secure/auxview.cfm?recordid=26381" TargetMode="External"/><Relationship Id="rId1719" Type="http://schemas.openxmlformats.org/officeDocument/2006/relationships/hyperlink" Target="http://maps.google.com/?output=embed&amp;q=41.55831667,-70.51908333" TargetMode="External"/><Relationship Id="rId1926" Type="http://schemas.openxmlformats.org/officeDocument/2006/relationships/hyperlink" Target="http://maps.google.com/?output=embed&amp;q=41.63897222,-70.40541667" TargetMode="External"/><Relationship Id="rId3281" Type="http://schemas.openxmlformats.org/officeDocument/2006/relationships/hyperlink" Target="http://www.usharbormaster.com/secure/auxview.cfm?recordid=26540" TargetMode="External"/><Relationship Id="rId4332" Type="http://schemas.openxmlformats.org/officeDocument/2006/relationships/hyperlink" Target="http://www.usharbormaster.com/secure/AuxAidReport_new.cfm?id=44073" TargetMode="External"/><Relationship Id="rId2090" Type="http://schemas.openxmlformats.org/officeDocument/2006/relationships/hyperlink" Target="http://maps.google.com/?output=embed&amp;q=41.64476667,-70.25645000" TargetMode="External"/><Relationship Id="rId3141" Type="http://schemas.openxmlformats.org/officeDocument/2006/relationships/hyperlink" Target="http://www.usharbormaster.com/secure/auxview.cfm?recordid=28080" TargetMode="External"/><Relationship Id="rId3001" Type="http://schemas.openxmlformats.org/officeDocument/2006/relationships/hyperlink" Target="http://www.usharbormaster.com/secure/auxview.cfm?recordid=29025" TargetMode="External"/><Relationship Id="rId3958" Type="http://schemas.openxmlformats.org/officeDocument/2006/relationships/hyperlink" Target="http://maps.google.com/?output=embed&amp;q=41.60000000,-70.40177778" TargetMode="External"/><Relationship Id="rId879" Type="http://schemas.openxmlformats.org/officeDocument/2006/relationships/hyperlink" Target="http://maps.google.com/?output=embed&amp;q=41.42590389,-70.92290278" TargetMode="External"/><Relationship Id="rId2767" Type="http://schemas.openxmlformats.org/officeDocument/2006/relationships/hyperlink" Target="http://maps.google.com/?output=embed&amp;q=41.72383333,-69.97372222" TargetMode="External"/><Relationship Id="rId739" Type="http://schemas.openxmlformats.org/officeDocument/2006/relationships/hyperlink" Target="http://maps.google.com/?output=embed&amp;q=41.60041667,-70.43211111" TargetMode="External"/><Relationship Id="rId1369" Type="http://schemas.openxmlformats.org/officeDocument/2006/relationships/hyperlink" Target="http://www.usharbormaster.com/secure/auxview.cfm?recordid=23886" TargetMode="External"/><Relationship Id="rId1576" Type="http://schemas.openxmlformats.org/officeDocument/2006/relationships/hyperlink" Target="http://www.usharbormaster.com/secure/AuxAidReport_new.cfm?id=43856" TargetMode="External"/><Relationship Id="rId2974" Type="http://schemas.openxmlformats.org/officeDocument/2006/relationships/hyperlink" Target="http://maps.google.com/?output=embed&amp;q=41.58658333,-70.45325000" TargetMode="External"/><Relationship Id="rId3818" Type="http://schemas.openxmlformats.org/officeDocument/2006/relationships/hyperlink" Target="http://maps.google.com/?output=embed&amp;q=41.55650000,-70.52598333" TargetMode="External"/><Relationship Id="rId946" Type="http://schemas.openxmlformats.org/officeDocument/2006/relationships/hyperlink" Target="http://maps.google.com/?output=embed&amp;q=41.46149444,-70.55773056" TargetMode="External"/><Relationship Id="rId1229" Type="http://schemas.openxmlformats.org/officeDocument/2006/relationships/hyperlink" Target="http://www.usharbormaster.com/secure/auxview.cfm?recordid=26114" TargetMode="External"/><Relationship Id="rId1783" Type="http://schemas.openxmlformats.org/officeDocument/2006/relationships/hyperlink" Target="http://maps.google.com/?output=embed&amp;q=41.28533333,-70.19488889" TargetMode="External"/><Relationship Id="rId1990" Type="http://schemas.openxmlformats.org/officeDocument/2006/relationships/hyperlink" Target="http://maps.google.com/?output=embed&amp;q=41.64948333,-70.80461667" TargetMode="External"/><Relationship Id="rId2627" Type="http://schemas.openxmlformats.org/officeDocument/2006/relationships/hyperlink" Target="http://maps.google.com/?output=embed&amp;q=41.65310000,-70.63361389" TargetMode="External"/><Relationship Id="rId2834" Type="http://schemas.openxmlformats.org/officeDocument/2006/relationships/hyperlink" Target="http://maps.google.com/?output=embed&amp;q=41.30541667,-70.02911111" TargetMode="External"/><Relationship Id="rId75" Type="http://schemas.openxmlformats.org/officeDocument/2006/relationships/hyperlink" Target="http://maps.google.com/?output=embed&amp;q=41.58983333,-70.93766667" TargetMode="External"/><Relationship Id="rId806" Type="http://schemas.openxmlformats.org/officeDocument/2006/relationships/hyperlink" Target="http://maps.google.com/?output=embed&amp;q=41.60894444,-70.43330556" TargetMode="External"/><Relationship Id="rId1436" Type="http://schemas.openxmlformats.org/officeDocument/2006/relationships/hyperlink" Target="http://www.usharbormaster.com/secure/AuxAidReport_new.cfm?id=31017" TargetMode="External"/><Relationship Id="rId1643" Type="http://schemas.openxmlformats.org/officeDocument/2006/relationships/hyperlink" Target="http://maps.google.com/?output=embed&amp;q=41.75044444,-69.96677778" TargetMode="External"/><Relationship Id="rId1850" Type="http://schemas.openxmlformats.org/officeDocument/2006/relationships/hyperlink" Target="http://maps.google.com/?output=embed&amp;q=41.70963889,-70.30172222" TargetMode="External"/><Relationship Id="rId2901" Type="http://schemas.openxmlformats.org/officeDocument/2006/relationships/hyperlink" Target="http://www.usharbormaster.com/secure/auxview.cfm?recordid=24026" TargetMode="External"/><Relationship Id="rId1503" Type="http://schemas.openxmlformats.org/officeDocument/2006/relationships/hyperlink" Target="http://maps.google.com/?output=embed&amp;q=41.46419444,-70.62841667" TargetMode="External"/><Relationship Id="rId1710" Type="http://schemas.openxmlformats.org/officeDocument/2006/relationships/hyperlink" Target="http://maps.google.com/?output=embed&amp;q=41.56195000,-70.51348333" TargetMode="External"/><Relationship Id="rId3468" Type="http://schemas.openxmlformats.org/officeDocument/2006/relationships/hyperlink" Target="http://www.usharbormaster.com/secure/AuxAidReport_new.cfm?id=25235" TargetMode="External"/><Relationship Id="rId3675" Type="http://schemas.openxmlformats.org/officeDocument/2006/relationships/hyperlink" Target="http://maps.google.com/?output=embed&amp;q=41.80597222,-69.97122222" TargetMode="External"/><Relationship Id="rId3882" Type="http://schemas.openxmlformats.org/officeDocument/2006/relationships/hyperlink" Target="http://maps.google.com/?output=embed&amp;q=41.65527778,-70.63125556" TargetMode="External"/><Relationship Id="rId389" Type="http://schemas.openxmlformats.org/officeDocument/2006/relationships/hyperlink" Target="http://www.usharbormaster.com/secure/auxview.cfm?recordid=28087" TargetMode="External"/><Relationship Id="rId596" Type="http://schemas.openxmlformats.org/officeDocument/2006/relationships/hyperlink" Target="http://www.usharbormaster.com/secure/AuxAidReport_new.cfm?id=38025" TargetMode="External"/><Relationship Id="rId2277" Type="http://schemas.openxmlformats.org/officeDocument/2006/relationships/hyperlink" Target="http://www.usharbormaster.com/secure/auxview.cfm?recordid=26056" TargetMode="External"/><Relationship Id="rId2484" Type="http://schemas.openxmlformats.org/officeDocument/2006/relationships/hyperlink" Target="http://www.usharbormaster.com/secure/AuxAidReport_new.cfm?id=29119" TargetMode="External"/><Relationship Id="rId2691" Type="http://schemas.openxmlformats.org/officeDocument/2006/relationships/hyperlink" Target="http://maps.google.com/?output=embed&amp;q=41.69730556,-69.93763889" TargetMode="External"/><Relationship Id="rId3328" Type="http://schemas.openxmlformats.org/officeDocument/2006/relationships/hyperlink" Target="http://www.usharbormaster.com/secure/AuxAidReport_new.cfm?id=29429" TargetMode="External"/><Relationship Id="rId3535" Type="http://schemas.openxmlformats.org/officeDocument/2006/relationships/hyperlink" Target="http://maps.google.com/?output=embed&amp;q=41.65400000,-69.98188889" TargetMode="External"/><Relationship Id="rId3742" Type="http://schemas.openxmlformats.org/officeDocument/2006/relationships/hyperlink" Target="http://maps.google.com/?output=embed&amp;q=41.80533333,-69.96925000" TargetMode="External"/><Relationship Id="rId249" Type="http://schemas.openxmlformats.org/officeDocument/2006/relationships/hyperlink" Target="http://www.usharbormaster.com/secure/auxview.cfm?recordid=23865" TargetMode="External"/><Relationship Id="rId456" Type="http://schemas.openxmlformats.org/officeDocument/2006/relationships/hyperlink" Target="http://www.usharbormaster.com/secure/AuxAidReport_new.cfm?id=43901" TargetMode="External"/><Relationship Id="rId663" Type="http://schemas.openxmlformats.org/officeDocument/2006/relationships/hyperlink" Target="http://maps.google.com/?output=embed&amp;q=41.67050000,-69.94447222" TargetMode="External"/><Relationship Id="rId870" Type="http://schemas.openxmlformats.org/officeDocument/2006/relationships/hyperlink" Target="http://maps.google.com/?output=embed&amp;q=41.42538333,-70.92303833" TargetMode="External"/><Relationship Id="rId1086" Type="http://schemas.openxmlformats.org/officeDocument/2006/relationships/hyperlink" Target="http://maps.google.com/?output=embed&amp;q=41.63619444,-70.24961111" TargetMode="External"/><Relationship Id="rId1293" Type="http://schemas.openxmlformats.org/officeDocument/2006/relationships/hyperlink" Target="http://www.usharbormaster.com/secure/auxview.cfm?recordid=23878" TargetMode="External"/><Relationship Id="rId2137" Type="http://schemas.openxmlformats.org/officeDocument/2006/relationships/hyperlink" Target="http://www.usharbormaster.com/secure/auxview.cfm?recordid=28143" TargetMode="External"/><Relationship Id="rId2344" Type="http://schemas.openxmlformats.org/officeDocument/2006/relationships/hyperlink" Target="http://www.usharbormaster.com/secure/AuxAidReport_new.cfm?id=29654" TargetMode="External"/><Relationship Id="rId2551" Type="http://schemas.openxmlformats.org/officeDocument/2006/relationships/hyperlink" Target="http://maps.google.com/?output=embed&amp;q=41.62695000,-70.90914167" TargetMode="External"/><Relationship Id="rId109" Type="http://schemas.openxmlformats.org/officeDocument/2006/relationships/hyperlink" Target="http://www.usharbormaster.com/secure/auxview.cfm?recordid=28040" TargetMode="External"/><Relationship Id="rId316" Type="http://schemas.openxmlformats.org/officeDocument/2006/relationships/hyperlink" Target="http://www.usharbormaster.com/secure/AuxAidReport_new.cfm?id=23739" TargetMode="External"/><Relationship Id="rId523" Type="http://schemas.openxmlformats.org/officeDocument/2006/relationships/hyperlink" Target="http://maps.google.com/?output=embed&amp;q=41.73555000,-70.65413333" TargetMode="External"/><Relationship Id="rId1153" Type="http://schemas.openxmlformats.org/officeDocument/2006/relationships/hyperlink" Target="http://www.usharbormaster.com/secure/auxview.cfm?recordid=25210" TargetMode="External"/><Relationship Id="rId2204" Type="http://schemas.openxmlformats.org/officeDocument/2006/relationships/hyperlink" Target="http://www.usharbormaster.com/secure/AuxAidReport_new.cfm?id=27637" TargetMode="External"/><Relationship Id="rId3602" Type="http://schemas.openxmlformats.org/officeDocument/2006/relationships/hyperlink" Target="http://maps.google.com/?output=embed&amp;q=41.66555556,-69.96752222" TargetMode="External"/><Relationship Id="rId730" Type="http://schemas.openxmlformats.org/officeDocument/2006/relationships/hyperlink" Target="http://maps.google.com/?output=embed&amp;q=41.59852778,-70.43075000" TargetMode="External"/><Relationship Id="rId1013" Type="http://schemas.openxmlformats.org/officeDocument/2006/relationships/hyperlink" Target="http://www.usharbormaster.com/secure/auxview.cfm?recordid=29682" TargetMode="External"/><Relationship Id="rId1360" Type="http://schemas.openxmlformats.org/officeDocument/2006/relationships/hyperlink" Target="http://www.usharbormaster.com/secure/AuxAidReport_new.cfm?id=23883" TargetMode="External"/><Relationship Id="rId2411" Type="http://schemas.openxmlformats.org/officeDocument/2006/relationships/hyperlink" Target="http://maps.google.com/?output=embed&amp;q=40.73276000,-70.74138000" TargetMode="External"/><Relationship Id="rId4169" Type="http://schemas.openxmlformats.org/officeDocument/2006/relationships/hyperlink" Target="http://www.usharbormaster.com/secure/auxview.cfm?recordid=26377" TargetMode="External"/><Relationship Id="rId1220" Type="http://schemas.openxmlformats.org/officeDocument/2006/relationships/hyperlink" Target="http://www.usharbormaster.com/secure/AuxAidReport_new.cfm?id=23829" TargetMode="External"/><Relationship Id="rId3185" Type="http://schemas.openxmlformats.org/officeDocument/2006/relationships/hyperlink" Target="http://www.usharbormaster.com/secure/auxview.cfm?recordid=29437" TargetMode="External"/><Relationship Id="rId3392" Type="http://schemas.openxmlformats.org/officeDocument/2006/relationships/hyperlink" Target="http://www.usharbormaster.com/secure/AuxAidReport_new.cfm?id=29165" TargetMode="External"/><Relationship Id="rId4029" Type="http://schemas.openxmlformats.org/officeDocument/2006/relationships/hyperlink" Target="http://www.usharbormaster.com/secure/auxview.cfm?recordid=26551" TargetMode="External"/><Relationship Id="rId4236" Type="http://schemas.openxmlformats.org/officeDocument/2006/relationships/hyperlink" Target="http://www.usharbormaster.com/secure/AuxAidReport_new.cfm?id=29130" TargetMode="External"/><Relationship Id="rId3045" Type="http://schemas.openxmlformats.org/officeDocument/2006/relationships/hyperlink" Target="http://www.usharbormaster.com/secure/auxview.cfm?recordid=27725" TargetMode="External"/><Relationship Id="rId3252" Type="http://schemas.openxmlformats.org/officeDocument/2006/relationships/hyperlink" Target="http://www.usharbormaster.com/secure/AuxAidReport_new.cfm?id=30952" TargetMode="External"/><Relationship Id="rId4303" Type="http://schemas.openxmlformats.org/officeDocument/2006/relationships/hyperlink" Target="http://maps.google.com/?output=embed&amp;q=42.15648333,-69.91615000" TargetMode="External"/><Relationship Id="rId173" Type="http://schemas.openxmlformats.org/officeDocument/2006/relationships/hyperlink" Target="http://www.usharbormaster.com/secure/auxview.cfm?recordid=23850" TargetMode="External"/><Relationship Id="rId380" Type="http://schemas.openxmlformats.org/officeDocument/2006/relationships/hyperlink" Target="http://www.usharbormaster.com/secure/AuxAidReport_new.cfm?id=29102" TargetMode="External"/><Relationship Id="rId2061" Type="http://schemas.openxmlformats.org/officeDocument/2006/relationships/hyperlink" Target="http://www.usharbormaster.com/secure/auxview.cfm?recordid=29563" TargetMode="External"/><Relationship Id="rId3112" Type="http://schemas.openxmlformats.org/officeDocument/2006/relationships/hyperlink" Target="http://www.usharbormaster.com/secure/AuxAidReport_new.cfm?id=27618" TargetMode="External"/><Relationship Id="rId240" Type="http://schemas.openxmlformats.org/officeDocument/2006/relationships/hyperlink" Target="http://www.usharbormaster.com/secure/AuxAidReport_new.cfm?id=27984" TargetMode="External"/><Relationship Id="rId100" Type="http://schemas.openxmlformats.org/officeDocument/2006/relationships/hyperlink" Target="http://www.usharbormaster.com/secure/AuxAidReport_new.cfm?id=28949" TargetMode="External"/><Relationship Id="rId2878" Type="http://schemas.openxmlformats.org/officeDocument/2006/relationships/hyperlink" Target="http://maps.google.com/?output=embed&amp;q=41.58866667,-70.44933333" TargetMode="External"/><Relationship Id="rId3929" Type="http://schemas.openxmlformats.org/officeDocument/2006/relationships/hyperlink" Target="http://www.usharbormaster.com/secure/auxview.cfm?recordid=28708" TargetMode="External"/><Relationship Id="rId4093" Type="http://schemas.openxmlformats.org/officeDocument/2006/relationships/hyperlink" Target="http://www.usharbormaster.com/secure/auxview.cfm?recordid=25659" TargetMode="External"/><Relationship Id="rId1687" Type="http://schemas.openxmlformats.org/officeDocument/2006/relationships/hyperlink" Target="http://maps.google.com/?output=embed&amp;q=41.76947222,-69.96586111" TargetMode="External"/><Relationship Id="rId1894" Type="http://schemas.openxmlformats.org/officeDocument/2006/relationships/hyperlink" Target="http://maps.google.com/?output=embed&amp;q=41.64113528,-70.40586472" TargetMode="External"/><Relationship Id="rId2738" Type="http://schemas.openxmlformats.org/officeDocument/2006/relationships/hyperlink" Target="http://maps.google.com/?output=embed&amp;q=41.72430556,-69.96547222" TargetMode="External"/><Relationship Id="rId2945" Type="http://schemas.openxmlformats.org/officeDocument/2006/relationships/hyperlink" Target="http://www.usharbormaster.com/secure/auxview.cfm?recordid=26344" TargetMode="External"/><Relationship Id="rId917" Type="http://schemas.openxmlformats.org/officeDocument/2006/relationships/hyperlink" Target="http://www.usharbormaster.com/secure/auxview.cfm?recordid=26506" TargetMode="External"/><Relationship Id="rId1547" Type="http://schemas.openxmlformats.org/officeDocument/2006/relationships/hyperlink" Target="http://maps.google.com/?output=embed&amp;q=41.46380556,-70.62800000" TargetMode="External"/><Relationship Id="rId1754" Type="http://schemas.openxmlformats.org/officeDocument/2006/relationships/hyperlink" Target="http://maps.google.com/?output=embed&amp;q=41.75688889,-70.17066667" TargetMode="External"/><Relationship Id="rId1961" Type="http://schemas.openxmlformats.org/officeDocument/2006/relationships/hyperlink" Target="http://www.usharbormaster.com/secure/auxview.cfm?recordid=44039" TargetMode="External"/><Relationship Id="rId2805" Type="http://schemas.openxmlformats.org/officeDocument/2006/relationships/hyperlink" Target="http://www.usharbormaster.com/secure/auxview.cfm?recordid=28444" TargetMode="External"/><Relationship Id="rId4160" Type="http://schemas.openxmlformats.org/officeDocument/2006/relationships/hyperlink" Target="http://www.usharbormaster.com/secure/AuxAidReport_new.cfm?id=26374" TargetMode="External"/><Relationship Id="rId46" Type="http://schemas.openxmlformats.org/officeDocument/2006/relationships/hyperlink" Target="http://maps.google.com/?output=embed&amp;q=41.65786111,-70.08683333" TargetMode="External"/><Relationship Id="rId1407" Type="http://schemas.openxmlformats.org/officeDocument/2006/relationships/hyperlink" Target="http://maps.google.com/?output=embed&amp;q=41.62775000,-70.27630556" TargetMode="External"/><Relationship Id="rId1614" Type="http://schemas.openxmlformats.org/officeDocument/2006/relationships/hyperlink" Target="http://maps.google.com/?output=embed&amp;q=41.73500000,-69.96519444" TargetMode="External"/><Relationship Id="rId1821" Type="http://schemas.openxmlformats.org/officeDocument/2006/relationships/hyperlink" Target="http://www.usharbormaster.com/secure/auxview.cfm?recordid=28679" TargetMode="External"/><Relationship Id="rId4020" Type="http://schemas.openxmlformats.org/officeDocument/2006/relationships/hyperlink" Target="http://www.usharbormaster.com/secure/AuxAidReport_new.cfm?id=26566" TargetMode="External"/><Relationship Id="rId3579" Type="http://schemas.openxmlformats.org/officeDocument/2006/relationships/hyperlink" Target="http://maps.google.com/?output=embed&amp;q=41.63026667,-70.33800000" TargetMode="External"/><Relationship Id="rId3786" Type="http://schemas.openxmlformats.org/officeDocument/2006/relationships/hyperlink" Target="http://maps.google.com/?output=embed&amp;q=41.46275000,-70.59225000" TargetMode="External"/><Relationship Id="rId2388" Type="http://schemas.openxmlformats.org/officeDocument/2006/relationships/hyperlink" Target="http://www.usharbormaster.com/secure/AuxAidReport_new.cfm?id=41280" TargetMode="External"/><Relationship Id="rId2595" Type="http://schemas.openxmlformats.org/officeDocument/2006/relationships/hyperlink" Target="http://maps.google.com/?output=embed&amp;q=41.63130556,-70.21744444" TargetMode="External"/><Relationship Id="rId3439" Type="http://schemas.openxmlformats.org/officeDocument/2006/relationships/hyperlink" Target="http://maps.google.com/?output=embed&amp;q=41.70805556,-70.76027778" TargetMode="External"/><Relationship Id="rId3993" Type="http://schemas.openxmlformats.org/officeDocument/2006/relationships/hyperlink" Target="http://www.usharbormaster.com/secure/auxview.cfm?recordid=26560" TargetMode="External"/><Relationship Id="rId567" Type="http://schemas.openxmlformats.org/officeDocument/2006/relationships/hyperlink" Target="http://maps.google.com/?output=embed&amp;q=41.75260000,-70.62490000" TargetMode="External"/><Relationship Id="rId1197" Type="http://schemas.openxmlformats.org/officeDocument/2006/relationships/hyperlink" Target="http://www.usharbormaster.com/secure/auxview.cfm?recordid=23826" TargetMode="External"/><Relationship Id="rId2248" Type="http://schemas.openxmlformats.org/officeDocument/2006/relationships/hyperlink" Target="http://www.usharbormaster.com/secure/AuxAidReport_new.cfm?id=26050" TargetMode="External"/><Relationship Id="rId3646" Type="http://schemas.openxmlformats.org/officeDocument/2006/relationships/hyperlink" Target="http://maps.google.com/?output=embed&amp;q=41.54083333,-70.61944444" TargetMode="External"/><Relationship Id="rId3853" Type="http://schemas.openxmlformats.org/officeDocument/2006/relationships/hyperlink" Target="http://www.usharbormaster.com/secure/auxview.cfm?recordid=25845" TargetMode="External"/><Relationship Id="rId774" Type="http://schemas.openxmlformats.org/officeDocument/2006/relationships/hyperlink" Target="http://maps.google.com/?output=embed&amp;q=41.62505556,-70.41772222" TargetMode="External"/><Relationship Id="rId981" Type="http://schemas.openxmlformats.org/officeDocument/2006/relationships/hyperlink" Target="http://www.usharbormaster.com/secure/auxview.cfm?recordid=29320" TargetMode="External"/><Relationship Id="rId1057" Type="http://schemas.openxmlformats.org/officeDocument/2006/relationships/hyperlink" Target="http://www.usharbormaster.com/secure/auxview.cfm?recordid=26126" TargetMode="External"/><Relationship Id="rId2455" Type="http://schemas.openxmlformats.org/officeDocument/2006/relationships/hyperlink" Target="http://maps.google.com/?output=embed&amp;q=41.66280556,-69.95333333" TargetMode="External"/><Relationship Id="rId2662" Type="http://schemas.openxmlformats.org/officeDocument/2006/relationships/hyperlink" Target="http://maps.google.com/?output=embed&amp;q=41.29016667,-70.07266667" TargetMode="External"/><Relationship Id="rId3506" Type="http://schemas.openxmlformats.org/officeDocument/2006/relationships/hyperlink" Target="http://maps.google.com/?output=embed&amp;q=41.71275000,-70.63348333" TargetMode="External"/><Relationship Id="rId3713" Type="http://schemas.openxmlformats.org/officeDocument/2006/relationships/hyperlink" Target="http://www.usharbormaster.com/secure/auxview.cfm?recordid=24079" TargetMode="External"/><Relationship Id="rId3920" Type="http://schemas.openxmlformats.org/officeDocument/2006/relationships/hyperlink" Target="http://www.usharbormaster.com/secure/AuxAidReport_new.cfm?id=28587" TargetMode="External"/><Relationship Id="rId427" Type="http://schemas.openxmlformats.org/officeDocument/2006/relationships/hyperlink" Target="http://maps.google.com/?output=embed&amp;q=41.68961667,-70.74201667" TargetMode="External"/><Relationship Id="rId634" Type="http://schemas.openxmlformats.org/officeDocument/2006/relationships/hyperlink" Target="http://maps.google.com/?output=embed&amp;q=41.63094444,-70.36338889" TargetMode="External"/><Relationship Id="rId841" Type="http://schemas.openxmlformats.org/officeDocument/2006/relationships/hyperlink" Target="http://www.usharbormaster.com/secure/auxview.cfm?recordid=29455" TargetMode="External"/><Relationship Id="rId1264" Type="http://schemas.openxmlformats.org/officeDocument/2006/relationships/hyperlink" Target="http://www.usharbormaster.com/secure/AuxAidReport_new.cfm?id=26335" TargetMode="External"/><Relationship Id="rId1471" Type="http://schemas.openxmlformats.org/officeDocument/2006/relationships/hyperlink" Target="http://maps.google.com/?output=embed&amp;q=41.45719444,-70.58572222" TargetMode="External"/><Relationship Id="rId2108" Type="http://schemas.openxmlformats.org/officeDocument/2006/relationships/hyperlink" Target="http://www.usharbormaster.com/secure/AuxAidReport_new.cfm?id=28146" TargetMode="External"/><Relationship Id="rId2315" Type="http://schemas.openxmlformats.org/officeDocument/2006/relationships/hyperlink" Target="http://maps.google.com/?output=embed&amp;q=41.62155000,-70.91278333" TargetMode="External"/><Relationship Id="rId2522" Type="http://schemas.openxmlformats.org/officeDocument/2006/relationships/hyperlink" Target="http://maps.google.com/?output=embed&amp;q=41.67930000,-69.97650000" TargetMode="External"/><Relationship Id="rId701" Type="http://schemas.openxmlformats.org/officeDocument/2006/relationships/hyperlink" Target="http://www.usharbormaster.com/secure/auxview.cfm?recordid=29661" TargetMode="External"/><Relationship Id="rId1124" Type="http://schemas.openxmlformats.org/officeDocument/2006/relationships/hyperlink" Target="http://www.usharbormaster.com/secure/AuxAidReport_new.cfm?id=30975" TargetMode="External"/><Relationship Id="rId1331" Type="http://schemas.openxmlformats.org/officeDocument/2006/relationships/hyperlink" Target="http://maps.google.com/?output=embed&amp;q=41.72524722,-69.98894444" TargetMode="External"/><Relationship Id="rId3089" Type="http://schemas.openxmlformats.org/officeDocument/2006/relationships/hyperlink" Target="http://www.usharbormaster.com/secure/auxview.cfm?recordid=27612" TargetMode="External"/><Relationship Id="rId3296" Type="http://schemas.openxmlformats.org/officeDocument/2006/relationships/hyperlink" Target="http://www.usharbormaster.com/secure/AuxAidReport_new.cfm?id=26543" TargetMode="External"/><Relationship Id="rId3156" Type="http://schemas.openxmlformats.org/officeDocument/2006/relationships/hyperlink" Target="http://www.usharbormaster.com/secure/AuxAidReport_new.cfm?id=28083" TargetMode="External"/><Relationship Id="rId3363" Type="http://schemas.openxmlformats.org/officeDocument/2006/relationships/hyperlink" Target="http://maps.google.com/?output=embed&amp;q=41.73600000,-70.66550000" TargetMode="External"/><Relationship Id="rId4207" Type="http://schemas.openxmlformats.org/officeDocument/2006/relationships/hyperlink" Target="http://maps.google.com/?output=embed&amp;q=41.73033333,-70.74246667" TargetMode="External"/><Relationship Id="rId284" Type="http://schemas.openxmlformats.org/officeDocument/2006/relationships/hyperlink" Target="http://www.usharbormaster.com/secure/AuxAidReport_new.cfm?id=28577" TargetMode="External"/><Relationship Id="rId491" Type="http://schemas.openxmlformats.org/officeDocument/2006/relationships/hyperlink" Target="http://maps.google.com/?output=embed&amp;q=41.65056667,-70.63556667" TargetMode="External"/><Relationship Id="rId2172" Type="http://schemas.openxmlformats.org/officeDocument/2006/relationships/hyperlink" Target="http://www.usharbormaster.com/secure/AuxAidReport_new.cfm?id=27895" TargetMode="External"/><Relationship Id="rId3016" Type="http://schemas.openxmlformats.org/officeDocument/2006/relationships/hyperlink" Target="http://www.usharbormaster.com/secure/AuxAidReport_new.cfm?id=29028" TargetMode="External"/><Relationship Id="rId3223" Type="http://schemas.openxmlformats.org/officeDocument/2006/relationships/hyperlink" Target="http://maps.google.com/?output=embed&amp;q=41.57280556,-70.52930556" TargetMode="External"/><Relationship Id="rId3570" Type="http://schemas.openxmlformats.org/officeDocument/2006/relationships/hyperlink" Target="http://maps.google.com/?output=embed&amp;q=41.65226111,-69.96937222" TargetMode="External"/><Relationship Id="rId144" Type="http://schemas.openxmlformats.org/officeDocument/2006/relationships/hyperlink" Target="http://www.usharbormaster.com/secure/AuxAidReport_new.cfm?id=27971" TargetMode="External"/><Relationship Id="rId3430" Type="http://schemas.openxmlformats.org/officeDocument/2006/relationships/hyperlink" Target="http://maps.google.com/?output=embed&amp;q=41.70595000,-70.75820000" TargetMode="External"/><Relationship Id="rId351" Type="http://schemas.openxmlformats.org/officeDocument/2006/relationships/hyperlink" Target="http://maps.google.com/?output=embed&amp;q=41.64438889,-70.19608333" TargetMode="External"/><Relationship Id="rId2032" Type="http://schemas.openxmlformats.org/officeDocument/2006/relationships/hyperlink" Target="http://www.usharbormaster.com/secure/AuxAidReport_new.cfm?id=42664" TargetMode="External"/><Relationship Id="rId2989" Type="http://schemas.openxmlformats.org/officeDocument/2006/relationships/hyperlink" Target="http://www.usharbormaster.com/secure/auxview.cfm?recordid=41289" TargetMode="External"/><Relationship Id="rId211" Type="http://schemas.openxmlformats.org/officeDocument/2006/relationships/hyperlink" Target="http://maps.google.com/?output=embed&amp;q=41.68263889,-70.16202778" TargetMode="External"/><Relationship Id="rId1798" Type="http://schemas.openxmlformats.org/officeDocument/2006/relationships/hyperlink" Target="http://maps.google.com/?output=embed&amp;q=41.28061111,-70.19744444" TargetMode="External"/><Relationship Id="rId2849" Type="http://schemas.openxmlformats.org/officeDocument/2006/relationships/hyperlink" Target="http://www.usharbormaster.com/secure/auxview.cfm?recordid=26651" TargetMode="External"/><Relationship Id="rId1658" Type="http://schemas.openxmlformats.org/officeDocument/2006/relationships/hyperlink" Target="http://maps.google.com/?output=embed&amp;q=41.75872222,-69.95763889" TargetMode="External"/><Relationship Id="rId1865" Type="http://schemas.openxmlformats.org/officeDocument/2006/relationships/hyperlink" Target="http://www.usharbormaster.com/secure/auxview.cfm?recordid=29448" TargetMode="External"/><Relationship Id="rId2709" Type="http://schemas.openxmlformats.org/officeDocument/2006/relationships/hyperlink" Target="http://www.usharbormaster.com/secure/auxview.cfm?recordid=28056" TargetMode="External"/><Relationship Id="rId4064" Type="http://schemas.openxmlformats.org/officeDocument/2006/relationships/hyperlink" Target="http://www.usharbormaster.com/secure/AuxAidReport_new.cfm?id=26557" TargetMode="External"/><Relationship Id="rId4271" Type="http://schemas.openxmlformats.org/officeDocument/2006/relationships/hyperlink" Target="http://maps.google.com/?output=embed&amp;q=40.36716667,-70.88181667" TargetMode="External"/><Relationship Id="rId1518" Type="http://schemas.openxmlformats.org/officeDocument/2006/relationships/hyperlink" Target="http://maps.google.com/?output=embed&amp;q=41.46301389,-70.62706111" TargetMode="External"/><Relationship Id="rId2916" Type="http://schemas.openxmlformats.org/officeDocument/2006/relationships/hyperlink" Target="http://www.usharbormaster.com/secure/AuxAidReport_new.cfm?id=24029" TargetMode="External"/><Relationship Id="rId3080" Type="http://schemas.openxmlformats.org/officeDocument/2006/relationships/hyperlink" Target="http://www.usharbormaster.com/secure/AuxAidReport_new.cfm?id=28155" TargetMode="External"/><Relationship Id="rId4131" Type="http://schemas.openxmlformats.org/officeDocument/2006/relationships/hyperlink" Target="http://maps.google.com/?output=embed&amp;q=41.60340833,-70.84415000" TargetMode="External"/><Relationship Id="rId1725" Type="http://schemas.openxmlformats.org/officeDocument/2006/relationships/hyperlink" Target="http://www.usharbormaster.com/secure/auxview.cfm?recordid=26328" TargetMode="External"/><Relationship Id="rId1932" Type="http://schemas.openxmlformats.org/officeDocument/2006/relationships/hyperlink" Target="http://www.usharbormaster.com/secure/AuxAidReport_new.cfm?id=26580" TargetMode="External"/><Relationship Id="rId17" Type="http://schemas.openxmlformats.org/officeDocument/2006/relationships/hyperlink" Target="http://www.usharbormaster.com/secure/auxview.cfm?recordid=27468" TargetMode="External"/><Relationship Id="rId3897" Type="http://schemas.openxmlformats.org/officeDocument/2006/relationships/hyperlink" Target="http://www.usharbormaster.com/secure/auxview.cfm?recordid=29191" TargetMode="External"/><Relationship Id="rId2499" Type="http://schemas.openxmlformats.org/officeDocument/2006/relationships/hyperlink" Target="http://maps.google.com/?output=embed&amp;q=41.66345250,-69.97965889" TargetMode="External"/><Relationship Id="rId3757" Type="http://schemas.openxmlformats.org/officeDocument/2006/relationships/hyperlink" Target="http://www.usharbormaster.com/secure/auxview.cfm?recordid=30318" TargetMode="External"/><Relationship Id="rId3964" Type="http://schemas.openxmlformats.org/officeDocument/2006/relationships/hyperlink" Target="http://www.usharbormaster.com/secure/AuxAidReport_new.cfm?id=26546" TargetMode="External"/><Relationship Id="rId1" Type="http://schemas.openxmlformats.org/officeDocument/2006/relationships/hyperlink" Target="http://www.usharbormaster.com/secure/auxviewall.cfm" TargetMode="External"/><Relationship Id="rId678" Type="http://schemas.openxmlformats.org/officeDocument/2006/relationships/hyperlink" Target="http://maps.google.com/?output=embed&amp;q=41.74861667,-70.62123333" TargetMode="External"/><Relationship Id="rId885" Type="http://schemas.openxmlformats.org/officeDocument/2006/relationships/hyperlink" Target="http://www.usharbormaster.com/secure/auxview.cfm?recordid=29451" TargetMode="External"/><Relationship Id="rId2359" Type="http://schemas.openxmlformats.org/officeDocument/2006/relationships/hyperlink" Target="http://maps.google.com/?output=embed&amp;q=41.62658333,-70.39525000" TargetMode="External"/><Relationship Id="rId2566" Type="http://schemas.openxmlformats.org/officeDocument/2006/relationships/hyperlink" Target="http://maps.google.com/?output=embed&amp;q=41.99183333,-70.07936111" TargetMode="External"/><Relationship Id="rId2773" Type="http://schemas.openxmlformats.org/officeDocument/2006/relationships/hyperlink" Target="http://www.usharbormaster.com/secure/auxview.cfm?recordid=28045" TargetMode="External"/><Relationship Id="rId2980" Type="http://schemas.openxmlformats.org/officeDocument/2006/relationships/hyperlink" Target="http://www.usharbormaster.com/secure/AuxAidReport_new.cfm?id=27669" TargetMode="External"/><Relationship Id="rId3617" Type="http://schemas.openxmlformats.org/officeDocument/2006/relationships/hyperlink" Target="http://www.usharbormaster.com/secure/auxview.cfm?recordid=29949" TargetMode="External"/><Relationship Id="rId3824" Type="http://schemas.openxmlformats.org/officeDocument/2006/relationships/hyperlink" Target="http://www.usharbormaster.com/secure/AuxAidReport_new.cfm?id=26098" TargetMode="External"/><Relationship Id="rId538" Type="http://schemas.openxmlformats.org/officeDocument/2006/relationships/hyperlink" Target="http://maps.google.com/?output=embed&amp;q=41.71252778,-70.76508333" TargetMode="External"/><Relationship Id="rId745" Type="http://schemas.openxmlformats.org/officeDocument/2006/relationships/hyperlink" Target="http://www.usharbormaster.com/secure/auxview.cfm?recordid=26482" TargetMode="External"/><Relationship Id="rId952" Type="http://schemas.openxmlformats.org/officeDocument/2006/relationships/hyperlink" Target="http://www.usharbormaster.com/secure/AuxAidReport_new.cfm?id=37967" TargetMode="External"/><Relationship Id="rId1168" Type="http://schemas.openxmlformats.org/officeDocument/2006/relationships/hyperlink" Target="http://www.usharbormaster.com/secure/AuxAidReport_new.cfm?id=23714" TargetMode="External"/><Relationship Id="rId1375" Type="http://schemas.openxmlformats.org/officeDocument/2006/relationships/hyperlink" Target="http://maps.google.com/?output=embed&amp;q=41.65127778,-70.07361111" TargetMode="External"/><Relationship Id="rId1582" Type="http://schemas.openxmlformats.org/officeDocument/2006/relationships/hyperlink" Target="http://maps.google.com/?output=embed&amp;q=41.76266667,-70.61335000" TargetMode="External"/><Relationship Id="rId2219" Type="http://schemas.openxmlformats.org/officeDocument/2006/relationships/hyperlink" Target="http://maps.google.com/?output=embed&amp;q=41.45286111,-70.59252778" TargetMode="External"/><Relationship Id="rId2426" Type="http://schemas.openxmlformats.org/officeDocument/2006/relationships/hyperlink" Target="http://maps.google.com/?output=embed&amp;q=41.73596667,-70.64895000" TargetMode="External"/><Relationship Id="rId2633" Type="http://schemas.openxmlformats.org/officeDocument/2006/relationships/hyperlink" Target="http://www.usharbormaster.com/secure/auxview.cfm?recordid=36719" TargetMode="External"/><Relationship Id="rId81" Type="http://schemas.openxmlformats.org/officeDocument/2006/relationships/hyperlink" Target="http://www.usharbormaster.com/secure/auxview.cfm?recordid=25819" TargetMode="External"/><Relationship Id="rId605" Type="http://schemas.openxmlformats.org/officeDocument/2006/relationships/hyperlink" Target="http://www.usharbormaster.com/secure/auxview.cfm?recordid=26520" TargetMode="External"/><Relationship Id="rId812" Type="http://schemas.openxmlformats.org/officeDocument/2006/relationships/hyperlink" Target="http://www.usharbormaster.com/secure/AuxAidReport_new.cfm?id=26504" TargetMode="External"/><Relationship Id="rId1028" Type="http://schemas.openxmlformats.org/officeDocument/2006/relationships/hyperlink" Target="http://www.usharbormaster.com/secure/AuxAidReport_new.cfm?id=32285" TargetMode="External"/><Relationship Id="rId1235" Type="http://schemas.openxmlformats.org/officeDocument/2006/relationships/hyperlink" Target="http://maps.google.com/?output=embed&amp;q=41.54897222,-70.58297222" TargetMode="External"/><Relationship Id="rId1442" Type="http://schemas.openxmlformats.org/officeDocument/2006/relationships/hyperlink" Target="http://maps.google.com/?output=embed&amp;q=41.72705000,-70.68793333" TargetMode="External"/><Relationship Id="rId2840" Type="http://schemas.openxmlformats.org/officeDocument/2006/relationships/hyperlink" Target="http://www.usharbormaster.com/secure/AuxAidReport_new.cfm?id=26647" TargetMode="External"/><Relationship Id="rId1302" Type="http://schemas.openxmlformats.org/officeDocument/2006/relationships/hyperlink" Target="http://maps.google.com/?output=embed&amp;q=41.71076667,-70.75836667" TargetMode="External"/><Relationship Id="rId2700" Type="http://schemas.openxmlformats.org/officeDocument/2006/relationships/hyperlink" Target="http://www.usharbormaster.com/secure/AuxAidReport_new.cfm?id=28053" TargetMode="External"/><Relationship Id="rId3267" Type="http://schemas.openxmlformats.org/officeDocument/2006/relationships/hyperlink" Target="http://maps.google.com/?output=embed&amp;q=41.60897667,-70.40993556" TargetMode="External"/><Relationship Id="rId188" Type="http://schemas.openxmlformats.org/officeDocument/2006/relationships/hyperlink" Target="http://www.usharbormaster.com/secure/AuxAidReport_new.cfm?id=27977" TargetMode="External"/><Relationship Id="rId395" Type="http://schemas.openxmlformats.org/officeDocument/2006/relationships/hyperlink" Target="http://maps.google.com/?output=embed&amp;q=41.71356667,-69.96665000" TargetMode="External"/><Relationship Id="rId2076" Type="http://schemas.openxmlformats.org/officeDocument/2006/relationships/hyperlink" Target="http://www.usharbormaster.com/secure/AuxAidReport_new.cfm?id=25654" TargetMode="External"/><Relationship Id="rId3474" Type="http://schemas.openxmlformats.org/officeDocument/2006/relationships/hyperlink" Target="http://maps.google.com/?output=embed&amp;q=41.66946667,-70.74090000" TargetMode="External"/><Relationship Id="rId3681" Type="http://schemas.openxmlformats.org/officeDocument/2006/relationships/hyperlink" Target="http://www.usharbormaster.com/secure/auxview.cfm?recordid=29285" TargetMode="External"/><Relationship Id="rId4318" Type="http://schemas.openxmlformats.org/officeDocument/2006/relationships/hyperlink" Target="http://maps.google.com/?output=embed&amp;q=41.57972222,-70.64583333" TargetMode="External"/><Relationship Id="rId2283" Type="http://schemas.openxmlformats.org/officeDocument/2006/relationships/hyperlink" Target="http://maps.google.com/?output=embed&amp;q=41.32033333,-70.03750000" TargetMode="External"/><Relationship Id="rId2490" Type="http://schemas.openxmlformats.org/officeDocument/2006/relationships/hyperlink" Target="http://maps.google.com/?output=embed&amp;q=41.68012000,-69.97294972" TargetMode="External"/><Relationship Id="rId3127" Type="http://schemas.openxmlformats.org/officeDocument/2006/relationships/hyperlink" Target="http://maps.google.com/?output=embed&amp;q=41.71213889,-69.96413889" TargetMode="External"/><Relationship Id="rId3334" Type="http://schemas.openxmlformats.org/officeDocument/2006/relationships/hyperlink" Target="http://maps.google.com/?output=embed&amp;q=41.64863333,-70.63691667" TargetMode="External"/><Relationship Id="rId3541" Type="http://schemas.openxmlformats.org/officeDocument/2006/relationships/hyperlink" Target="http://www.usharbormaster.com/secure/auxview.cfm?recordid=28402" TargetMode="External"/><Relationship Id="rId255" Type="http://schemas.openxmlformats.org/officeDocument/2006/relationships/hyperlink" Target="http://maps.google.com/?output=embed&amp;q=41.69266667,-70.16966667" TargetMode="External"/><Relationship Id="rId462" Type="http://schemas.openxmlformats.org/officeDocument/2006/relationships/hyperlink" Target="http://maps.google.com/?output=embed&amp;q=41.61988333,-70.80988333" TargetMode="External"/><Relationship Id="rId1092" Type="http://schemas.openxmlformats.org/officeDocument/2006/relationships/hyperlink" Target="http://www.usharbormaster.com/secure/AuxAidReport_new.cfm?id=28491" TargetMode="External"/><Relationship Id="rId2143" Type="http://schemas.openxmlformats.org/officeDocument/2006/relationships/hyperlink" Target="http://maps.google.com/?output=embed&amp;q=41.70603333,-70.62510278" TargetMode="External"/><Relationship Id="rId2350" Type="http://schemas.openxmlformats.org/officeDocument/2006/relationships/hyperlink" Target="http://maps.google.com/?output=embed&amp;q=41.63002778,-70.40097222" TargetMode="External"/><Relationship Id="rId3401" Type="http://schemas.openxmlformats.org/officeDocument/2006/relationships/hyperlink" Target="http://www.usharbormaster.com/secure/auxview.cfm?recordid=29663" TargetMode="External"/><Relationship Id="rId115" Type="http://schemas.openxmlformats.org/officeDocument/2006/relationships/hyperlink" Target="http://maps.google.com/?output=embed&amp;q=41.68213889,-69.94713889" TargetMode="External"/><Relationship Id="rId322" Type="http://schemas.openxmlformats.org/officeDocument/2006/relationships/hyperlink" Target="http://maps.google.com/?output=embed&amp;q=41.63986111,-70.19572222" TargetMode="External"/><Relationship Id="rId2003" Type="http://schemas.openxmlformats.org/officeDocument/2006/relationships/hyperlink" Target="http://maps.google.com/?output=embed&amp;q=41.65293333,-70.80931667" TargetMode="External"/><Relationship Id="rId2210" Type="http://schemas.openxmlformats.org/officeDocument/2006/relationships/hyperlink" Target="http://maps.google.com/?output=embed&amp;q=41.45375000,-70.59141667" TargetMode="External"/><Relationship Id="rId4175" Type="http://schemas.openxmlformats.org/officeDocument/2006/relationships/hyperlink" Target="http://maps.google.com/?output=embed&amp;q=41.60433333,-70.84300000" TargetMode="External"/><Relationship Id="rId1769" Type="http://schemas.openxmlformats.org/officeDocument/2006/relationships/hyperlink" Target="http://www.usharbormaster.com/secure/auxview.cfm?recordid=23943" TargetMode="External"/><Relationship Id="rId1976" Type="http://schemas.openxmlformats.org/officeDocument/2006/relationships/hyperlink" Target="http://www.usharbormaster.com/secure/AuxAidReport_new.cfm?id=43850" TargetMode="External"/><Relationship Id="rId3191" Type="http://schemas.openxmlformats.org/officeDocument/2006/relationships/hyperlink" Target="http://maps.google.com/?output=embed&amp;q=41.72277778,-70.28111111" TargetMode="External"/><Relationship Id="rId4035" Type="http://schemas.openxmlformats.org/officeDocument/2006/relationships/hyperlink" Target="http://maps.google.com/?output=embed&amp;q=41.61930556,-70.39527778" TargetMode="External"/><Relationship Id="rId4242" Type="http://schemas.openxmlformats.org/officeDocument/2006/relationships/hyperlink" Target="http://maps.google.com/?output=embed&amp;q=41.29733333,-70.11716667" TargetMode="External"/><Relationship Id="rId1629" Type="http://schemas.openxmlformats.org/officeDocument/2006/relationships/hyperlink" Target="http://www.usharbormaster.com/secure/auxview.cfm?recordid=29264" TargetMode="External"/><Relationship Id="rId1836" Type="http://schemas.openxmlformats.org/officeDocument/2006/relationships/hyperlink" Target="http://www.usharbormaster.com/secure/AuxAidReport_new.cfm?id=28675" TargetMode="External"/><Relationship Id="rId1903" Type="http://schemas.openxmlformats.org/officeDocument/2006/relationships/hyperlink" Target="http://maps.google.com/?output=embed&amp;q=41.64418444,-70.40745083" TargetMode="External"/><Relationship Id="rId3051" Type="http://schemas.openxmlformats.org/officeDocument/2006/relationships/hyperlink" Target="http://maps.google.com/?output=embed&amp;q=41.70115000,-70.74900000" TargetMode="External"/><Relationship Id="rId4102" Type="http://schemas.openxmlformats.org/officeDocument/2006/relationships/hyperlink" Target="http://maps.google.com/?output=embed&amp;q=41.60408333,-70.64336667" TargetMode="External"/><Relationship Id="rId3868" Type="http://schemas.openxmlformats.org/officeDocument/2006/relationships/hyperlink" Target="http://www.usharbormaster.com/secure/AuxAidReport_new.cfm?id=30767" TargetMode="External"/><Relationship Id="rId789" Type="http://schemas.openxmlformats.org/officeDocument/2006/relationships/hyperlink" Target="http://www.usharbormaster.com/secure/auxview.cfm?recordid=26500" TargetMode="External"/><Relationship Id="rId996" Type="http://schemas.openxmlformats.org/officeDocument/2006/relationships/hyperlink" Target="http://www.usharbormaster.com/secure/AuxAidReport_new.cfm?id=29319" TargetMode="External"/><Relationship Id="rId2677" Type="http://schemas.openxmlformats.org/officeDocument/2006/relationships/hyperlink" Target="http://www.usharbormaster.com/secure/auxview.cfm?recordid=28048" TargetMode="External"/><Relationship Id="rId2884" Type="http://schemas.openxmlformats.org/officeDocument/2006/relationships/hyperlink" Target="http://www.usharbormaster.com/secure/AuxAidReport_new.cfm?id=26657" TargetMode="External"/><Relationship Id="rId3728" Type="http://schemas.openxmlformats.org/officeDocument/2006/relationships/hyperlink" Target="http://www.usharbormaster.com/secure/AuxAidReport_new.cfm?id=29281" TargetMode="External"/><Relationship Id="rId649" Type="http://schemas.openxmlformats.org/officeDocument/2006/relationships/hyperlink" Target="http://www.usharbormaster.com/secure/auxview.cfm?recordid=29324" TargetMode="External"/><Relationship Id="rId856" Type="http://schemas.openxmlformats.org/officeDocument/2006/relationships/hyperlink" Target="http://www.usharbormaster.com/secure/AuxAidReport_new.cfm?id=28910" TargetMode="External"/><Relationship Id="rId1279" Type="http://schemas.openxmlformats.org/officeDocument/2006/relationships/hyperlink" Target="http://maps.google.com/?output=embed&amp;q=41.54985000,-70.57116667" TargetMode="External"/><Relationship Id="rId1486" Type="http://schemas.openxmlformats.org/officeDocument/2006/relationships/hyperlink" Target="http://maps.google.com/?output=embed&amp;q=41.46248056,-70.62708056" TargetMode="External"/><Relationship Id="rId2537" Type="http://schemas.openxmlformats.org/officeDocument/2006/relationships/hyperlink" Target="http://www.usharbormaster.com/secure/auxview.cfm?recordid=28128" TargetMode="External"/><Relationship Id="rId3935" Type="http://schemas.openxmlformats.org/officeDocument/2006/relationships/hyperlink" Target="http://maps.google.com/?output=embed&amp;q=41.65427778,-70.18297222" TargetMode="External"/><Relationship Id="rId509" Type="http://schemas.openxmlformats.org/officeDocument/2006/relationships/hyperlink" Target="http://www.usharbormaster.com/secure/auxview.cfm?recordid=29132" TargetMode="External"/><Relationship Id="rId1139" Type="http://schemas.openxmlformats.org/officeDocument/2006/relationships/hyperlink" Target="http://maps.google.com/?output=embed&amp;q=41.55077778,-70.60122222" TargetMode="External"/><Relationship Id="rId1346" Type="http://schemas.openxmlformats.org/officeDocument/2006/relationships/hyperlink" Target="http://maps.google.com/?output=embed&amp;q=41.68586111,-70.62125000" TargetMode="External"/><Relationship Id="rId1693" Type="http://schemas.openxmlformats.org/officeDocument/2006/relationships/hyperlink" Target="http://www.usharbormaster.com/secure/auxview.cfm?recordid=27243" TargetMode="External"/><Relationship Id="rId2744" Type="http://schemas.openxmlformats.org/officeDocument/2006/relationships/hyperlink" Target="http://www.usharbormaster.com/secure/AuxAidReport_new.cfm?id=28065" TargetMode="External"/><Relationship Id="rId2951" Type="http://schemas.openxmlformats.org/officeDocument/2006/relationships/hyperlink" Target="http://maps.google.com/?output=embed&amp;q=41.58306667,-70.45600000" TargetMode="External"/><Relationship Id="rId716" Type="http://schemas.openxmlformats.org/officeDocument/2006/relationships/hyperlink" Target="http://www.usharbormaster.com/secure/AuxAidReport_new.cfm?id=29659" TargetMode="External"/><Relationship Id="rId923" Type="http://schemas.openxmlformats.org/officeDocument/2006/relationships/hyperlink" Target="http://maps.google.com/?output=embed&amp;q=41.62133333,-70.35897222" TargetMode="External"/><Relationship Id="rId1553" Type="http://schemas.openxmlformats.org/officeDocument/2006/relationships/hyperlink" Target="http://www.usharbormaster.com/secure/auxview.cfm?recordid=29460" TargetMode="External"/><Relationship Id="rId1760" Type="http://schemas.openxmlformats.org/officeDocument/2006/relationships/hyperlink" Target="http://www.usharbormaster.com/secure/AuxAidReport_new.cfm?id=23940" TargetMode="External"/><Relationship Id="rId2604" Type="http://schemas.openxmlformats.org/officeDocument/2006/relationships/hyperlink" Target="http://www.usharbormaster.com/secure/AuxAidReport_new.cfm?id=29172" TargetMode="External"/><Relationship Id="rId2811" Type="http://schemas.openxmlformats.org/officeDocument/2006/relationships/hyperlink" Target="http://maps.google.com/?output=embed&amp;q=41.30519444,-70.02655556" TargetMode="External"/><Relationship Id="rId52" Type="http://schemas.openxmlformats.org/officeDocument/2006/relationships/hyperlink" Target="http://www.usharbormaster.com/secure/AuxAidReport_new.cfm?id=23705" TargetMode="External"/><Relationship Id="rId1206" Type="http://schemas.openxmlformats.org/officeDocument/2006/relationships/hyperlink" Target="http://maps.google.com/?output=embed&amp;q=41.52282528,-70.67147444" TargetMode="External"/><Relationship Id="rId1413" Type="http://schemas.openxmlformats.org/officeDocument/2006/relationships/hyperlink" Target="http://www.usharbormaster.com/secure/auxview.cfm?recordid=24825" TargetMode="External"/><Relationship Id="rId1620" Type="http://schemas.openxmlformats.org/officeDocument/2006/relationships/hyperlink" Target="http://www.usharbormaster.com/secure/AuxAidReport_new.cfm?id=23917" TargetMode="External"/><Relationship Id="rId3378" Type="http://schemas.openxmlformats.org/officeDocument/2006/relationships/hyperlink" Target="http://maps.google.com/?output=embed&amp;q=41.73630000,-70.66250000" TargetMode="External"/><Relationship Id="rId3585" Type="http://schemas.openxmlformats.org/officeDocument/2006/relationships/hyperlink" Target="http://www.usharbormaster.com/secure/auxview.cfm?recordid=23982" TargetMode="External"/><Relationship Id="rId3792" Type="http://schemas.openxmlformats.org/officeDocument/2006/relationships/hyperlink" Target="http://www.usharbormaster.com/secure/AuxAidReport_new.cfm?id=26203" TargetMode="External"/><Relationship Id="rId299" Type="http://schemas.openxmlformats.org/officeDocument/2006/relationships/hyperlink" Target="http://maps.google.com/?output=embed&amp;q=41.70080556,-70.17583333" TargetMode="External"/><Relationship Id="rId2187" Type="http://schemas.openxmlformats.org/officeDocument/2006/relationships/hyperlink" Target="http://maps.google.com/?output=embed&amp;q=41.45133333,-70.59421667" TargetMode="External"/><Relationship Id="rId2394" Type="http://schemas.openxmlformats.org/officeDocument/2006/relationships/hyperlink" Target="http://maps.google.com/?output=embed&amp;q=41.45898333,-70.55403333" TargetMode="External"/><Relationship Id="rId3238" Type="http://schemas.openxmlformats.org/officeDocument/2006/relationships/hyperlink" Target="http://maps.google.com/?output=embed&amp;q=41.57438889,-70.52797222" TargetMode="External"/><Relationship Id="rId3445" Type="http://schemas.openxmlformats.org/officeDocument/2006/relationships/hyperlink" Target="http://www.usharbormaster.com/secure/auxview.cfm?recordid=23993" TargetMode="External"/><Relationship Id="rId3652" Type="http://schemas.openxmlformats.org/officeDocument/2006/relationships/hyperlink" Target="http://www.usharbormaster.com/secure/AuxAidReport_new.cfm?id=29149" TargetMode="External"/><Relationship Id="rId159" Type="http://schemas.openxmlformats.org/officeDocument/2006/relationships/hyperlink" Target="http://maps.google.com/?output=embed&amp;q=41.65738889,-70.18994444" TargetMode="External"/><Relationship Id="rId366" Type="http://schemas.openxmlformats.org/officeDocument/2006/relationships/hyperlink" Target="http://maps.google.com/?output=embed&amp;q=41.67570611,-70.62951111" TargetMode="External"/><Relationship Id="rId573" Type="http://schemas.openxmlformats.org/officeDocument/2006/relationships/hyperlink" Target="http://www.usharbormaster.com/secure/auxview.cfm?recordid=44074" TargetMode="External"/><Relationship Id="rId780" Type="http://schemas.openxmlformats.org/officeDocument/2006/relationships/hyperlink" Target="http://www.usharbormaster.com/secure/AuxAidReport_new.cfm?id=26497" TargetMode="External"/><Relationship Id="rId2047" Type="http://schemas.openxmlformats.org/officeDocument/2006/relationships/hyperlink" Target="http://maps.google.com/?output=embed&amp;q=41.69702444,-70.74013444" TargetMode="External"/><Relationship Id="rId2254" Type="http://schemas.openxmlformats.org/officeDocument/2006/relationships/hyperlink" Target="http://maps.google.com/?output=embed&amp;q=41.29308333,-70.07733333" TargetMode="External"/><Relationship Id="rId2461" Type="http://schemas.openxmlformats.org/officeDocument/2006/relationships/hyperlink" Target="http://www.usharbormaster.com/secure/auxview.cfm?recordid=29116" TargetMode="External"/><Relationship Id="rId3305" Type="http://schemas.openxmlformats.org/officeDocument/2006/relationships/hyperlink" Target="http://www.usharbormaster.com/secure/auxview.cfm?recordid=26527" TargetMode="External"/><Relationship Id="rId3512" Type="http://schemas.openxmlformats.org/officeDocument/2006/relationships/hyperlink" Target="http://www.usharbormaster.com/secure/AuxAidReport_new.cfm?id=28502" TargetMode="External"/><Relationship Id="rId226" Type="http://schemas.openxmlformats.org/officeDocument/2006/relationships/hyperlink" Target="http://maps.google.com/?output=embed&amp;q=41.68802778,-70.16241667" TargetMode="External"/><Relationship Id="rId433" Type="http://schemas.openxmlformats.org/officeDocument/2006/relationships/hyperlink" Target="http://www.usharbormaster.com/secure/auxview.cfm?recordid=28851" TargetMode="External"/><Relationship Id="rId1063" Type="http://schemas.openxmlformats.org/officeDocument/2006/relationships/hyperlink" Target="http://maps.google.com/?output=embed&amp;q=41.55083333,-70.54777778" TargetMode="External"/><Relationship Id="rId1270" Type="http://schemas.openxmlformats.org/officeDocument/2006/relationships/hyperlink" Target="http://maps.google.com/?output=embed&amp;q=41.58819444,-70.65375000" TargetMode="External"/><Relationship Id="rId2114" Type="http://schemas.openxmlformats.org/officeDocument/2006/relationships/hyperlink" Target="http://maps.google.com/?output=embed&amp;q=41.67214389,-69.95993278" TargetMode="External"/><Relationship Id="rId640" Type="http://schemas.openxmlformats.org/officeDocument/2006/relationships/hyperlink" Target="http://www.usharbormaster.com/secure/AuxAidReport_new.cfm?id=26517" TargetMode="External"/><Relationship Id="rId2321" Type="http://schemas.openxmlformats.org/officeDocument/2006/relationships/hyperlink" Target="http://www.usharbormaster.com/secure/auxview.cfm?recordid=29650" TargetMode="External"/><Relationship Id="rId4079" Type="http://schemas.openxmlformats.org/officeDocument/2006/relationships/hyperlink" Target="http://maps.google.com/?output=embed&amp;q=41.60563889,-70.40169444" TargetMode="External"/><Relationship Id="rId4286" Type="http://schemas.openxmlformats.org/officeDocument/2006/relationships/hyperlink" Target="http://maps.google.com/?output=embed&amp;q=42.08250000,-69.86333333" TargetMode="External"/><Relationship Id="rId500" Type="http://schemas.openxmlformats.org/officeDocument/2006/relationships/hyperlink" Target="http://www.usharbormaster.com/secure/AuxAidReport_new.cfm?id=29143" TargetMode="External"/><Relationship Id="rId1130" Type="http://schemas.openxmlformats.org/officeDocument/2006/relationships/hyperlink" Target="http://maps.google.com/?output=embed&amp;q=41.54444444,-70.59444444" TargetMode="External"/><Relationship Id="rId1947" Type="http://schemas.openxmlformats.org/officeDocument/2006/relationships/hyperlink" Target="http://maps.google.com/?output=embed&amp;q=41.46107500,-70.58447500" TargetMode="External"/><Relationship Id="rId3095" Type="http://schemas.openxmlformats.org/officeDocument/2006/relationships/hyperlink" Target="http://maps.google.com/?output=embed&amp;q=41.71786111,-69.99477778" TargetMode="External"/><Relationship Id="rId4146" Type="http://schemas.openxmlformats.org/officeDocument/2006/relationships/hyperlink" Target="http://maps.google.com/?output=embed&amp;q=41.60273889,-70.84402778" TargetMode="External"/><Relationship Id="rId1807" Type="http://schemas.openxmlformats.org/officeDocument/2006/relationships/hyperlink" Target="http://maps.google.com/?output=embed&amp;q=41.27722222,-70.19944444" TargetMode="External"/><Relationship Id="rId3162" Type="http://schemas.openxmlformats.org/officeDocument/2006/relationships/hyperlink" Target="http://maps.google.com/?output=embed&amp;q=41.70833333,-69.96930556" TargetMode="External"/><Relationship Id="rId4006" Type="http://schemas.openxmlformats.org/officeDocument/2006/relationships/hyperlink" Target="http://maps.google.com/?output=embed&amp;q=41.61852778,-70.39952778" TargetMode="External"/><Relationship Id="rId4213" Type="http://schemas.openxmlformats.org/officeDocument/2006/relationships/hyperlink" Target="http://www.usharbormaster.com/secure/auxview.cfm?recordid=37975" TargetMode="External"/><Relationship Id="rId290" Type="http://schemas.openxmlformats.org/officeDocument/2006/relationships/hyperlink" Target="http://maps.google.com/?output=embed&amp;q=41.69791667,-70.17266667" TargetMode="External"/><Relationship Id="rId3022" Type="http://schemas.openxmlformats.org/officeDocument/2006/relationships/hyperlink" Target="http://maps.google.com/?output=embed&amp;q=41.73744444,-69.98158333" TargetMode="External"/><Relationship Id="rId150" Type="http://schemas.openxmlformats.org/officeDocument/2006/relationships/hyperlink" Target="http://maps.google.com/?output=embed&amp;q=41.65511111,-70.19472222" TargetMode="External"/><Relationship Id="rId3979" Type="http://schemas.openxmlformats.org/officeDocument/2006/relationships/hyperlink" Target="http://maps.google.com/?output=embed&amp;q=41.60065000,-70.40108333" TargetMode="External"/><Relationship Id="rId2788" Type="http://schemas.openxmlformats.org/officeDocument/2006/relationships/hyperlink" Target="http://www.usharbormaster.com/secure/AuxAidReport_new.cfm?id=28074" TargetMode="External"/><Relationship Id="rId2995" Type="http://schemas.openxmlformats.org/officeDocument/2006/relationships/hyperlink" Target="http://maps.google.com/?output=embed&amp;q=42.04527778,-70.13666667" TargetMode="External"/><Relationship Id="rId3839" Type="http://schemas.openxmlformats.org/officeDocument/2006/relationships/hyperlink" Target="http://maps.google.com/?output=embed&amp;q=41.54500000,-70.53011111" TargetMode="External"/><Relationship Id="rId967" Type="http://schemas.openxmlformats.org/officeDocument/2006/relationships/hyperlink" Target="http://maps.google.com/?output=embed&amp;q=41.74156500,-70.65376167" TargetMode="External"/><Relationship Id="rId1597" Type="http://schemas.openxmlformats.org/officeDocument/2006/relationships/hyperlink" Target="http://www.usharbormaster.com/secure/auxview.cfm?recordid=23912" TargetMode="External"/><Relationship Id="rId2648" Type="http://schemas.openxmlformats.org/officeDocument/2006/relationships/hyperlink" Target="http://www.usharbormaster.com/secure/AuxAidReport_new.cfm?id=29090" TargetMode="External"/><Relationship Id="rId2855" Type="http://schemas.openxmlformats.org/officeDocument/2006/relationships/hyperlink" Target="http://maps.google.com/?output=embed&amp;q=41.58703333,-70.45451667" TargetMode="External"/><Relationship Id="rId3906" Type="http://schemas.openxmlformats.org/officeDocument/2006/relationships/hyperlink" Target="http://maps.google.com/?output=embed&amp;q=41.65122222,-70.19469444" TargetMode="External"/><Relationship Id="rId96" Type="http://schemas.openxmlformats.org/officeDocument/2006/relationships/hyperlink" Target="http://www.usharbormaster.com/secure/AuxAidReport_new.cfm?id=25817" TargetMode="External"/><Relationship Id="rId827" Type="http://schemas.openxmlformats.org/officeDocument/2006/relationships/hyperlink" Target="http://maps.google.com/?output=embed&amp;q=41.61041667,-70.42855556" TargetMode="External"/><Relationship Id="rId1457" Type="http://schemas.openxmlformats.org/officeDocument/2006/relationships/hyperlink" Target="http://www.usharbormaster.com/secure/auxview.cfm?recordid=29458" TargetMode="External"/><Relationship Id="rId1664" Type="http://schemas.openxmlformats.org/officeDocument/2006/relationships/hyperlink" Target="http://www.usharbormaster.com/secure/AuxAidReport_new.cfm?id=23927" TargetMode="External"/><Relationship Id="rId1871" Type="http://schemas.openxmlformats.org/officeDocument/2006/relationships/hyperlink" Target="http://maps.google.com/?output=embed&amp;q=41.70836111,-70.30077778" TargetMode="External"/><Relationship Id="rId2508" Type="http://schemas.openxmlformats.org/officeDocument/2006/relationships/hyperlink" Target="http://www.usharbormaster.com/secure/AuxAidReport_new.cfm?id=26464" TargetMode="External"/><Relationship Id="rId2715" Type="http://schemas.openxmlformats.org/officeDocument/2006/relationships/hyperlink" Target="http://maps.google.com/?output=embed&amp;q=41.71191667,-69.96025000" TargetMode="External"/><Relationship Id="rId2922" Type="http://schemas.openxmlformats.org/officeDocument/2006/relationships/hyperlink" Target="http://maps.google.com/?output=embed&amp;q=41.58808333,-70.46041667" TargetMode="External"/><Relationship Id="rId4070" Type="http://schemas.openxmlformats.org/officeDocument/2006/relationships/hyperlink" Target="http://maps.google.com/?output=embed&amp;q=41.61847222,-70.40058333" TargetMode="External"/><Relationship Id="rId1317" Type="http://schemas.openxmlformats.org/officeDocument/2006/relationships/hyperlink" Target="http://www.usharbormaster.com/secure/auxview.cfm?recordid=29017" TargetMode="External"/><Relationship Id="rId1524" Type="http://schemas.openxmlformats.org/officeDocument/2006/relationships/hyperlink" Target="http://www.usharbormaster.com/secure/AuxAidReport_new.cfm?id=28327" TargetMode="External"/><Relationship Id="rId1731" Type="http://schemas.openxmlformats.org/officeDocument/2006/relationships/hyperlink" Target="http://maps.google.com/?output=embed&amp;q=41.55880000,-70.51688333" TargetMode="External"/><Relationship Id="rId23" Type="http://schemas.openxmlformats.org/officeDocument/2006/relationships/hyperlink" Target="http://maps.google.com/?output=embed&amp;q=41.29650000,-70.18250000" TargetMode="External"/><Relationship Id="rId3489" Type="http://schemas.openxmlformats.org/officeDocument/2006/relationships/hyperlink" Target="http://www.usharbormaster.com/secure/auxview.cfm?recordid=28501" TargetMode="External"/><Relationship Id="rId3696" Type="http://schemas.openxmlformats.org/officeDocument/2006/relationships/hyperlink" Target="http://www.usharbormaster.com/secure/AuxAidReport_new.cfm?id=24084" TargetMode="External"/><Relationship Id="rId2298" Type="http://schemas.openxmlformats.org/officeDocument/2006/relationships/hyperlink" Target="http://maps.google.com/?output=embed&amp;q=41.60995000,-70.84376667" TargetMode="External"/><Relationship Id="rId3349" Type="http://schemas.openxmlformats.org/officeDocument/2006/relationships/hyperlink" Target="http://www.usharbormaster.com/secure/auxview.cfm?recordid=28609" TargetMode="External"/><Relationship Id="rId3556" Type="http://schemas.openxmlformats.org/officeDocument/2006/relationships/hyperlink" Target="http://www.usharbormaster.com/secure/AuxAidReport_new.cfm?id=28099" TargetMode="External"/><Relationship Id="rId477" Type="http://schemas.openxmlformats.org/officeDocument/2006/relationships/hyperlink" Target="http://www.usharbormaster.com/secure/auxview.cfm?recordid=36856" TargetMode="External"/><Relationship Id="rId684" Type="http://schemas.openxmlformats.org/officeDocument/2006/relationships/hyperlink" Target="http://www.usharbormaster.com/secure/AuxAidReport_new.cfm?id=29088" TargetMode="External"/><Relationship Id="rId2158" Type="http://schemas.openxmlformats.org/officeDocument/2006/relationships/hyperlink" Target="http://maps.google.com/?output=embed&amp;q=41.54995000,-70.00100000" TargetMode="External"/><Relationship Id="rId2365" Type="http://schemas.openxmlformats.org/officeDocument/2006/relationships/hyperlink" Target="http://www.usharbormaster.com/secure/auxview.cfm?recordid=29420" TargetMode="External"/><Relationship Id="rId3209" Type="http://schemas.openxmlformats.org/officeDocument/2006/relationships/hyperlink" Target="http://www.usharbormaster.com/secure/auxview.cfm?recordid=26614" TargetMode="External"/><Relationship Id="rId3763" Type="http://schemas.openxmlformats.org/officeDocument/2006/relationships/hyperlink" Target="http://maps.google.com/?output=embed&amp;q=41.62946667,-70.25968333" TargetMode="External"/><Relationship Id="rId3970" Type="http://schemas.openxmlformats.org/officeDocument/2006/relationships/hyperlink" Target="http://maps.google.com/?output=embed&amp;q=41.60363889,-70.40161111" TargetMode="External"/><Relationship Id="rId337" Type="http://schemas.openxmlformats.org/officeDocument/2006/relationships/hyperlink" Target="http://www.usharbormaster.com/secure/auxview.cfm?recordid=28498" TargetMode="External"/><Relationship Id="rId891" Type="http://schemas.openxmlformats.org/officeDocument/2006/relationships/hyperlink" Target="http://maps.google.com/?output=embed&amp;q=41.62016861,-70.36218611" TargetMode="External"/><Relationship Id="rId2018" Type="http://schemas.openxmlformats.org/officeDocument/2006/relationships/hyperlink" Target="http://maps.google.com/?output=embed&amp;q=41.65313889,-70.80763889" TargetMode="External"/><Relationship Id="rId2572" Type="http://schemas.openxmlformats.org/officeDocument/2006/relationships/hyperlink" Target="http://www.usharbormaster.com/secure/AuxAidReport_new.cfm?id=28487" TargetMode="External"/><Relationship Id="rId3416" Type="http://schemas.openxmlformats.org/officeDocument/2006/relationships/hyperlink" Target="http://www.usharbormaster.com/secure/AuxAidReport_new.cfm?id=29548" TargetMode="External"/><Relationship Id="rId3623" Type="http://schemas.openxmlformats.org/officeDocument/2006/relationships/hyperlink" Target="http://maps.google.com/?output=embed&amp;q=41.66571667,-69.96913333" TargetMode="External"/><Relationship Id="rId3830" Type="http://schemas.openxmlformats.org/officeDocument/2006/relationships/hyperlink" Target="http://maps.google.com/?output=embed&amp;q=41.56333333,-70.52444444" TargetMode="External"/><Relationship Id="rId544" Type="http://schemas.openxmlformats.org/officeDocument/2006/relationships/hyperlink" Target="http://www.usharbormaster.com/secure/AuxAidReport_new.cfm?id=27503" TargetMode="External"/><Relationship Id="rId751" Type="http://schemas.openxmlformats.org/officeDocument/2006/relationships/hyperlink" Target="http://maps.google.com/?output=embed&amp;q=41.60530556,-70.43463889" TargetMode="External"/><Relationship Id="rId1174" Type="http://schemas.openxmlformats.org/officeDocument/2006/relationships/hyperlink" Target="http://maps.google.com/?output=embed&amp;q=41.67325000,-70.17050000" TargetMode="External"/><Relationship Id="rId1381" Type="http://schemas.openxmlformats.org/officeDocument/2006/relationships/hyperlink" Target="http://www.usharbormaster.com/secure/auxview.cfm?recordid=23887" TargetMode="External"/><Relationship Id="rId2225" Type="http://schemas.openxmlformats.org/officeDocument/2006/relationships/hyperlink" Target="http://www.usharbormaster.com/secure/auxview.cfm?recordid=27646" TargetMode="External"/><Relationship Id="rId2432" Type="http://schemas.openxmlformats.org/officeDocument/2006/relationships/hyperlink" Target="http://www.usharbormaster.com/secure/AuxAidReport_new.cfm?id=28440" TargetMode="External"/><Relationship Id="rId404" Type="http://schemas.openxmlformats.org/officeDocument/2006/relationships/hyperlink" Target="http://www.usharbormaster.com/secure/AuxAidReport_new.cfm?id=28090" TargetMode="External"/><Relationship Id="rId611" Type="http://schemas.openxmlformats.org/officeDocument/2006/relationships/hyperlink" Target="http://maps.google.com/?output=embed&amp;q=41.63416667,-70.35725000" TargetMode="External"/><Relationship Id="rId1034" Type="http://schemas.openxmlformats.org/officeDocument/2006/relationships/hyperlink" Target="http://maps.google.com/?output=embed&amp;q=41.30847222,-70.20100000" TargetMode="External"/><Relationship Id="rId1241" Type="http://schemas.openxmlformats.org/officeDocument/2006/relationships/hyperlink" Target="http://www.usharbormaster.com/secure/auxview.cfm?recordid=28548" TargetMode="External"/><Relationship Id="rId1101" Type="http://schemas.openxmlformats.org/officeDocument/2006/relationships/hyperlink" Target="http://www.usharbormaster.com/secure/auxview.cfm?recordid=28488" TargetMode="External"/><Relationship Id="rId4257" Type="http://schemas.openxmlformats.org/officeDocument/2006/relationships/hyperlink" Target="http://www.usharbormaster.com/secure/auxview.cfm?recordid=36572" TargetMode="External"/><Relationship Id="rId3066" Type="http://schemas.openxmlformats.org/officeDocument/2006/relationships/hyperlink" Target="http://maps.google.com/?output=embed&amp;q=41.67500000,-70.61927778" TargetMode="External"/><Relationship Id="rId3273" Type="http://schemas.openxmlformats.org/officeDocument/2006/relationships/hyperlink" Target="http://www.usharbormaster.com/secure/auxview.cfm?recordid=26538" TargetMode="External"/><Relationship Id="rId3480" Type="http://schemas.openxmlformats.org/officeDocument/2006/relationships/hyperlink" Target="http://www.usharbormaster.com/secure/AuxAidReport_new.cfm?id=25232" TargetMode="External"/><Relationship Id="rId4117" Type="http://schemas.openxmlformats.org/officeDocument/2006/relationships/hyperlink" Target="http://www.usharbormaster.com/secure/auxview.cfm?recordid=35547" TargetMode="External"/><Relationship Id="rId4324" Type="http://schemas.openxmlformats.org/officeDocument/2006/relationships/hyperlink" Target="http://www.usharbormaster.com/secure/AuxAidReport_new.cfm?id=29689" TargetMode="External"/><Relationship Id="rId194" Type="http://schemas.openxmlformats.org/officeDocument/2006/relationships/hyperlink" Target="http://maps.google.com/?output=embed&amp;q=41.67433333,-70.17105556" TargetMode="External"/><Relationship Id="rId1918" Type="http://schemas.openxmlformats.org/officeDocument/2006/relationships/hyperlink" Target="http://maps.google.com/?output=embed&amp;q=41.63730556,-70.40625000" TargetMode="External"/><Relationship Id="rId2082" Type="http://schemas.openxmlformats.org/officeDocument/2006/relationships/hyperlink" Target="http://maps.google.com/?output=embed&amp;q=41.64491667,-70.25835250" TargetMode="External"/><Relationship Id="rId3133" Type="http://schemas.openxmlformats.org/officeDocument/2006/relationships/hyperlink" Target="http://www.usharbormaster.com/secure/auxview.cfm?recordid=28078" TargetMode="External"/><Relationship Id="rId261" Type="http://schemas.openxmlformats.org/officeDocument/2006/relationships/hyperlink" Target="http://www.usharbormaster.com/secure/auxview.cfm?recordid=23868" TargetMode="External"/><Relationship Id="rId3340" Type="http://schemas.openxmlformats.org/officeDocument/2006/relationships/hyperlink" Target="http://www.usharbormaster.com/secure/AuxAidReport_new.cfm?id=27674" TargetMode="External"/><Relationship Id="rId2899" Type="http://schemas.openxmlformats.org/officeDocument/2006/relationships/hyperlink" Target="http://maps.google.com/?output=embed&amp;q=41.59508333,-70.46320000" TargetMode="External"/><Relationship Id="rId3200" Type="http://schemas.openxmlformats.org/officeDocument/2006/relationships/hyperlink" Target="http://www.usharbormaster.com/secure/AuxAidReport_new.cfm?id=26348" TargetMode="External"/><Relationship Id="rId121" Type="http://schemas.openxmlformats.org/officeDocument/2006/relationships/hyperlink" Target="http://www.usharbormaster.com/secure/auxview.cfm?recordid=23839" TargetMode="External"/><Relationship Id="rId2759" Type="http://schemas.openxmlformats.org/officeDocument/2006/relationships/hyperlink" Target="http://maps.google.com/?output=embed&amp;q=41.72336111,-69.97100000" TargetMode="External"/><Relationship Id="rId2966" Type="http://schemas.openxmlformats.org/officeDocument/2006/relationships/hyperlink" Target="http://maps.google.com/?output=embed&amp;q=41.58506667,-70.45416667" TargetMode="External"/><Relationship Id="rId938" Type="http://schemas.openxmlformats.org/officeDocument/2006/relationships/hyperlink" Target="http://maps.google.com/?output=embed&amp;q=41.62313889,-70.36334028" TargetMode="External"/><Relationship Id="rId1568" Type="http://schemas.openxmlformats.org/officeDocument/2006/relationships/hyperlink" Target="http://www.usharbormaster.com/secure/AuxAidReport_new.cfm?id=23908" TargetMode="External"/><Relationship Id="rId1775" Type="http://schemas.openxmlformats.org/officeDocument/2006/relationships/hyperlink" Target="http://maps.google.com/?output=embed&amp;q=41.28752778,-70.20138889" TargetMode="External"/><Relationship Id="rId2619" Type="http://schemas.openxmlformats.org/officeDocument/2006/relationships/hyperlink" Target="http://maps.google.com/?output=embed&amp;q=41.75272222,-69.96722222" TargetMode="External"/><Relationship Id="rId2826" Type="http://schemas.openxmlformats.org/officeDocument/2006/relationships/hyperlink" Target="http://maps.google.com/?output=embed&amp;q=41.30552778,-70.02327778" TargetMode="External"/><Relationship Id="rId4181" Type="http://schemas.openxmlformats.org/officeDocument/2006/relationships/hyperlink" Target="http://www.usharbormaster.com/secure/auxview.cfm?recordid=26380" TargetMode="External"/><Relationship Id="rId67" Type="http://schemas.openxmlformats.org/officeDocument/2006/relationships/hyperlink" Target="http://maps.google.com/?output=embed&amp;q=41.58416667,-70.94611111" TargetMode="External"/><Relationship Id="rId1428" Type="http://schemas.openxmlformats.org/officeDocument/2006/relationships/hyperlink" Target="http://www.usharbormaster.com/secure/AuxAidReport_new.cfm?id=24827" TargetMode="External"/><Relationship Id="rId1635" Type="http://schemas.openxmlformats.org/officeDocument/2006/relationships/hyperlink" Target="http://maps.google.com/?output=embed&amp;q=41.74525000,-69.96519444" TargetMode="External"/><Relationship Id="rId1982" Type="http://schemas.openxmlformats.org/officeDocument/2006/relationships/hyperlink" Target="http://maps.google.com/?output=embed&amp;q=41.46090389,-70.58599083" TargetMode="External"/><Relationship Id="rId4041" Type="http://schemas.openxmlformats.org/officeDocument/2006/relationships/hyperlink" Target="http://www.usharbormaster.com/secure/auxview.cfm?recordid=26552" TargetMode="External"/><Relationship Id="rId1842" Type="http://schemas.openxmlformats.org/officeDocument/2006/relationships/hyperlink" Target="http://maps.google.com/?output=embed&amp;q=41.71091667,-70.30122222" TargetMode="External"/><Relationship Id="rId1702" Type="http://schemas.openxmlformats.org/officeDocument/2006/relationships/hyperlink" Target="http://maps.google.com/?output=embed&amp;q=41.77922222,-69.96816667" TargetMode="External"/><Relationship Id="rId3667" Type="http://schemas.openxmlformats.org/officeDocument/2006/relationships/hyperlink" Target="http://maps.google.com/?output=embed&amp;q=41.80938889,-69.95036111" TargetMode="External"/><Relationship Id="rId3874" Type="http://schemas.openxmlformats.org/officeDocument/2006/relationships/hyperlink" Target="http://maps.google.com/?output=embed&amp;q=41.65326667,-70.62928333" TargetMode="External"/><Relationship Id="rId588" Type="http://schemas.openxmlformats.org/officeDocument/2006/relationships/hyperlink" Target="http://www.usharbormaster.com/secure/AuxAidReport_new.cfm?id=41331" TargetMode="External"/><Relationship Id="rId795" Type="http://schemas.openxmlformats.org/officeDocument/2006/relationships/hyperlink" Target="http://maps.google.com/?output=embed&amp;q=41.62997389,-70.40983611" TargetMode="External"/><Relationship Id="rId2269" Type="http://schemas.openxmlformats.org/officeDocument/2006/relationships/hyperlink" Target="http://www.usharbormaster.com/secure/auxview.cfm?recordid=26053" TargetMode="External"/><Relationship Id="rId2476" Type="http://schemas.openxmlformats.org/officeDocument/2006/relationships/hyperlink" Target="http://www.usharbormaster.com/secure/AuxAidReport_new.cfm?id=28139" TargetMode="External"/><Relationship Id="rId2683" Type="http://schemas.openxmlformats.org/officeDocument/2006/relationships/hyperlink" Target="http://maps.google.com/?output=embed&amp;q=41.69636111,-69.93597222" TargetMode="External"/><Relationship Id="rId2890" Type="http://schemas.openxmlformats.org/officeDocument/2006/relationships/hyperlink" Target="http://maps.google.com/?output=embed&amp;q=41.58804167,-70.45680000" TargetMode="External"/><Relationship Id="rId3527" Type="http://schemas.openxmlformats.org/officeDocument/2006/relationships/hyperlink" Target="http://maps.google.com/?output=embed&amp;q=41.65357222,-69.97535833" TargetMode="External"/><Relationship Id="rId3734" Type="http://schemas.openxmlformats.org/officeDocument/2006/relationships/hyperlink" Target="http://maps.google.com/?output=embed&amp;q=41.80763889,-69.96580556" TargetMode="External"/><Relationship Id="rId3941" Type="http://schemas.openxmlformats.org/officeDocument/2006/relationships/hyperlink" Target="http://www.usharbormaster.com/secure/auxview.cfm?recordid=28644" TargetMode="External"/><Relationship Id="rId448" Type="http://schemas.openxmlformats.org/officeDocument/2006/relationships/hyperlink" Target="http://www.usharbormaster.com/secure/AuxAidReport_new.cfm?id=43898" TargetMode="External"/><Relationship Id="rId655" Type="http://schemas.openxmlformats.org/officeDocument/2006/relationships/hyperlink" Target="http://maps.google.com/?output=embed&amp;q=41.66613889,-69.94413889" TargetMode="External"/><Relationship Id="rId862" Type="http://schemas.openxmlformats.org/officeDocument/2006/relationships/hyperlink" Target="http://maps.google.com/?output=embed&amp;q=41.42473889,-70.92553889" TargetMode="External"/><Relationship Id="rId1078" Type="http://schemas.openxmlformats.org/officeDocument/2006/relationships/hyperlink" Target="http://maps.google.com/?output=embed&amp;q=41.63566667,-70.25138889" TargetMode="External"/><Relationship Id="rId1285" Type="http://schemas.openxmlformats.org/officeDocument/2006/relationships/hyperlink" Target="http://www.usharbormaster.com/secure/auxview.cfm?recordid=31045" TargetMode="External"/><Relationship Id="rId1492" Type="http://schemas.openxmlformats.org/officeDocument/2006/relationships/hyperlink" Target="http://www.usharbormaster.com/secure/AuxAidReport_new.cfm?id=36904" TargetMode="External"/><Relationship Id="rId2129" Type="http://schemas.openxmlformats.org/officeDocument/2006/relationships/hyperlink" Target="http://www.usharbormaster.com/secure/auxview.cfm?recordid=28141" TargetMode="External"/><Relationship Id="rId2336" Type="http://schemas.openxmlformats.org/officeDocument/2006/relationships/hyperlink" Target="http://www.usharbormaster.com/secure/AuxAidReport_new.cfm?id=29652" TargetMode="External"/><Relationship Id="rId2543" Type="http://schemas.openxmlformats.org/officeDocument/2006/relationships/hyperlink" Target="http://maps.google.com/?output=embed&amp;q=41.66573333,-69.98326667" TargetMode="External"/><Relationship Id="rId2750" Type="http://schemas.openxmlformats.org/officeDocument/2006/relationships/hyperlink" Target="http://maps.google.com/?output=embed&amp;q=41.72380556,-69.97280556" TargetMode="External"/><Relationship Id="rId3801" Type="http://schemas.openxmlformats.org/officeDocument/2006/relationships/hyperlink" Target="http://www.usharbormaster.com/secure/auxview.cfm?recordid=44076" TargetMode="External"/><Relationship Id="rId308" Type="http://schemas.openxmlformats.org/officeDocument/2006/relationships/hyperlink" Target="http://www.usharbormaster.com/secure/AuxAidReport_new.cfm?id=23737" TargetMode="External"/><Relationship Id="rId515" Type="http://schemas.openxmlformats.org/officeDocument/2006/relationships/hyperlink" Target="http://maps.google.com/?output=embed&amp;q=41.73163333,-70.64566667" TargetMode="External"/><Relationship Id="rId722" Type="http://schemas.openxmlformats.org/officeDocument/2006/relationships/hyperlink" Target="http://maps.google.com/?output=embed&amp;q=41.59838889,-70.43105556" TargetMode="External"/><Relationship Id="rId1145" Type="http://schemas.openxmlformats.org/officeDocument/2006/relationships/hyperlink" Target="http://www.usharbormaster.com/secure/auxview.cfm?recordid=28355" TargetMode="External"/><Relationship Id="rId1352" Type="http://schemas.openxmlformats.org/officeDocument/2006/relationships/hyperlink" Target="http://www.usharbormaster.com/secure/AuxAidReport_new.cfm?id=23881" TargetMode="External"/><Relationship Id="rId2403" Type="http://schemas.openxmlformats.org/officeDocument/2006/relationships/hyperlink" Target="http://maps.google.com/?output=embed&amp;q=41.46029722,-70.55884722" TargetMode="External"/><Relationship Id="rId1005" Type="http://schemas.openxmlformats.org/officeDocument/2006/relationships/hyperlink" Target="http://www.usharbormaster.com/secure/auxview.cfm?recordid=28672" TargetMode="External"/><Relationship Id="rId1212" Type="http://schemas.openxmlformats.org/officeDocument/2006/relationships/hyperlink" Target="http://www.usharbormaster.com/secure/AuxAidReport_new.cfm?id=44083" TargetMode="External"/><Relationship Id="rId2610" Type="http://schemas.openxmlformats.org/officeDocument/2006/relationships/hyperlink" Target="http://maps.google.com/?output=embed&amp;q=41.63366667,-70.21969444" TargetMode="External"/><Relationship Id="rId3177" Type="http://schemas.openxmlformats.org/officeDocument/2006/relationships/hyperlink" Target="http://www.usharbormaster.com/secure/auxview.cfm?recordid=29438" TargetMode="External"/><Relationship Id="rId4228" Type="http://schemas.openxmlformats.org/officeDocument/2006/relationships/hyperlink" Target="http://www.usharbormaster.com/secure/AuxAidReport_new.cfm?id=37980" TargetMode="External"/><Relationship Id="rId3037" Type="http://schemas.openxmlformats.org/officeDocument/2006/relationships/hyperlink" Target="http://www.usharbormaster.com/secure/auxview.cfm?recordid=27722" TargetMode="External"/><Relationship Id="rId3384" Type="http://schemas.openxmlformats.org/officeDocument/2006/relationships/hyperlink" Target="http://www.usharbormaster.com/secure/AuxAidReport_new.cfm?id=37961" TargetMode="External"/><Relationship Id="rId3591" Type="http://schemas.openxmlformats.org/officeDocument/2006/relationships/hyperlink" Target="http://maps.google.com/?output=embed&amp;q=41.65851667,-70.61881667" TargetMode="External"/><Relationship Id="rId2193" Type="http://schemas.openxmlformats.org/officeDocument/2006/relationships/hyperlink" Target="http://www.usharbormaster.com/secure/auxview.cfm?recordid=27636" TargetMode="External"/><Relationship Id="rId3244" Type="http://schemas.openxmlformats.org/officeDocument/2006/relationships/hyperlink" Target="http://www.usharbormaster.com/secure/AuxAidReport_new.cfm?id=26085" TargetMode="External"/><Relationship Id="rId3451" Type="http://schemas.openxmlformats.org/officeDocument/2006/relationships/hyperlink" Target="http://maps.google.com/?output=embed&amp;q=41.70501667,-70.75766667" TargetMode="External"/><Relationship Id="rId165" Type="http://schemas.openxmlformats.org/officeDocument/2006/relationships/hyperlink" Target="http://www.usharbormaster.com/secure/auxview.cfm?recordid=23751" TargetMode="External"/><Relationship Id="rId372" Type="http://schemas.openxmlformats.org/officeDocument/2006/relationships/hyperlink" Target="http://www.usharbormaster.com/secure/AuxAidReport_new.cfm?id=29100" TargetMode="External"/><Relationship Id="rId2053" Type="http://schemas.openxmlformats.org/officeDocument/2006/relationships/hyperlink" Target="http://www.usharbormaster.com/secure/auxview.cfm?recordid=26101" TargetMode="External"/><Relationship Id="rId2260" Type="http://schemas.openxmlformats.org/officeDocument/2006/relationships/hyperlink" Target="http://www.usharbormaster.com/secure/AuxAidReport_new.cfm?id=29943" TargetMode="External"/><Relationship Id="rId3104" Type="http://schemas.openxmlformats.org/officeDocument/2006/relationships/hyperlink" Target="http://www.usharbormaster.com/secure/AuxAidReport_new.cfm?id=27614" TargetMode="External"/><Relationship Id="rId3311" Type="http://schemas.openxmlformats.org/officeDocument/2006/relationships/hyperlink" Target="http://maps.google.com/?output=embed&amp;q=41.61197917,-70.42319861" TargetMode="External"/><Relationship Id="rId232" Type="http://schemas.openxmlformats.org/officeDocument/2006/relationships/hyperlink" Target="http://www.usharbormaster.com/secure/AuxAidReport_new.cfm?id=27983" TargetMode="External"/><Relationship Id="rId2120" Type="http://schemas.openxmlformats.org/officeDocument/2006/relationships/hyperlink" Target="http://www.usharbormaster.com/secure/AuxAidReport_new.cfm?id=28149" TargetMode="External"/><Relationship Id="rId1679" Type="http://schemas.openxmlformats.org/officeDocument/2006/relationships/hyperlink" Target="http://maps.google.com/?output=embed&amp;q=41.76561111,-69.96358333" TargetMode="External"/><Relationship Id="rId4085" Type="http://schemas.openxmlformats.org/officeDocument/2006/relationships/hyperlink" Target="http://www.usharbormaster.com/secure/auxview.cfm?recordid=29317" TargetMode="External"/><Relationship Id="rId4292" Type="http://schemas.openxmlformats.org/officeDocument/2006/relationships/hyperlink" Target="http://www.usharbormaster.com/secure/AuxAidReport_new.cfm?id=28804" TargetMode="External"/><Relationship Id="rId1886" Type="http://schemas.openxmlformats.org/officeDocument/2006/relationships/hyperlink" Target="http://maps.google.com/?output=embed&amp;q=41.63566667,-70.40680556" TargetMode="External"/><Relationship Id="rId2937" Type="http://schemas.openxmlformats.org/officeDocument/2006/relationships/hyperlink" Target="http://www.usharbormaster.com/secure/auxview.cfm?recordid=26340" TargetMode="External"/><Relationship Id="rId4152" Type="http://schemas.openxmlformats.org/officeDocument/2006/relationships/hyperlink" Target="http://www.usharbormaster.com/secure/AuxAidReport_new.cfm?id=26387" TargetMode="External"/><Relationship Id="rId909" Type="http://schemas.openxmlformats.org/officeDocument/2006/relationships/hyperlink" Target="http://www.usharbormaster.com/secure/auxview.cfm?recordid=27513" TargetMode="External"/><Relationship Id="rId1539" Type="http://schemas.openxmlformats.org/officeDocument/2006/relationships/hyperlink" Target="http://maps.google.com/?output=embed&amp;q=41.46359167,-70.62742861" TargetMode="External"/><Relationship Id="rId1746" Type="http://schemas.openxmlformats.org/officeDocument/2006/relationships/hyperlink" Target="http://maps.google.com/?output=embed&amp;q=41.56086667,-70.51464444" TargetMode="External"/><Relationship Id="rId1953" Type="http://schemas.openxmlformats.org/officeDocument/2006/relationships/hyperlink" Target="http://www.usharbormaster.com/secure/auxview.cfm?recordid=44038" TargetMode="External"/><Relationship Id="rId38" Type="http://schemas.openxmlformats.org/officeDocument/2006/relationships/hyperlink" Target="http://maps.google.com/?output=embed&amp;q=41.66111111,-70.08961111" TargetMode="External"/><Relationship Id="rId1606" Type="http://schemas.openxmlformats.org/officeDocument/2006/relationships/hyperlink" Target="http://maps.google.com/?output=embed&amp;q=41.73380556,-69.96658333" TargetMode="External"/><Relationship Id="rId1813" Type="http://schemas.openxmlformats.org/officeDocument/2006/relationships/hyperlink" Target="http://www.usharbormaster.com/secure/auxview.cfm?recordid=23939" TargetMode="External"/><Relationship Id="rId4012" Type="http://schemas.openxmlformats.org/officeDocument/2006/relationships/hyperlink" Target="http://www.usharbormaster.com/secure/AuxAidReport_new.cfm?id=26564" TargetMode="External"/><Relationship Id="rId3778" Type="http://schemas.openxmlformats.org/officeDocument/2006/relationships/hyperlink" Target="http://maps.google.com/?output=embed&amp;q=41.45530000,-70.59960000" TargetMode="External"/><Relationship Id="rId3985" Type="http://schemas.openxmlformats.org/officeDocument/2006/relationships/hyperlink" Target="http://www.usharbormaster.com/secure/auxview.cfm?recordid=26550" TargetMode="External"/><Relationship Id="rId699" Type="http://schemas.openxmlformats.org/officeDocument/2006/relationships/hyperlink" Target="http://maps.google.com/?output=embed&amp;q=41.76022222,-70.13744444" TargetMode="External"/><Relationship Id="rId2587" Type="http://schemas.openxmlformats.org/officeDocument/2006/relationships/hyperlink" Target="http://maps.google.com/?output=embed&amp;q=41.62880556,-70.21611111" TargetMode="External"/><Relationship Id="rId2794" Type="http://schemas.openxmlformats.org/officeDocument/2006/relationships/hyperlink" Target="http://maps.google.com/?output=embed&amp;q=41.70320000,-70.62483333" TargetMode="External"/><Relationship Id="rId3638" Type="http://schemas.openxmlformats.org/officeDocument/2006/relationships/hyperlink" Target="http://maps.google.com/?output=embed&amp;q=41.73875000,-70.66126667" TargetMode="External"/><Relationship Id="rId3845" Type="http://schemas.openxmlformats.org/officeDocument/2006/relationships/hyperlink" Target="http://www.usharbormaster.com/secure/auxview.cfm?recordid=42678" TargetMode="External"/><Relationship Id="rId559" Type="http://schemas.openxmlformats.org/officeDocument/2006/relationships/hyperlink" Target="http://maps.google.com/?output=embed&amp;q=41.75498333,-70.62261667" TargetMode="External"/><Relationship Id="rId766" Type="http://schemas.openxmlformats.org/officeDocument/2006/relationships/hyperlink" Target="http://maps.google.com/?output=embed&amp;q=41.62294444,-70.42155556" TargetMode="External"/><Relationship Id="rId1189" Type="http://schemas.openxmlformats.org/officeDocument/2006/relationships/hyperlink" Target="http://www.usharbormaster.com/secure/auxview.cfm?recordid=23824" TargetMode="External"/><Relationship Id="rId1396" Type="http://schemas.openxmlformats.org/officeDocument/2006/relationships/hyperlink" Target="http://www.usharbormaster.com/secure/AuxAidReport_new.cfm?id=26588" TargetMode="External"/><Relationship Id="rId2447" Type="http://schemas.openxmlformats.org/officeDocument/2006/relationships/hyperlink" Target="http://maps.google.com/?output=embed&amp;q=41.66186111,-69.95377778" TargetMode="External"/><Relationship Id="rId419" Type="http://schemas.openxmlformats.org/officeDocument/2006/relationships/hyperlink" Target="http://maps.google.com/?output=embed&amp;q=40.71400250,-70.67788472" TargetMode="External"/><Relationship Id="rId626" Type="http://schemas.openxmlformats.org/officeDocument/2006/relationships/hyperlink" Target="http://maps.google.com/?output=embed&amp;q=41.62763889,-70.36658333" TargetMode="External"/><Relationship Id="rId973" Type="http://schemas.openxmlformats.org/officeDocument/2006/relationships/hyperlink" Target="http://www.usharbormaster.com/secure/auxview.cfm?recordid=38000" TargetMode="External"/><Relationship Id="rId1049" Type="http://schemas.openxmlformats.org/officeDocument/2006/relationships/hyperlink" Target="http://www.usharbormaster.com/secure/auxview.cfm?recordid=30560" TargetMode="External"/><Relationship Id="rId1256" Type="http://schemas.openxmlformats.org/officeDocument/2006/relationships/hyperlink" Target="http://www.usharbormaster.com/secure/AuxAidReport_new.cfm?id=26336" TargetMode="External"/><Relationship Id="rId2307" Type="http://schemas.openxmlformats.org/officeDocument/2006/relationships/hyperlink" Target="http://maps.google.com/?output=embed&amp;q=41.60765000,-70.84036667" TargetMode="External"/><Relationship Id="rId2654" Type="http://schemas.openxmlformats.org/officeDocument/2006/relationships/hyperlink" Target="http://maps.google.com/?output=embed&amp;q=41.71530000,-70.61641667" TargetMode="External"/><Relationship Id="rId2861" Type="http://schemas.openxmlformats.org/officeDocument/2006/relationships/hyperlink" Target="http://www.usharbormaster.com/secure/auxview.cfm?recordid=26648" TargetMode="External"/><Relationship Id="rId3705" Type="http://schemas.openxmlformats.org/officeDocument/2006/relationships/hyperlink" Target="http://www.usharbormaster.com/secure/auxview.cfm?recordid=29271" TargetMode="External"/><Relationship Id="rId3912" Type="http://schemas.openxmlformats.org/officeDocument/2006/relationships/hyperlink" Target="http://www.usharbormaster.com/secure/AuxAidReport_new.cfm?id=28584" TargetMode="External"/><Relationship Id="rId833" Type="http://schemas.openxmlformats.org/officeDocument/2006/relationships/hyperlink" Target="http://www.usharbormaster.com/secure/auxview.cfm?recordid=26525" TargetMode="External"/><Relationship Id="rId1116" Type="http://schemas.openxmlformats.org/officeDocument/2006/relationships/hyperlink" Target="http://www.usharbormaster.com/secure/AuxAidReport_new.cfm?id=26414" TargetMode="External"/><Relationship Id="rId1463" Type="http://schemas.openxmlformats.org/officeDocument/2006/relationships/hyperlink" Target="http://maps.google.com/?output=embed&amp;q=41.61666667,-70.12722222" TargetMode="External"/><Relationship Id="rId1670" Type="http://schemas.openxmlformats.org/officeDocument/2006/relationships/hyperlink" Target="http://maps.google.com/?output=embed&amp;q=41.76200000,-69.96208333" TargetMode="External"/><Relationship Id="rId2514" Type="http://schemas.openxmlformats.org/officeDocument/2006/relationships/hyperlink" Target="http://maps.google.com/?output=embed&amp;q=41.67239750,-69.98687889" TargetMode="External"/><Relationship Id="rId2721" Type="http://schemas.openxmlformats.org/officeDocument/2006/relationships/hyperlink" Target="http://www.usharbormaster.com/secure/auxview.cfm?recordid=28060" TargetMode="External"/><Relationship Id="rId900" Type="http://schemas.openxmlformats.org/officeDocument/2006/relationships/hyperlink" Target="http://www.usharbormaster.com/secure/AuxAidReport_new.cfm?id=27510" TargetMode="External"/><Relationship Id="rId1323" Type="http://schemas.openxmlformats.org/officeDocument/2006/relationships/hyperlink" Target="http://maps.google.com/?output=embed&amp;q=41.75416667,-70.19305556" TargetMode="External"/><Relationship Id="rId1530" Type="http://schemas.openxmlformats.org/officeDocument/2006/relationships/hyperlink" Target="http://maps.google.com/?output=embed&amp;q=41.46583333,-70.63083333" TargetMode="External"/><Relationship Id="rId3288" Type="http://schemas.openxmlformats.org/officeDocument/2006/relationships/hyperlink" Target="http://www.usharbormaster.com/secure/AuxAidReport_new.cfm?id=26541" TargetMode="External"/><Relationship Id="rId3495" Type="http://schemas.openxmlformats.org/officeDocument/2006/relationships/hyperlink" Target="http://maps.google.com/?output=embed&amp;q=41.66428333,-70.02515000" TargetMode="External"/><Relationship Id="rId2097" Type="http://schemas.openxmlformats.org/officeDocument/2006/relationships/hyperlink" Target="http://www.usharbormaster.com/secure/auxview.cfm?recordid=28144" TargetMode="External"/><Relationship Id="rId3148" Type="http://schemas.openxmlformats.org/officeDocument/2006/relationships/hyperlink" Target="http://www.usharbormaster.com/secure/AuxAidReport_new.cfm?id=28081" TargetMode="External"/><Relationship Id="rId3355" Type="http://schemas.openxmlformats.org/officeDocument/2006/relationships/hyperlink" Target="http://maps.google.com/?output=embed&amp;q=41.76005556,-70.15633333" TargetMode="External"/><Relationship Id="rId3562" Type="http://schemas.openxmlformats.org/officeDocument/2006/relationships/hyperlink" Target="http://maps.google.com/?output=embed&amp;q=41.65372222,-69.97369444" TargetMode="External"/><Relationship Id="rId276" Type="http://schemas.openxmlformats.org/officeDocument/2006/relationships/hyperlink" Target="http://www.usharbormaster.com/secure/AuxAidReport_new.cfm?id=27692" TargetMode="External"/><Relationship Id="rId483" Type="http://schemas.openxmlformats.org/officeDocument/2006/relationships/hyperlink" Target="http://maps.google.com/?output=embed&amp;q=41.61675000,-70.80890000" TargetMode="External"/><Relationship Id="rId690" Type="http://schemas.openxmlformats.org/officeDocument/2006/relationships/hyperlink" Target="http://maps.google.com/?output=embed&amp;q=41.74216667,-70.62761667" TargetMode="External"/><Relationship Id="rId2164" Type="http://schemas.openxmlformats.org/officeDocument/2006/relationships/hyperlink" Target="http://www.usharbormaster.com/secure/AuxAidReport_new.cfm?id=25787" TargetMode="External"/><Relationship Id="rId2371" Type="http://schemas.openxmlformats.org/officeDocument/2006/relationships/hyperlink" Target="http://maps.google.com/?output=embed&amp;q=41.63010611,-70.40038000" TargetMode="External"/><Relationship Id="rId3008" Type="http://schemas.openxmlformats.org/officeDocument/2006/relationships/hyperlink" Target="http://www.usharbormaster.com/secure/AuxAidReport_new.cfm?id=29026" TargetMode="External"/><Relationship Id="rId3215" Type="http://schemas.openxmlformats.org/officeDocument/2006/relationships/hyperlink" Target="http://maps.google.com/?output=embed&amp;q=41.60336667,-70.46233333" TargetMode="External"/><Relationship Id="rId3422" Type="http://schemas.openxmlformats.org/officeDocument/2006/relationships/hyperlink" Target="http://maps.google.com/?output=embed&amp;q=41.63518000,-70.74255000" TargetMode="External"/><Relationship Id="rId136" Type="http://schemas.openxmlformats.org/officeDocument/2006/relationships/hyperlink" Target="http://www.usharbormaster.com/secure/AuxAidReport_new.cfm?id=23842" TargetMode="External"/><Relationship Id="rId343" Type="http://schemas.openxmlformats.org/officeDocument/2006/relationships/hyperlink" Target="http://maps.google.com/?output=embed&amp;q=41.64502778,-70.19730556" TargetMode="External"/><Relationship Id="rId550" Type="http://schemas.openxmlformats.org/officeDocument/2006/relationships/hyperlink" Target="http://maps.google.com/?output=embed&amp;q=41.75140306,-70.62430611" TargetMode="External"/><Relationship Id="rId1180" Type="http://schemas.openxmlformats.org/officeDocument/2006/relationships/hyperlink" Target="http://www.usharbormaster.com/secure/AuxAidReport_new.cfm?id=28592" TargetMode="External"/><Relationship Id="rId2024" Type="http://schemas.openxmlformats.org/officeDocument/2006/relationships/hyperlink" Target="http://www.usharbormaster.com/secure/AuxAidReport_new.cfm?id=42684" TargetMode="External"/><Relationship Id="rId2231" Type="http://schemas.openxmlformats.org/officeDocument/2006/relationships/hyperlink" Target="http://maps.google.com/?output=embed&amp;q=41.28626667,-70.09526667" TargetMode="External"/><Relationship Id="rId203" Type="http://schemas.openxmlformats.org/officeDocument/2006/relationships/hyperlink" Target="http://maps.google.com/?output=embed&amp;q=41.68047222,-70.16230556" TargetMode="External"/><Relationship Id="rId1040" Type="http://schemas.openxmlformats.org/officeDocument/2006/relationships/hyperlink" Target="http://www.usharbormaster.com/secure/AuxAidReport_new.cfm?id=26129" TargetMode="External"/><Relationship Id="rId4196" Type="http://schemas.openxmlformats.org/officeDocument/2006/relationships/hyperlink" Target="http://www.usharbormaster.com/secure/AuxAidReport_new.cfm?id=37984" TargetMode="External"/><Relationship Id="rId410" Type="http://schemas.openxmlformats.org/officeDocument/2006/relationships/hyperlink" Target="http://maps.google.com/?output=embed&amp;q=40.82829833,-70.53281278" TargetMode="External"/><Relationship Id="rId1997" Type="http://schemas.openxmlformats.org/officeDocument/2006/relationships/hyperlink" Target="http://www.usharbormaster.com/secure/auxview.cfm?recordid=42660" TargetMode="External"/><Relationship Id="rId4056" Type="http://schemas.openxmlformats.org/officeDocument/2006/relationships/hyperlink" Target="http://www.usharbormaster.com/secure/AuxAidReport_new.cfm?id=26555" TargetMode="External"/><Relationship Id="rId1857" Type="http://schemas.openxmlformats.org/officeDocument/2006/relationships/hyperlink" Target="http://www.usharbormaster.com/secure/auxview.cfm?recordid=29446" TargetMode="External"/><Relationship Id="rId2908" Type="http://schemas.openxmlformats.org/officeDocument/2006/relationships/hyperlink" Target="http://www.usharbormaster.com/secure/AuxAidReport_new.cfm?id=28008" TargetMode="External"/><Relationship Id="rId4263" Type="http://schemas.openxmlformats.org/officeDocument/2006/relationships/hyperlink" Target="http://maps.google.com/?output=embed&amp;q=39.93751667,-70.88684972" TargetMode="External"/><Relationship Id="rId1717" Type="http://schemas.openxmlformats.org/officeDocument/2006/relationships/hyperlink" Target="http://www.usharbormaster.com/secure/auxview.cfm?recordid=26615" TargetMode="External"/><Relationship Id="rId1924" Type="http://schemas.openxmlformats.org/officeDocument/2006/relationships/hyperlink" Target="http://www.usharbormaster.com/secure/AuxAidReport_new.cfm?id=26578" TargetMode="External"/><Relationship Id="rId3072" Type="http://schemas.openxmlformats.org/officeDocument/2006/relationships/hyperlink" Target="http://www.usharbormaster.com/secure/AuxAidReport_new.cfm?id=28659" TargetMode="External"/><Relationship Id="rId4123" Type="http://schemas.openxmlformats.org/officeDocument/2006/relationships/hyperlink" Target="http://maps.google.com/?output=embed&amp;q=41.60490000,-70.84215278" TargetMode="External"/><Relationship Id="rId4330" Type="http://schemas.openxmlformats.org/officeDocument/2006/relationships/hyperlink" Target="http://maps.google.com/?output=embed&amp;q=41.32500278,-70.57143889" TargetMode="External"/><Relationship Id="rId3889" Type="http://schemas.openxmlformats.org/officeDocument/2006/relationships/hyperlink" Target="http://www.usharbormaster.com/secure/auxview.cfm?recordid=29125" TargetMode="External"/><Relationship Id="rId2698" Type="http://schemas.openxmlformats.org/officeDocument/2006/relationships/hyperlink" Target="http://maps.google.com/?output=embed&amp;q=41.70230556,-69.94280556" TargetMode="External"/><Relationship Id="rId3749" Type="http://schemas.openxmlformats.org/officeDocument/2006/relationships/hyperlink" Target="http://www.usharbormaster.com/secure/auxview.cfm?recordid=43911" TargetMode="External"/><Relationship Id="rId3956" Type="http://schemas.openxmlformats.org/officeDocument/2006/relationships/hyperlink" Target="http://www.usharbormaster.com/secure/AuxAidReport_new.cfm?id=26549" TargetMode="External"/><Relationship Id="rId877" Type="http://schemas.openxmlformats.org/officeDocument/2006/relationships/hyperlink" Target="http://www.usharbormaster.com/secure/auxview.cfm?recordid=28906" TargetMode="External"/><Relationship Id="rId2558" Type="http://schemas.openxmlformats.org/officeDocument/2006/relationships/hyperlink" Target="http://maps.google.com/?output=embed&amp;q=41.99188889,-70.07938889" TargetMode="External"/><Relationship Id="rId2765" Type="http://schemas.openxmlformats.org/officeDocument/2006/relationships/hyperlink" Target="http://www.usharbormaster.com/secure/auxview.cfm?recordid=28071" TargetMode="External"/><Relationship Id="rId2972" Type="http://schemas.openxmlformats.org/officeDocument/2006/relationships/hyperlink" Target="http://www.usharbormaster.com/secure/AuxAidReport_new.cfm?id=26346" TargetMode="External"/><Relationship Id="rId3609" Type="http://schemas.openxmlformats.org/officeDocument/2006/relationships/hyperlink" Target="http://www.usharbormaster.com/secure/auxview.cfm?recordid=28097" TargetMode="External"/><Relationship Id="rId3816" Type="http://schemas.openxmlformats.org/officeDocument/2006/relationships/hyperlink" Target="http://www.usharbormaster.com/secure/AuxAidReport_new.cfm?id=26096" TargetMode="External"/><Relationship Id="rId737" Type="http://schemas.openxmlformats.org/officeDocument/2006/relationships/hyperlink" Target="http://www.usharbormaster.com/secure/auxview.cfm?recordid=26480" TargetMode="External"/><Relationship Id="rId944" Type="http://schemas.openxmlformats.org/officeDocument/2006/relationships/hyperlink" Target="http://www.usharbormaster.com/secure/AuxAidReport_new.cfm?id=29452" TargetMode="External"/><Relationship Id="rId1367" Type="http://schemas.openxmlformats.org/officeDocument/2006/relationships/hyperlink" Target="http://maps.google.com/?output=embed&amp;q=41.65373333,-70.11570000" TargetMode="External"/><Relationship Id="rId1574" Type="http://schemas.openxmlformats.org/officeDocument/2006/relationships/hyperlink" Target="http://maps.google.com/?output=embed&amp;q=41.70300000,-70.61993333" TargetMode="External"/><Relationship Id="rId1781" Type="http://schemas.openxmlformats.org/officeDocument/2006/relationships/hyperlink" Target="http://www.usharbormaster.com/secure/auxview.cfm?recordid=28680" TargetMode="External"/><Relationship Id="rId2418" Type="http://schemas.openxmlformats.org/officeDocument/2006/relationships/hyperlink" Target="http://maps.google.com/?output=embed&amp;q=41.58971667,-70.47155000" TargetMode="External"/><Relationship Id="rId2625" Type="http://schemas.openxmlformats.org/officeDocument/2006/relationships/hyperlink" Target="http://www.usharbormaster.com/secure/auxview.cfm?recordid=36717" TargetMode="External"/><Relationship Id="rId2832" Type="http://schemas.openxmlformats.org/officeDocument/2006/relationships/hyperlink" Target="http://www.usharbormaster.com/secure/AuxAidReport_new.cfm?id=28702" TargetMode="External"/><Relationship Id="rId73" Type="http://schemas.openxmlformats.org/officeDocument/2006/relationships/hyperlink" Target="http://www.usharbormaster.com/secure/auxview.cfm?recordid=28917" TargetMode="External"/><Relationship Id="rId804" Type="http://schemas.openxmlformats.org/officeDocument/2006/relationships/hyperlink" Target="http://www.usharbormaster.com/secure/AuxAidReport_new.cfm?id=26503" TargetMode="External"/><Relationship Id="rId1227" Type="http://schemas.openxmlformats.org/officeDocument/2006/relationships/hyperlink" Target="http://maps.google.com/?output=embed&amp;q=41.54755556,-70.58211111" TargetMode="External"/><Relationship Id="rId1434" Type="http://schemas.openxmlformats.org/officeDocument/2006/relationships/hyperlink" Target="http://maps.google.com/?output=embed&amp;q=41.72728333,-70.68653333" TargetMode="External"/><Relationship Id="rId1641" Type="http://schemas.openxmlformats.org/officeDocument/2006/relationships/hyperlink" Target="http://www.usharbormaster.com/secure/auxview.cfm?recordid=23922" TargetMode="External"/><Relationship Id="rId1501" Type="http://schemas.openxmlformats.org/officeDocument/2006/relationships/hyperlink" Target="http://www.usharbormaster.com/secure/auxview.cfm?recordid=29985" TargetMode="External"/><Relationship Id="rId3399" Type="http://schemas.openxmlformats.org/officeDocument/2006/relationships/hyperlink" Target="http://maps.google.com/?output=embed&amp;q=41.58672222,-70.64580556" TargetMode="External"/><Relationship Id="rId3259" Type="http://schemas.openxmlformats.org/officeDocument/2006/relationships/hyperlink" Target="http://maps.google.com/?output=embed&amp;q=41.60904083,-70.41446333" TargetMode="External"/><Relationship Id="rId3466" Type="http://schemas.openxmlformats.org/officeDocument/2006/relationships/hyperlink" Target="http://maps.google.com/?output=embed&amp;q=41.67388333,-70.72535000" TargetMode="External"/><Relationship Id="rId387" Type="http://schemas.openxmlformats.org/officeDocument/2006/relationships/hyperlink" Target="http://maps.google.com/?output=embed&amp;q=41.67796667,-70.64185000" TargetMode="External"/><Relationship Id="rId594" Type="http://schemas.openxmlformats.org/officeDocument/2006/relationships/hyperlink" Target="http://maps.google.com/?output=embed&amp;q=41.62577778,-70.36786111" TargetMode="External"/><Relationship Id="rId2068" Type="http://schemas.openxmlformats.org/officeDocument/2006/relationships/hyperlink" Target="http://www.usharbormaster.com/secure/AuxAidReport_new.cfm?id=27418" TargetMode="External"/><Relationship Id="rId2275" Type="http://schemas.openxmlformats.org/officeDocument/2006/relationships/hyperlink" Target="http://maps.google.com/?output=embed&amp;q=41.30108333,-70.05394444" TargetMode="External"/><Relationship Id="rId3119" Type="http://schemas.openxmlformats.org/officeDocument/2006/relationships/hyperlink" Target="http://maps.google.com/?output=embed&amp;q=41.70475000,-69.97668333" TargetMode="External"/><Relationship Id="rId3326" Type="http://schemas.openxmlformats.org/officeDocument/2006/relationships/hyperlink" Target="http://maps.google.com/?output=embed&amp;q=41.61142583,-70.42251778" TargetMode="External"/><Relationship Id="rId3673" Type="http://schemas.openxmlformats.org/officeDocument/2006/relationships/hyperlink" Target="http://www.usharbormaster.com/secure/auxview.cfm?recordid=29284" TargetMode="External"/><Relationship Id="rId3880" Type="http://schemas.openxmlformats.org/officeDocument/2006/relationships/hyperlink" Target="http://www.usharbormaster.com/secure/AuxAidReport_new.cfm?id=36698" TargetMode="External"/><Relationship Id="rId247" Type="http://schemas.openxmlformats.org/officeDocument/2006/relationships/hyperlink" Target="http://maps.google.com/?output=embed&amp;q=41.69022222,-70.16819444" TargetMode="External"/><Relationship Id="rId1084" Type="http://schemas.openxmlformats.org/officeDocument/2006/relationships/hyperlink" Target="http://www.usharbormaster.com/secure/AuxAidReport_new.cfm?id=28493" TargetMode="External"/><Relationship Id="rId2482" Type="http://schemas.openxmlformats.org/officeDocument/2006/relationships/hyperlink" Target="http://maps.google.com/?output=embed&amp;q=41.66169444,-69.95305556" TargetMode="External"/><Relationship Id="rId3533" Type="http://schemas.openxmlformats.org/officeDocument/2006/relationships/hyperlink" Target="http://www.usharbormaster.com/secure/auxview.cfm?recordid=28400" TargetMode="External"/><Relationship Id="rId3740" Type="http://schemas.openxmlformats.org/officeDocument/2006/relationships/hyperlink" Target="http://www.usharbormaster.com/secure/AuxAidReport_new.cfm?id=24082" TargetMode="External"/><Relationship Id="rId107" Type="http://schemas.openxmlformats.org/officeDocument/2006/relationships/hyperlink" Target="http://maps.google.com/?output=embed&amp;q=41.56600000,-70.92800000" TargetMode="External"/><Relationship Id="rId454" Type="http://schemas.openxmlformats.org/officeDocument/2006/relationships/hyperlink" Target="http://maps.google.com/?output=embed&amp;q=41.61090000,-70.81220000" TargetMode="External"/><Relationship Id="rId661" Type="http://schemas.openxmlformats.org/officeDocument/2006/relationships/hyperlink" Target="http://www.usharbormaster.com/secure/auxview.cfm?recordid=28168" TargetMode="External"/><Relationship Id="rId1291" Type="http://schemas.openxmlformats.org/officeDocument/2006/relationships/hyperlink" Target="http://maps.google.com/?output=embed&amp;q=41.71247222,-70.30336111" TargetMode="External"/><Relationship Id="rId2135" Type="http://schemas.openxmlformats.org/officeDocument/2006/relationships/hyperlink" Target="http://maps.google.com/?output=embed&amp;q=41.67093556,-69.96246417" TargetMode="External"/><Relationship Id="rId2342" Type="http://schemas.openxmlformats.org/officeDocument/2006/relationships/hyperlink" Target="http://maps.google.com/?output=embed&amp;q=41.62044167,-70.91434000" TargetMode="External"/><Relationship Id="rId3600" Type="http://schemas.openxmlformats.org/officeDocument/2006/relationships/hyperlink" Target="http://www.usharbormaster.com/secure/AuxAidReport_new.cfm?id=28092" TargetMode="External"/><Relationship Id="rId314" Type="http://schemas.openxmlformats.org/officeDocument/2006/relationships/hyperlink" Target="http://maps.google.com/?output=embed&amp;q=41.63641667,-70.19494444" TargetMode="External"/><Relationship Id="rId521" Type="http://schemas.openxmlformats.org/officeDocument/2006/relationships/hyperlink" Target="http://www.usharbormaster.com/secure/auxview.cfm?recordid=29139" TargetMode="External"/><Relationship Id="rId1151" Type="http://schemas.openxmlformats.org/officeDocument/2006/relationships/hyperlink" Target="http://maps.google.com/?output=embed&amp;q=41.65056667,-70.63556667" TargetMode="External"/><Relationship Id="rId2202" Type="http://schemas.openxmlformats.org/officeDocument/2006/relationships/hyperlink" Target="http://maps.google.com/?output=embed&amp;q=41.45441667,-70.58802778" TargetMode="External"/><Relationship Id="rId1011" Type="http://schemas.openxmlformats.org/officeDocument/2006/relationships/hyperlink" Target="http://maps.google.com/?output=embed&amp;q=41.30363889,-70.20488889" TargetMode="External"/><Relationship Id="rId1968" Type="http://schemas.openxmlformats.org/officeDocument/2006/relationships/hyperlink" Target="http://www.usharbormaster.com/secure/AuxAidReport_new.cfm?id=44037" TargetMode="External"/><Relationship Id="rId4167" Type="http://schemas.openxmlformats.org/officeDocument/2006/relationships/hyperlink" Target="http://maps.google.com/?output=embed&amp;q=41.60458333,-70.84266667" TargetMode="External"/><Relationship Id="rId3183" Type="http://schemas.openxmlformats.org/officeDocument/2006/relationships/hyperlink" Target="http://maps.google.com/?output=embed&amp;q=41.71161111,-70.31202778" TargetMode="External"/><Relationship Id="rId3390" Type="http://schemas.openxmlformats.org/officeDocument/2006/relationships/hyperlink" Target="http://maps.google.com/?output=embed&amp;q=41.73823333,-70.66585556" TargetMode="External"/><Relationship Id="rId4027" Type="http://schemas.openxmlformats.org/officeDocument/2006/relationships/hyperlink" Target="http://maps.google.com/?output=embed&amp;q=41.61944444,-70.39566667" TargetMode="External"/><Relationship Id="rId4234" Type="http://schemas.openxmlformats.org/officeDocument/2006/relationships/hyperlink" Target="http://maps.google.com/?output=embed&amp;q=41.73396667,-70.74498333" TargetMode="External"/><Relationship Id="rId1828" Type="http://schemas.openxmlformats.org/officeDocument/2006/relationships/hyperlink" Target="http://www.usharbormaster.com/secure/AuxAidReport_new.cfm?id=28683" TargetMode="External"/><Relationship Id="rId3043" Type="http://schemas.openxmlformats.org/officeDocument/2006/relationships/hyperlink" Target="http://maps.google.com/?output=embed&amp;q=41.53416667,-70.67194444" TargetMode="External"/><Relationship Id="rId3250" Type="http://schemas.openxmlformats.org/officeDocument/2006/relationships/hyperlink" Target="http://maps.google.com/?output=embed&amp;q=41.56997222,-70.53227778" TargetMode="External"/><Relationship Id="rId171" Type="http://schemas.openxmlformats.org/officeDocument/2006/relationships/hyperlink" Target="http://maps.google.com/?output=embed&amp;q=41.66261111,-70.18413889" TargetMode="External"/><Relationship Id="rId4301" Type="http://schemas.openxmlformats.org/officeDocument/2006/relationships/hyperlink" Target="http://www.usharbormaster.com/secure/auxview.cfm?recordid=28806" TargetMode="External"/><Relationship Id="rId3110" Type="http://schemas.openxmlformats.org/officeDocument/2006/relationships/hyperlink" Target="http://maps.google.com/?output=embed&amp;q=41.71961111,-69.99694444" TargetMode="External"/><Relationship Id="rId988" Type="http://schemas.openxmlformats.org/officeDocument/2006/relationships/hyperlink" Target="http://www.usharbormaster.com/secure/AuxAidReport_new.cfm?id=29321" TargetMode="External"/><Relationship Id="rId2669" Type="http://schemas.openxmlformats.org/officeDocument/2006/relationships/hyperlink" Target="http://www.usharbormaster.com/secure/auxview.cfm?recordid=41282" TargetMode="External"/><Relationship Id="rId2876" Type="http://schemas.openxmlformats.org/officeDocument/2006/relationships/hyperlink" Target="http://www.usharbormaster.com/secure/AuxAidReport_new.cfm?id=26654" TargetMode="External"/><Relationship Id="rId3927" Type="http://schemas.openxmlformats.org/officeDocument/2006/relationships/hyperlink" Target="http://maps.google.com/?output=embed&amp;q=41.65297222,-70.18602778" TargetMode="External"/><Relationship Id="rId848" Type="http://schemas.openxmlformats.org/officeDocument/2006/relationships/hyperlink" Target="http://www.usharbormaster.com/secure/AuxAidReport_new.cfm?id=29454" TargetMode="External"/><Relationship Id="rId1478" Type="http://schemas.openxmlformats.org/officeDocument/2006/relationships/hyperlink" Target="http://maps.google.com/?output=embed&amp;q=41.44320000,-70.59535000" TargetMode="External"/><Relationship Id="rId1685" Type="http://schemas.openxmlformats.org/officeDocument/2006/relationships/hyperlink" Target="http://www.usharbormaster.com/secure/auxview.cfm?recordid=23933" TargetMode="External"/><Relationship Id="rId1892" Type="http://schemas.openxmlformats.org/officeDocument/2006/relationships/hyperlink" Target="http://www.usharbormaster.com/secure/AuxAidReport_new.cfm?id=26581" TargetMode="External"/><Relationship Id="rId2529" Type="http://schemas.openxmlformats.org/officeDocument/2006/relationships/hyperlink" Target="http://www.usharbormaster.com/secure/auxview.cfm?recordid=28130" TargetMode="External"/><Relationship Id="rId2736" Type="http://schemas.openxmlformats.org/officeDocument/2006/relationships/hyperlink" Target="http://www.usharbormaster.com/secure/AuxAidReport_new.cfm?id=28063" TargetMode="External"/><Relationship Id="rId4091" Type="http://schemas.openxmlformats.org/officeDocument/2006/relationships/hyperlink" Target="http://maps.google.com/?output=embed&amp;q=41.64321667,-70.18443333" TargetMode="External"/><Relationship Id="rId708" Type="http://schemas.openxmlformats.org/officeDocument/2006/relationships/hyperlink" Target="http://www.usharbormaster.com/secure/AuxAidReport_new.cfm?id=29658" TargetMode="External"/><Relationship Id="rId915" Type="http://schemas.openxmlformats.org/officeDocument/2006/relationships/hyperlink" Target="http://maps.google.com/?output=embed&amp;q=41.92969444,-70.02380556" TargetMode="External"/><Relationship Id="rId1338" Type="http://schemas.openxmlformats.org/officeDocument/2006/relationships/hyperlink" Target="http://maps.google.com/?output=embed&amp;q=41.68120000,-70.62293333" TargetMode="External"/><Relationship Id="rId1545" Type="http://schemas.openxmlformats.org/officeDocument/2006/relationships/hyperlink" Target="http://www.usharbormaster.com/secure/auxview.cfm?recordid=30002" TargetMode="External"/><Relationship Id="rId2943" Type="http://schemas.openxmlformats.org/officeDocument/2006/relationships/hyperlink" Target="http://maps.google.com/?output=embed&amp;q=41.58510000,-70.45398333" TargetMode="External"/><Relationship Id="rId1405" Type="http://schemas.openxmlformats.org/officeDocument/2006/relationships/hyperlink" Target="http://www.usharbormaster.com/secure/auxview.cfm?recordid=29461" TargetMode="External"/><Relationship Id="rId1752" Type="http://schemas.openxmlformats.org/officeDocument/2006/relationships/hyperlink" Target="http://www.usharbormaster.com/secure/AuxAidReport_new.cfm?id=26616" TargetMode="External"/><Relationship Id="rId2803" Type="http://schemas.openxmlformats.org/officeDocument/2006/relationships/hyperlink" Target="http://maps.google.com/?output=embed&amp;q=41.73643333,-70.65070000" TargetMode="External"/><Relationship Id="rId44" Type="http://schemas.openxmlformats.org/officeDocument/2006/relationships/hyperlink" Target="http://www.usharbormaster.com/secure/AuxAidReport_new.cfm?id=23703" TargetMode="External"/><Relationship Id="rId1612" Type="http://schemas.openxmlformats.org/officeDocument/2006/relationships/hyperlink" Target="http://www.usharbormaster.com/secure/AuxAidReport_new.cfm?id=23915" TargetMode="External"/><Relationship Id="rId498" Type="http://schemas.openxmlformats.org/officeDocument/2006/relationships/hyperlink" Target="http://maps.google.com/?output=embed&amp;q=41.74321667,-70.65371667" TargetMode="External"/><Relationship Id="rId2179" Type="http://schemas.openxmlformats.org/officeDocument/2006/relationships/hyperlink" Target="http://maps.google.com/?output=embed&amp;q=41.60055556,-70.03000000" TargetMode="External"/><Relationship Id="rId3577" Type="http://schemas.openxmlformats.org/officeDocument/2006/relationships/hyperlink" Target="http://www.usharbormaster.com/secure/auxview.cfm?recordid=41349" TargetMode="External"/><Relationship Id="rId3784" Type="http://schemas.openxmlformats.org/officeDocument/2006/relationships/hyperlink" Target="http://www.usharbormaster.com/secure/AuxAidReport_new.cfm?id=24090" TargetMode="External"/><Relationship Id="rId3991" Type="http://schemas.openxmlformats.org/officeDocument/2006/relationships/hyperlink" Target="http://maps.google.com/?output=embed&amp;q=41.61713889,-70.40059639" TargetMode="External"/><Relationship Id="rId2386" Type="http://schemas.openxmlformats.org/officeDocument/2006/relationships/hyperlink" Target="http://maps.google.com/?output=embed&amp;q=41.69588611,-70.74184583" TargetMode="External"/><Relationship Id="rId2593" Type="http://schemas.openxmlformats.org/officeDocument/2006/relationships/hyperlink" Target="http://www.usharbormaster.com/secure/auxview.cfm?recordid=29010" TargetMode="External"/><Relationship Id="rId3437" Type="http://schemas.openxmlformats.org/officeDocument/2006/relationships/hyperlink" Target="http://www.usharbormaster.com/secure/auxview.cfm?recordid=23990" TargetMode="External"/><Relationship Id="rId3644" Type="http://schemas.openxmlformats.org/officeDocument/2006/relationships/hyperlink" Target="http://www.usharbormaster.com/secure/AuxAidReport_new.cfm?id=23975" TargetMode="External"/><Relationship Id="rId3851" Type="http://schemas.openxmlformats.org/officeDocument/2006/relationships/hyperlink" Target="http://maps.google.com/?output=embed&amp;q=41.55325000,-70.52495167" TargetMode="External"/><Relationship Id="rId358" Type="http://schemas.openxmlformats.org/officeDocument/2006/relationships/hyperlink" Target="http://maps.google.com/?output=embed&amp;q=41.68019444,-70.16202778" TargetMode="External"/><Relationship Id="rId565" Type="http://schemas.openxmlformats.org/officeDocument/2006/relationships/hyperlink" Target="http://www.usharbormaster.com/secure/auxview.cfm?recordid=29087" TargetMode="External"/><Relationship Id="rId772" Type="http://schemas.openxmlformats.org/officeDocument/2006/relationships/hyperlink" Target="http://www.usharbormaster.com/secure/AuxAidReport_new.cfm?id=26495" TargetMode="External"/><Relationship Id="rId1195" Type="http://schemas.openxmlformats.org/officeDocument/2006/relationships/hyperlink" Target="http://maps.google.com/?output=embed&amp;q=41.73583333,-70.62351667" TargetMode="External"/><Relationship Id="rId2039" Type="http://schemas.openxmlformats.org/officeDocument/2006/relationships/hyperlink" Target="http://maps.google.com/?output=embed&amp;q=41.65228333,-70.81736667" TargetMode="External"/><Relationship Id="rId2246" Type="http://schemas.openxmlformats.org/officeDocument/2006/relationships/hyperlink" Target="http://maps.google.com/?output=embed&amp;q=41.29108333,-70.07869444" TargetMode="External"/><Relationship Id="rId2453" Type="http://schemas.openxmlformats.org/officeDocument/2006/relationships/hyperlink" Target="http://www.usharbormaster.com/secure/auxview.cfm?recordid=29114" TargetMode="External"/><Relationship Id="rId2660" Type="http://schemas.openxmlformats.org/officeDocument/2006/relationships/hyperlink" Target="http://www.usharbormaster.com/secure/AuxAidReport_new.cfm?id=24054" TargetMode="External"/><Relationship Id="rId3504" Type="http://schemas.openxmlformats.org/officeDocument/2006/relationships/hyperlink" Target="http://www.usharbormaster.com/secure/AuxAidReport_new.cfm?id=27670" TargetMode="External"/><Relationship Id="rId3711" Type="http://schemas.openxmlformats.org/officeDocument/2006/relationships/hyperlink" Target="http://maps.google.com/?output=embed&amp;q=41.81225000,-69.95358333" TargetMode="External"/><Relationship Id="rId218" Type="http://schemas.openxmlformats.org/officeDocument/2006/relationships/hyperlink" Target="http://maps.google.com/?output=embed&amp;q=41.68605556,-70.16077778" TargetMode="External"/><Relationship Id="rId425" Type="http://schemas.openxmlformats.org/officeDocument/2006/relationships/hyperlink" Target="http://www.usharbormaster.com/secure/auxview.cfm?recordid=43937" TargetMode="External"/><Relationship Id="rId632" Type="http://schemas.openxmlformats.org/officeDocument/2006/relationships/hyperlink" Target="http://www.usharbormaster.com/secure/AuxAidReport_new.cfm?id=26515" TargetMode="External"/><Relationship Id="rId1055" Type="http://schemas.openxmlformats.org/officeDocument/2006/relationships/hyperlink" Target="http://maps.google.com/?output=embed&amp;q=41.55071667,-70.54751667" TargetMode="External"/><Relationship Id="rId1262" Type="http://schemas.openxmlformats.org/officeDocument/2006/relationships/hyperlink" Target="http://maps.google.com/?output=embed&amp;q=41.56076667,-70.51223333" TargetMode="External"/><Relationship Id="rId2106" Type="http://schemas.openxmlformats.org/officeDocument/2006/relationships/hyperlink" Target="http://maps.google.com/?output=embed&amp;q=41.67170583,-69.96035583" TargetMode="External"/><Relationship Id="rId2313" Type="http://schemas.openxmlformats.org/officeDocument/2006/relationships/hyperlink" Target="http://www.usharbormaster.com/secure/auxview.cfm?recordid=29648" TargetMode="External"/><Relationship Id="rId2520" Type="http://schemas.openxmlformats.org/officeDocument/2006/relationships/hyperlink" Target="http://www.usharbormaster.com/secure/AuxAidReport_new.cfm?id=26467" TargetMode="External"/><Relationship Id="rId1122" Type="http://schemas.openxmlformats.org/officeDocument/2006/relationships/hyperlink" Target="http://maps.google.com/?output=embed&amp;q=41.54199861,-70.60829806" TargetMode="External"/><Relationship Id="rId4278" Type="http://schemas.openxmlformats.org/officeDocument/2006/relationships/hyperlink" Target="http://maps.google.com/?output=embed&amp;q=40.36518333,-70.76970000" TargetMode="External"/><Relationship Id="rId3087" Type="http://schemas.openxmlformats.org/officeDocument/2006/relationships/hyperlink" Target="http://maps.google.com/?output=embed&amp;q=41.80015000,-70.00878333" TargetMode="External"/><Relationship Id="rId3294" Type="http://schemas.openxmlformats.org/officeDocument/2006/relationships/hyperlink" Target="http://maps.google.com/?output=embed&amp;q=41.60833667,-70.40277139" TargetMode="External"/><Relationship Id="rId4138" Type="http://schemas.openxmlformats.org/officeDocument/2006/relationships/hyperlink" Target="http://maps.google.com/?output=embed&amp;q=41.60308333,-70.84424167" TargetMode="External"/><Relationship Id="rId1939" Type="http://schemas.openxmlformats.org/officeDocument/2006/relationships/hyperlink" Target="http://maps.google.com/?output=embed&amp;q=41.46165833,-70.58570833" TargetMode="External"/><Relationship Id="rId3154" Type="http://schemas.openxmlformats.org/officeDocument/2006/relationships/hyperlink" Target="http://maps.google.com/?output=embed&amp;q=41.70676667,-69.97266667" TargetMode="External"/><Relationship Id="rId3361" Type="http://schemas.openxmlformats.org/officeDocument/2006/relationships/hyperlink" Target="http://www.usharbormaster.com/secure/auxview.cfm?recordid=37963" TargetMode="External"/><Relationship Id="rId4205" Type="http://schemas.openxmlformats.org/officeDocument/2006/relationships/hyperlink" Target="http://www.usharbormaster.com/secure/auxview.cfm?recordid=37985" TargetMode="External"/><Relationship Id="rId282" Type="http://schemas.openxmlformats.org/officeDocument/2006/relationships/hyperlink" Target="http://maps.google.com/?output=embed&amp;q=41.69708333,-70.16966667" TargetMode="External"/><Relationship Id="rId2170" Type="http://schemas.openxmlformats.org/officeDocument/2006/relationships/hyperlink" Target="http://maps.google.com/?output=embed&amp;q=41.54016667,-70.00976667" TargetMode="External"/><Relationship Id="rId3014" Type="http://schemas.openxmlformats.org/officeDocument/2006/relationships/hyperlink" Target="http://maps.google.com/?output=embed&amp;q=42.05170000,-70.17538333" TargetMode="External"/><Relationship Id="rId3221" Type="http://schemas.openxmlformats.org/officeDocument/2006/relationships/hyperlink" Target="http://www.usharbormaster.com/secure/auxview.cfm?recordid=26081" TargetMode="External"/><Relationship Id="rId8" Type="http://schemas.openxmlformats.org/officeDocument/2006/relationships/hyperlink" Target="http://www.usharbormaster.com/secure/auxviewall.cfm" TargetMode="External"/><Relationship Id="rId142" Type="http://schemas.openxmlformats.org/officeDocument/2006/relationships/hyperlink" Target="http://maps.google.com/?output=embed&amp;q=41.65075000,-70.19702778" TargetMode="External"/><Relationship Id="rId2030" Type="http://schemas.openxmlformats.org/officeDocument/2006/relationships/hyperlink" Target="http://maps.google.com/?output=embed&amp;q=41.64918333,-70.81356667" TargetMode="External"/><Relationship Id="rId2987" Type="http://schemas.openxmlformats.org/officeDocument/2006/relationships/hyperlink" Target="http://maps.google.com/?output=embed&amp;q=42.05041667,-70.15861111" TargetMode="External"/><Relationship Id="rId959" Type="http://schemas.openxmlformats.org/officeDocument/2006/relationships/hyperlink" Target="http://maps.google.com/?output=embed&amp;q=41.74042667,-70.65494000" TargetMode="External"/><Relationship Id="rId1589" Type="http://schemas.openxmlformats.org/officeDocument/2006/relationships/hyperlink" Target="http://www.usharbormaster.com/secure/auxview.cfm?recordid=29082" TargetMode="External"/><Relationship Id="rId1449" Type="http://schemas.openxmlformats.org/officeDocument/2006/relationships/hyperlink" Target="http://www.usharbormaster.com/secure/auxview.cfm?recordid=28861" TargetMode="External"/><Relationship Id="rId1796" Type="http://schemas.openxmlformats.org/officeDocument/2006/relationships/hyperlink" Target="http://www.usharbormaster.com/secure/AuxAidReport_new.cfm?id=28684" TargetMode="External"/><Relationship Id="rId2847" Type="http://schemas.openxmlformats.org/officeDocument/2006/relationships/hyperlink" Target="http://maps.google.com/?output=embed&amp;q=41.58801667,-70.44693333" TargetMode="External"/><Relationship Id="rId4062" Type="http://schemas.openxmlformats.org/officeDocument/2006/relationships/hyperlink" Target="http://maps.google.com/?output=embed&amp;q=41.61538889,-70.40041667" TargetMode="External"/><Relationship Id="rId88" Type="http://schemas.openxmlformats.org/officeDocument/2006/relationships/hyperlink" Target="http://www.usharbormaster.com/secure/AuxAidReport_new.cfm?id=25818" TargetMode="External"/><Relationship Id="rId819" Type="http://schemas.openxmlformats.org/officeDocument/2006/relationships/hyperlink" Target="http://maps.google.com/?output=embed&amp;q=41.60920556,-70.42869722" TargetMode="External"/><Relationship Id="rId1656" Type="http://schemas.openxmlformats.org/officeDocument/2006/relationships/hyperlink" Target="http://www.usharbormaster.com/secure/AuxAidReport_new.cfm?id=23925" TargetMode="External"/><Relationship Id="rId1863" Type="http://schemas.openxmlformats.org/officeDocument/2006/relationships/hyperlink" Target="http://maps.google.com/?output=embed&amp;q=41.70886111,-70.30100000" TargetMode="External"/><Relationship Id="rId2707" Type="http://schemas.openxmlformats.org/officeDocument/2006/relationships/hyperlink" Target="http://maps.google.com/?output=embed&amp;q=41.70972222,-69.95650000" TargetMode="External"/><Relationship Id="rId2914" Type="http://schemas.openxmlformats.org/officeDocument/2006/relationships/hyperlink" Target="http://maps.google.com/?output=embed&amp;q=41.59118333,-70.46221667" TargetMode="External"/><Relationship Id="rId1309" Type="http://schemas.openxmlformats.org/officeDocument/2006/relationships/hyperlink" Target="http://www.usharbormaster.com/secure/auxview.cfm?recordid=23879" TargetMode="External"/><Relationship Id="rId1516" Type="http://schemas.openxmlformats.org/officeDocument/2006/relationships/hyperlink" Target="http://www.usharbormaster.com/secure/AuxAidReport_new.cfm?id=44007" TargetMode="External"/><Relationship Id="rId1723" Type="http://schemas.openxmlformats.org/officeDocument/2006/relationships/hyperlink" Target="http://maps.google.com/?output=embed&amp;q=41.55845000,-70.51808333" TargetMode="External"/><Relationship Id="rId1930" Type="http://schemas.openxmlformats.org/officeDocument/2006/relationships/hyperlink" Target="http://maps.google.com/?output=embed&amp;q=41.63955556,-70.40488889" TargetMode="External"/><Relationship Id="rId15" Type="http://schemas.openxmlformats.org/officeDocument/2006/relationships/hyperlink" Target="http://www.usharbormaster.com/secure/auxviewall.cfm" TargetMode="External"/><Relationship Id="rId3688" Type="http://schemas.openxmlformats.org/officeDocument/2006/relationships/hyperlink" Target="http://www.usharbormaster.com/secure/AuxAidReport_new.cfm?id=24086" TargetMode="External"/><Relationship Id="rId3895" Type="http://schemas.openxmlformats.org/officeDocument/2006/relationships/hyperlink" Target="http://maps.google.com/?output=embed&amp;q=41.73980000,-70.70863333" TargetMode="External"/><Relationship Id="rId2497" Type="http://schemas.openxmlformats.org/officeDocument/2006/relationships/hyperlink" Target="http://www.usharbormaster.com/secure/auxview.cfm?recordid=26462" TargetMode="External"/><Relationship Id="rId3548" Type="http://schemas.openxmlformats.org/officeDocument/2006/relationships/hyperlink" Target="http://www.usharbormaster.com/secure/AuxAidReport_new.cfm?id=28154" TargetMode="External"/><Relationship Id="rId3755" Type="http://schemas.openxmlformats.org/officeDocument/2006/relationships/hyperlink" Target="http://maps.google.com/?output=embed&amp;q=41.28177778,-70.09263889" TargetMode="External"/><Relationship Id="rId469" Type="http://schemas.openxmlformats.org/officeDocument/2006/relationships/hyperlink" Target="http://www.usharbormaster.com/secure/auxview.cfm?recordid=36864" TargetMode="External"/><Relationship Id="rId676" Type="http://schemas.openxmlformats.org/officeDocument/2006/relationships/hyperlink" Target="http://www.usharbormaster.com/secure/AuxAidReport_new.cfm?id=28041" TargetMode="External"/><Relationship Id="rId883" Type="http://schemas.openxmlformats.org/officeDocument/2006/relationships/hyperlink" Target="http://maps.google.com/?output=embed&amp;q=41.58961667,-70.46258333" TargetMode="External"/><Relationship Id="rId1099" Type="http://schemas.openxmlformats.org/officeDocument/2006/relationships/hyperlink" Target="http://maps.google.com/?output=embed&amp;q=41.63688333,-70.24721667" TargetMode="External"/><Relationship Id="rId2357" Type="http://schemas.openxmlformats.org/officeDocument/2006/relationships/hyperlink" Target="http://www.usharbormaster.com/secure/auxview.cfm?recordid=26573" TargetMode="External"/><Relationship Id="rId2564" Type="http://schemas.openxmlformats.org/officeDocument/2006/relationships/hyperlink" Target="http://www.usharbormaster.com/secure/AuxAidReport_new.cfm?id=28997" TargetMode="External"/><Relationship Id="rId3408" Type="http://schemas.openxmlformats.org/officeDocument/2006/relationships/hyperlink" Target="http://www.usharbormaster.com/secure/AuxAidReport_new.cfm?id=29664" TargetMode="External"/><Relationship Id="rId3615" Type="http://schemas.openxmlformats.org/officeDocument/2006/relationships/hyperlink" Target="http://maps.google.com/?output=embed&amp;q=41.66870000,-69.96180000" TargetMode="External"/><Relationship Id="rId3962" Type="http://schemas.openxmlformats.org/officeDocument/2006/relationships/hyperlink" Target="http://maps.google.com/?output=embed&amp;q=41.60177778,-70.40169444" TargetMode="External"/><Relationship Id="rId329" Type="http://schemas.openxmlformats.org/officeDocument/2006/relationships/hyperlink" Target="http://www.usharbormaster.com/secure/auxview.cfm?recordid=28571" TargetMode="External"/><Relationship Id="rId536" Type="http://schemas.openxmlformats.org/officeDocument/2006/relationships/hyperlink" Target="http://www.usharbormaster.com/secure/AuxAidReport_new.cfm?id=27501" TargetMode="External"/><Relationship Id="rId1166" Type="http://schemas.openxmlformats.org/officeDocument/2006/relationships/hyperlink" Target="http://maps.google.com/?output=embed&amp;q=41.67083333,-70.16588889" TargetMode="External"/><Relationship Id="rId1373" Type="http://schemas.openxmlformats.org/officeDocument/2006/relationships/hyperlink" Target="http://www.usharbormaster.com/secure/auxview.cfm?recordid=25886" TargetMode="External"/><Relationship Id="rId2217" Type="http://schemas.openxmlformats.org/officeDocument/2006/relationships/hyperlink" Target="http://www.usharbormaster.com/secure/auxview.cfm?recordid=27647" TargetMode="External"/><Relationship Id="rId2771" Type="http://schemas.openxmlformats.org/officeDocument/2006/relationships/hyperlink" Target="http://maps.google.com/?output=embed&amp;q=41.67916667,-69.94297222" TargetMode="External"/><Relationship Id="rId3822" Type="http://schemas.openxmlformats.org/officeDocument/2006/relationships/hyperlink" Target="http://maps.google.com/?output=embed&amp;q=41.55998333,-70.52556667" TargetMode="External"/><Relationship Id="rId743" Type="http://schemas.openxmlformats.org/officeDocument/2006/relationships/hyperlink" Target="http://maps.google.com/?output=embed&amp;q=41.60225000,-70.43366667" TargetMode="External"/><Relationship Id="rId950" Type="http://schemas.openxmlformats.org/officeDocument/2006/relationships/hyperlink" Target="http://maps.google.com/?output=embed&amp;q=41.73977167,-70.65581667" TargetMode="External"/><Relationship Id="rId1026" Type="http://schemas.openxmlformats.org/officeDocument/2006/relationships/hyperlink" Target="http://maps.google.com/?output=embed&amp;q=41.29405556,-70.20633333" TargetMode="External"/><Relationship Id="rId1580" Type="http://schemas.openxmlformats.org/officeDocument/2006/relationships/hyperlink" Target="http://www.usharbormaster.com/secure/AuxAidReport_new.cfm?id=24077" TargetMode="External"/><Relationship Id="rId2424" Type="http://schemas.openxmlformats.org/officeDocument/2006/relationships/hyperlink" Target="http://www.usharbormaster.com/secure/AuxAidReport_new.cfm?id=27440" TargetMode="External"/><Relationship Id="rId2631" Type="http://schemas.openxmlformats.org/officeDocument/2006/relationships/hyperlink" Target="http://maps.google.com/?output=embed&amp;q=41.65206389,-70.63246944" TargetMode="External"/><Relationship Id="rId603" Type="http://schemas.openxmlformats.org/officeDocument/2006/relationships/hyperlink" Target="http://maps.google.com/?output=embed&amp;q=41.63383333,-70.35839722" TargetMode="External"/><Relationship Id="rId810" Type="http://schemas.openxmlformats.org/officeDocument/2006/relationships/hyperlink" Target="http://maps.google.com/?output=embed&amp;q=41.63072222,-70.40744444" TargetMode="External"/><Relationship Id="rId1233" Type="http://schemas.openxmlformats.org/officeDocument/2006/relationships/hyperlink" Target="http://www.usharbormaster.com/secure/auxview.cfm?recordid=26118" TargetMode="External"/><Relationship Id="rId1440" Type="http://schemas.openxmlformats.org/officeDocument/2006/relationships/hyperlink" Target="http://www.usharbormaster.com/secure/AuxAidReport_new.cfm?id=31019" TargetMode="External"/><Relationship Id="rId1300" Type="http://schemas.openxmlformats.org/officeDocument/2006/relationships/hyperlink" Target="http://www.usharbormaster.com/secure/AuxAidReport_new.cfm?id=27505" TargetMode="External"/><Relationship Id="rId3198" Type="http://schemas.openxmlformats.org/officeDocument/2006/relationships/hyperlink" Target="http://maps.google.com/?output=embed&amp;q=41.59765000,-70.46566667" TargetMode="External"/><Relationship Id="rId4249" Type="http://schemas.openxmlformats.org/officeDocument/2006/relationships/hyperlink" Target="http://www.usharbormaster.com/secure/auxview.cfm?recordid=42699" TargetMode="External"/><Relationship Id="rId3058" Type="http://schemas.openxmlformats.org/officeDocument/2006/relationships/hyperlink" Target="http://maps.google.com/?output=embed&amp;q=41.67516667,-70.62416667" TargetMode="External"/><Relationship Id="rId3265" Type="http://schemas.openxmlformats.org/officeDocument/2006/relationships/hyperlink" Target="http://www.usharbormaster.com/secure/auxview.cfm?recordid=26536" TargetMode="External"/><Relationship Id="rId3472" Type="http://schemas.openxmlformats.org/officeDocument/2006/relationships/hyperlink" Target="http://www.usharbormaster.com/secure/AuxAidReport_new.cfm?id=25236" TargetMode="External"/><Relationship Id="rId4109" Type="http://schemas.openxmlformats.org/officeDocument/2006/relationships/hyperlink" Target="http://www.usharbormaster.com/secure/auxview.cfm?recordid=26103" TargetMode="External"/><Relationship Id="rId4316" Type="http://schemas.openxmlformats.org/officeDocument/2006/relationships/hyperlink" Target="http://www.usharbormaster.com/secure/AuxAidReport_new.cfm?id=29686" TargetMode="External"/><Relationship Id="rId186" Type="http://schemas.openxmlformats.org/officeDocument/2006/relationships/hyperlink" Target="http://maps.google.com/?output=embed&amp;q=41.66991667,-70.17513889" TargetMode="External"/><Relationship Id="rId393" Type="http://schemas.openxmlformats.org/officeDocument/2006/relationships/hyperlink" Target="http://www.usharbormaster.com/secure/auxview.cfm?recordid=28088" TargetMode="External"/><Relationship Id="rId2074" Type="http://schemas.openxmlformats.org/officeDocument/2006/relationships/hyperlink" Target="http://maps.google.com/?output=embed&amp;q=41.33898333,-70.77001667" TargetMode="External"/><Relationship Id="rId2281" Type="http://schemas.openxmlformats.org/officeDocument/2006/relationships/hyperlink" Target="http://www.usharbormaster.com/secure/auxview.cfm?recordid=30659" TargetMode="External"/><Relationship Id="rId3125" Type="http://schemas.openxmlformats.org/officeDocument/2006/relationships/hyperlink" Target="http://www.usharbormaster.com/secure/auxview.cfm?recordid=28076" TargetMode="External"/><Relationship Id="rId3332" Type="http://schemas.openxmlformats.org/officeDocument/2006/relationships/hyperlink" Target="http://www.usharbormaster.com/secure/AuxAidReport_new.cfm?id=29430" TargetMode="External"/><Relationship Id="rId253" Type="http://schemas.openxmlformats.org/officeDocument/2006/relationships/hyperlink" Target="http://www.usharbormaster.com/secure/auxview.cfm?recordid=23866" TargetMode="External"/><Relationship Id="rId460" Type="http://schemas.openxmlformats.org/officeDocument/2006/relationships/hyperlink" Target="http://www.usharbormaster.com/secure/AuxAidReport_new.cfm?id=36860" TargetMode="External"/><Relationship Id="rId1090" Type="http://schemas.openxmlformats.org/officeDocument/2006/relationships/hyperlink" Target="http://maps.google.com/?output=embed&amp;q=41.63627778,-70.24894444" TargetMode="External"/><Relationship Id="rId2141" Type="http://schemas.openxmlformats.org/officeDocument/2006/relationships/hyperlink" Target="http://www.usharbormaster.com/secure/auxview.cfm?recordid=30981" TargetMode="External"/><Relationship Id="rId113" Type="http://schemas.openxmlformats.org/officeDocument/2006/relationships/hyperlink" Target="http://www.usharbormaster.com/secure/auxview.cfm?recordid=23837" TargetMode="External"/><Relationship Id="rId320" Type="http://schemas.openxmlformats.org/officeDocument/2006/relationships/hyperlink" Target="http://www.usharbormaster.com/secure/AuxAidReport_new.cfm?id=23740" TargetMode="External"/><Relationship Id="rId2001" Type="http://schemas.openxmlformats.org/officeDocument/2006/relationships/hyperlink" Target="http://www.usharbormaster.com/secure/auxview.cfm?recordid=42661" TargetMode="External"/><Relationship Id="rId2958" Type="http://schemas.openxmlformats.org/officeDocument/2006/relationships/hyperlink" Target="http://maps.google.com/?output=embed&amp;q=41.58273333,-70.45648333" TargetMode="External"/><Relationship Id="rId1767" Type="http://schemas.openxmlformats.org/officeDocument/2006/relationships/hyperlink" Target="http://maps.google.com/?output=embed&amp;q=41.28688889,-70.20427778" TargetMode="External"/><Relationship Id="rId1974" Type="http://schemas.openxmlformats.org/officeDocument/2006/relationships/hyperlink" Target="http://maps.google.com/?output=embed&amp;q=41.46181083,-70.58722500" TargetMode="External"/><Relationship Id="rId2818" Type="http://schemas.openxmlformats.org/officeDocument/2006/relationships/hyperlink" Target="http://maps.google.com/?output=embed&amp;q=41.30522222,-70.02658333" TargetMode="External"/><Relationship Id="rId4173" Type="http://schemas.openxmlformats.org/officeDocument/2006/relationships/hyperlink" Target="http://www.usharbormaster.com/secure/auxview.cfm?recordid=26378" TargetMode="External"/><Relationship Id="rId59" Type="http://schemas.openxmlformats.org/officeDocument/2006/relationships/hyperlink" Target="http://maps.google.com/?output=embed&amp;q=41.66088889,-70.08875000" TargetMode="External"/><Relationship Id="rId1627" Type="http://schemas.openxmlformats.org/officeDocument/2006/relationships/hyperlink" Target="http://maps.google.com/?output=embed&amp;q=41.74119444,-69.96519444" TargetMode="External"/><Relationship Id="rId1834" Type="http://schemas.openxmlformats.org/officeDocument/2006/relationships/hyperlink" Target="http://maps.google.com/?output=embed&amp;q=41.28691667,-70.23116667" TargetMode="External"/><Relationship Id="rId4033" Type="http://schemas.openxmlformats.org/officeDocument/2006/relationships/hyperlink" Target="http://www.usharbormaster.com/secure/auxview.cfm?recordid=26568" TargetMode="External"/><Relationship Id="rId4240" Type="http://schemas.openxmlformats.org/officeDocument/2006/relationships/hyperlink" Target="http://www.usharbormaster.com/secure/AuxAidReport_new.cfm?id=29131" TargetMode="External"/><Relationship Id="rId3799" Type="http://schemas.openxmlformats.org/officeDocument/2006/relationships/hyperlink" Target="http://maps.google.com/?output=embed&amp;q=41.34920472,-70.94689694" TargetMode="External"/><Relationship Id="rId4100" Type="http://schemas.openxmlformats.org/officeDocument/2006/relationships/hyperlink" Target="http://www.usharbormaster.com/secure/AuxAidReport_new.cfm?id=26105" TargetMode="External"/><Relationship Id="rId1901" Type="http://schemas.openxmlformats.org/officeDocument/2006/relationships/hyperlink" Target="http://www.usharbormaster.com/secure/auxview.cfm?recordid=26584" TargetMode="External"/><Relationship Id="rId3659" Type="http://schemas.openxmlformats.org/officeDocument/2006/relationships/hyperlink" Target="http://maps.google.com/?output=embed&amp;q=41.75838889,-70.16738889" TargetMode="External"/><Relationship Id="rId3866" Type="http://schemas.openxmlformats.org/officeDocument/2006/relationships/hyperlink" Target="http://maps.google.com/?output=embed&amp;q=41.65405833,-70.62959167" TargetMode="External"/><Relationship Id="rId787" Type="http://schemas.openxmlformats.org/officeDocument/2006/relationships/hyperlink" Target="http://maps.google.com/?output=embed&amp;q=41.62890722,-70.41235972" TargetMode="External"/><Relationship Id="rId994" Type="http://schemas.openxmlformats.org/officeDocument/2006/relationships/hyperlink" Target="http://maps.google.com/?output=embed&amp;q=41.39044444,-70.49888889" TargetMode="External"/><Relationship Id="rId2468" Type="http://schemas.openxmlformats.org/officeDocument/2006/relationships/hyperlink" Target="http://www.usharbormaster.com/secure/AuxAidReport_new.cfm?id=29117" TargetMode="External"/><Relationship Id="rId2675" Type="http://schemas.openxmlformats.org/officeDocument/2006/relationships/hyperlink" Target="http://maps.google.com/?output=embed&amp;q=41.69985000,-70.74336667" TargetMode="External"/><Relationship Id="rId2882" Type="http://schemas.openxmlformats.org/officeDocument/2006/relationships/hyperlink" Target="http://maps.google.com/?output=embed&amp;q=41.58763889,-70.45538889" TargetMode="External"/><Relationship Id="rId3519" Type="http://schemas.openxmlformats.org/officeDocument/2006/relationships/hyperlink" Target="http://maps.google.com/?output=embed&amp;q=41.61866944,-70.91256944" TargetMode="External"/><Relationship Id="rId3726" Type="http://schemas.openxmlformats.org/officeDocument/2006/relationships/hyperlink" Target="http://maps.google.com/?output=embed&amp;q=41.81272222,-69.96427778" TargetMode="External"/><Relationship Id="rId3933" Type="http://schemas.openxmlformats.org/officeDocument/2006/relationships/hyperlink" Target="http://www.usharbormaster.com/secure/auxview.cfm?recordid=28590" TargetMode="External"/><Relationship Id="rId647" Type="http://schemas.openxmlformats.org/officeDocument/2006/relationships/hyperlink" Target="http://maps.google.com/?output=embed&amp;q=41.59916667,-70.65000000" TargetMode="External"/><Relationship Id="rId854" Type="http://schemas.openxmlformats.org/officeDocument/2006/relationships/hyperlink" Target="http://maps.google.com/?output=embed&amp;q=41.42466667,-70.92433333" TargetMode="External"/><Relationship Id="rId1277" Type="http://schemas.openxmlformats.org/officeDocument/2006/relationships/hyperlink" Target="http://www.usharbormaster.com/secure/auxview.cfm?recordid=28545" TargetMode="External"/><Relationship Id="rId1484" Type="http://schemas.openxmlformats.org/officeDocument/2006/relationships/hyperlink" Target="http://www.usharbormaster.com/secure/AuxAidReport_new.cfm?id=23898" TargetMode="External"/><Relationship Id="rId1691" Type="http://schemas.openxmlformats.org/officeDocument/2006/relationships/hyperlink" Target="http://maps.google.com/?output=embed&amp;q=41.77108333,-69.96597222" TargetMode="External"/><Relationship Id="rId2328" Type="http://schemas.openxmlformats.org/officeDocument/2006/relationships/hyperlink" Target="http://www.usharbormaster.com/secure/AuxAidReport_new.cfm?id=29651" TargetMode="External"/><Relationship Id="rId2535" Type="http://schemas.openxmlformats.org/officeDocument/2006/relationships/hyperlink" Target="http://maps.google.com/?output=embed&amp;q=41.67290000,-69.96933333" TargetMode="External"/><Relationship Id="rId2742" Type="http://schemas.openxmlformats.org/officeDocument/2006/relationships/hyperlink" Target="http://maps.google.com/?output=embed&amp;q=41.72363889,-69.96780556" TargetMode="External"/><Relationship Id="rId507" Type="http://schemas.openxmlformats.org/officeDocument/2006/relationships/hyperlink" Target="http://maps.google.com/?output=embed&amp;q=41.66861111,-70.72222222" TargetMode="External"/><Relationship Id="rId714" Type="http://schemas.openxmlformats.org/officeDocument/2006/relationships/hyperlink" Target="http://maps.google.com/?output=embed&amp;q=41.55910000,-70.65941667" TargetMode="External"/><Relationship Id="rId921" Type="http://schemas.openxmlformats.org/officeDocument/2006/relationships/hyperlink" Target="http://www.usharbormaster.com/secure/auxview.cfm?recordid=26507" TargetMode="External"/><Relationship Id="rId1137" Type="http://schemas.openxmlformats.org/officeDocument/2006/relationships/hyperlink" Target="http://www.usharbormaster.com/secure/auxview.cfm?recordid=28540" TargetMode="External"/><Relationship Id="rId1344" Type="http://schemas.openxmlformats.org/officeDocument/2006/relationships/hyperlink" Target="http://www.usharbormaster.com/secure/AuxAidReport_new.cfm?id=29105" TargetMode="External"/><Relationship Id="rId1551" Type="http://schemas.openxmlformats.org/officeDocument/2006/relationships/hyperlink" Target="http://maps.google.com/?output=embed&amp;q=41.63063889,-70.27258333" TargetMode="External"/><Relationship Id="rId2602" Type="http://schemas.openxmlformats.org/officeDocument/2006/relationships/hyperlink" Target="http://maps.google.com/?output=embed&amp;q=41.63366667,-70.21916667" TargetMode="External"/><Relationship Id="rId50" Type="http://schemas.openxmlformats.org/officeDocument/2006/relationships/hyperlink" Target="http://maps.google.com/?output=embed&amp;q=41.65902778,-70.08725000" TargetMode="External"/><Relationship Id="rId1204" Type="http://schemas.openxmlformats.org/officeDocument/2006/relationships/hyperlink" Target="http://www.usharbormaster.com/secure/AuxAidReport_new.cfm?id=23828" TargetMode="External"/><Relationship Id="rId1411" Type="http://schemas.openxmlformats.org/officeDocument/2006/relationships/hyperlink" Target="http://maps.google.com/?output=embed&amp;q=41.62766667,-70.27475000" TargetMode="External"/><Relationship Id="rId3169" Type="http://schemas.openxmlformats.org/officeDocument/2006/relationships/hyperlink" Target="http://www.usharbormaster.com/secure/auxview.cfm?recordid=24001" TargetMode="External"/><Relationship Id="rId3376" Type="http://schemas.openxmlformats.org/officeDocument/2006/relationships/hyperlink" Target="http://www.usharbormaster.com/secure/AuxAidReport_new.cfm?id=37959" TargetMode="External"/><Relationship Id="rId3583" Type="http://schemas.openxmlformats.org/officeDocument/2006/relationships/hyperlink" Target="http://maps.google.com/?output=embed&amp;q=41.65925000,-70.62136667" TargetMode="External"/><Relationship Id="rId297" Type="http://schemas.openxmlformats.org/officeDocument/2006/relationships/hyperlink" Target="http://www.usharbormaster.com/secure/auxview.cfm?recordid=25735" TargetMode="External"/><Relationship Id="rId2185" Type="http://schemas.openxmlformats.org/officeDocument/2006/relationships/hyperlink" Target="http://www.usharbormaster.com/secure/auxview.cfm?recordid=27634" TargetMode="External"/><Relationship Id="rId2392" Type="http://schemas.openxmlformats.org/officeDocument/2006/relationships/hyperlink" Target="http://www.usharbormaster.com/secure/AuxAidReport_new.cfm?id=28856" TargetMode="External"/><Relationship Id="rId3029" Type="http://schemas.openxmlformats.org/officeDocument/2006/relationships/hyperlink" Target="http://www.usharbormaster.com/secure/auxview.cfm?recordid=26090" TargetMode="External"/><Relationship Id="rId3236" Type="http://schemas.openxmlformats.org/officeDocument/2006/relationships/hyperlink" Target="http://www.usharbormaster.com/secure/AuxAidReport_new.cfm?id=26083" TargetMode="External"/><Relationship Id="rId3790" Type="http://schemas.openxmlformats.org/officeDocument/2006/relationships/hyperlink" Target="http://maps.google.com/?output=embed&amp;q=41.46027778,-70.58944444" TargetMode="External"/><Relationship Id="rId157" Type="http://schemas.openxmlformats.org/officeDocument/2006/relationships/hyperlink" Target="http://www.usharbormaster.com/secure/auxview.cfm?recordid=27975" TargetMode="External"/><Relationship Id="rId364" Type="http://schemas.openxmlformats.org/officeDocument/2006/relationships/hyperlink" Target="http://www.usharbormaster.com/secure/AuxAidReport_new.cfm?id=30136" TargetMode="External"/><Relationship Id="rId2045" Type="http://schemas.openxmlformats.org/officeDocument/2006/relationships/hyperlink" Target="http://www.usharbormaster.com/secure/auxview.cfm?recordid=41283" TargetMode="External"/><Relationship Id="rId3443" Type="http://schemas.openxmlformats.org/officeDocument/2006/relationships/hyperlink" Target="http://maps.google.com/?output=embed&amp;q=41.71027778,-70.76305556" TargetMode="External"/><Relationship Id="rId3650" Type="http://schemas.openxmlformats.org/officeDocument/2006/relationships/hyperlink" Target="http://maps.google.com/?output=embed&amp;q=41.73588333,-70.71841667" TargetMode="External"/><Relationship Id="rId571" Type="http://schemas.openxmlformats.org/officeDocument/2006/relationships/hyperlink" Target="http://maps.google.com/?output=embed&amp;q=41.74850000,-70.62035000" TargetMode="External"/><Relationship Id="rId2252" Type="http://schemas.openxmlformats.org/officeDocument/2006/relationships/hyperlink" Target="http://www.usharbormaster.com/secure/AuxAidReport_new.cfm?id=29942" TargetMode="External"/><Relationship Id="rId3303" Type="http://schemas.openxmlformats.org/officeDocument/2006/relationships/hyperlink" Target="http://maps.google.com/?output=embed&amp;q=41.61213889,-70.42622222" TargetMode="External"/><Relationship Id="rId3510" Type="http://schemas.openxmlformats.org/officeDocument/2006/relationships/hyperlink" Target="http://maps.google.com/?output=embed&amp;q=41.65836667,-70.20421667" TargetMode="External"/><Relationship Id="rId224" Type="http://schemas.openxmlformats.org/officeDocument/2006/relationships/hyperlink" Target="http://www.usharbormaster.com/secure/AuxAidReport_new.cfm?id=23860" TargetMode="External"/><Relationship Id="rId431" Type="http://schemas.openxmlformats.org/officeDocument/2006/relationships/hyperlink" Target="http://maps.google.com/?output=embed&amp;q=41.63333361,-70.71666694" TargetMode="External"/><Relationship Id="rId1061" Type="http://schemas.openxmlformats.org/officeDocument/2006/relationships/hyperlink" Target="http://www.usharbormaster.com/secure/auxview.cfm?recordid=23794" TargetMode="External"/><Relationship Id="rId2112" Type="http://schemas.openxmlformats.org/officeDocument/2006/relationships/hyperlink" Target="http://www.usharbormaster.com/secure/AuxAidReport_new.cfm?id=28147" TargetMode="External"/><Relationship Id="rId1878" Type="http://schemas.openxmlformats.org/officeDocument/2006/relationships/hyperlink" Target="http://maps.google.com/?output=embed&amp;q=41.70811111,-70.30063889" TargetMode="External"/><Relationship Id="rId2929" Type="http://schemas.openxmlformats.org/officeDocument/2006/relationships/hyperlink" Target="http://www.usharbormaster.com/secure/auxview.cfm?recordid=42671" TargetMode="External"/><Relationship Id="rId4077" Type="http://schemas.openxmlformats.org/officeDocument/2006/relationships/hyperlink" Target="http://www.usharbormaster.com/secure/auxview.cfm?recordid=29414" TargetMode="External"/><Relationship Id="rId4284" Type="http://schemas.openxmlformats.org/officeDocument/2006/relationships/hyperlink" Target="http://www.usharbormaster.com/secure/AuxAidReport_new.cfm?id=33430" TargetMode="External"/><Relationship Id="rId1738" Type="http://schemas.openxmlformats.org/officeDocument/2006/relationships/hyperlink" Target="http://maps.google.com/?output=embed&amp;q=41.55818333,-70.51910000" TargetMode="External"/><Relationship Id="rId3093" Type="http://schemas.openxmlformats.org/officeDocument/2006/relationships/hyperlink" Target="http://www.usharbormaster.com/secure/auxview.cfm?recordid=27613" TargetMode="External"/><Relationship Id="rId4144" Type="http://schemas.openxmlformats.org/officeDocument/2006/relationships/hyperlink" Target="http://www.usharbormaster.com/secure/AuxAidReport_new.cfm?id=26385" TargetMode="External"/><Relationship Id="rId1945" Type="http://schemas.openxmlformats.org/officeDocument/2006/relationships/hyperlink" Target="http://www.usharbormaster.com/secure/auxview.cfm?recordid=35459" TargetMode="External"/><Relationship Id="rId3160" Type="http://schemas.openxmlformats.org/officeDocument/2006/relationships/hyperlink" Target="http://www.usharbormaster.com/secure/AuxAidReport_new.cfm?id=28085" TargetMode="External"/><Relationship Id="rId4004" Type="http://schemas.openxmlformats.org/officeDocument/2006/relationships/hyperlink" Target="http://www.usharbormaster.com/secure/AuxAidReport_new.cfm?id=26562" TargetMode="External"/><Relationship Id="rId4211" Type="http://schemas.openxmlformats.org/officeDocument/2006/relationships/hyperlink" Target="http://maps.google.com/?output=embed&amp;q=41.72653333,-70.72878333" TargetMode="External"/><Relationship Id="rId1805" Type="http://schemas.openxmlformats.org/officeDocument/2006/relationships/hyperlink" Target="http://www.usharbormaster.com/secure/auxview.cfm?recordid=30664" TargetMode="External"/><Relationship Id="rId3020" Type="http://schemas.openxmlformats.org/officeDocument/2006/relationships/hyperlink" Target="http://www.usharbormaster.com/secure/AuxAidReport_new.cfm?id=24022" TargetMode="External"/><Relationship Id="rId3977" Type="http://schemas.openxmlformats.org/officeDocument/2006/relationships/hyperlink" Target="http://www.usharbormaster.com/secure/auxview.cfm?recordid=26774" TargetMode="External"/><Relationship Id="rId898" Type="http://schemas.openxmlformats.org/officeDocument/2006/relationships/hyperlink" Target="http://maps.google.com/?output=embed&amp;q=41.92822222,-70.02683333" TargetMode="External"/><Relationship Id="rId2579" Type="http://schemas.openxmlformats.org/officeDocument/2006/relationships/hyperlink" Target="http://maps.google.com/?output=embed&amp;q=41.99225000,-70.08000000" TargetMode="External"/><Relationship Id="rId2786" Type="http://schemas.openxmlformats.org/officeDocument/2006/relationships/hyperlink" Target="http://maps.google.com/?output=embed&amp;q=41.71250000,-69.96180556" TargetMode="External"/><Relationship Id="rId2993" Type="http://schemas.openxmlformats.org/officeDocument/2006/relationships/hyperlink" Target="http://www.usharbormaster.com/secure/auxview.cfm?recordid=41290" TargetMode="External"/><Relationship Id="rId3837" Type="http://schemas.openxmlformats.org/officeDocument/2006/relationships/hyperlink" Target="http://www.usharbormaster.com/secure/auxview.cfm?recordid=24093" TargetMode="External"/><Relationship Id="rId758" Type="http://schemas.openxmlformats.org/officeDocument/2006/relationships/hyperlink" Target="http://maps.google.com/?output=embed&amp;q=41.60711111,-70.43508333" TargetMode="External"/><Relationship Id="rId965" Type="http://schemas.openxmlformats.org/officeDocument/2006/relationships/hyperlink" Target="http://www.usharbormaster.com/secure/auxview.cfm?recordid=37999" TargetMode="External"/><Relationship Id="rId1388" Type="http://schemas.openxmlformats.org/officeDocument/2006/relationships/hyperlink" Target="http://www.usharbormaster.com/secure/AuxAidReport_new.cfm?id=26523" TargetMode="External"/><Relationship Id="rId1595" Type="http://schemas.openxmlformats.org/officeDocument/2006/relationships/hyperlink" Target="http://maps.google.com/?output=embed&amp;q=41.72769444,-69.97305556" TargetMode="External"/><Relationship Id="rId2439" Type="http://schemas.openxmlformats.org/officeDocument/2006/relationships/hyperlink" Target="http://maps.google.com/?output=embed&amp;q=41.74173333,-70.63000000" TargetMode="External"/><Relationship Id="rId2646" Type="http://schemas.openxmlformats.org/officeDocument/2006/relationships/hyperlink" Target="http://maps.google.com/?output=embed&amp;q=41.71320000,-70.63338333" TargetMode="External"/><Relationship Id="rId2853" Type="http://schemas.openxmlformats.org/officeDocument/2006/relationships/hyperlink" Target="http://www.usharbormaster.com/secure/auxview.cfm?recordid=26655" TargetMode="External"/><Relationship Id="rId3904" Type="http://schemas.openxmlformats.org/officeDocument/2006/relationships/hyperlink" Target="http://www.usharbormaster.com/secure/AuxAidReport_new.cfm?id=28707" TargetMode="External"/><Relationship Id="rId94" Type="http://schemas.openxmlformats.org/officeDocument/2006/relationships/hyperlink" Target="http://maps.google.com/?output=embed&amp;q=41.57866667,-70.89966667" TargetMode="External"/><Relationship Id="rId618" Type="http://schemas.openxmlformats.org/officeDocument/2006/relationships/hyperlink" Target="http://maps.google.com/?output=embed&amp;q=41.62594444,-70.36769444" TargetMode="External"/><Relationship Id="rId825" Type="http://schemas.openxmlformats.org/officeDocument/2006/relationships/hyperlink" Target="http://www.usharbormaster.com/secure/auxview.cfm?recordid=26492" TargetMode="External"/><Relationship Id="rId1248" Type="http://schemas.openxmlformats.org/officeDocument/2006/relationships/hyperlink" Target="http://www.usharbormaster.com/secure/AuxAidReport_new.cfm?id=31046" TargetMode="External"/><Relationship Id="rId1455" Type="http://schemas.openxmlformats.org/officeDocument/2006/relationships/hyperlink" Target="http://maps.google.com/?output=embed&amp;q=41.57083333,-70.49805556" TargetMode="External"/><Relationship Id="rId1662" Type="http://schemas.openxmlformats.org/officeDocument/2006/relationships/hyperlink" Target="http://maps.google.com/?output=embed&amp;q=41.75866667,-69.95816667" TargetMode="External"/><Relationship Id="rId2506" Type="http://schemas.openxmlformats.org/officeDocument/2006/relationships/hyperlink" Target="http://maps.google.com/?output=embed&amp;q=41.66745861,-69.98646472" TargetMode="External"/><Relationship Id="rId1108" Type="http://schemas.openxmlformats.org/officeDocument/2006/relationships/hyperlink" Target="http://www.usharbormaster.com/secure/AuxAidReport_new.cfm?id=28495" TargetMode="External"/><Relationship Id="rId1315" Type="http://schemas.openxmlformats.org/officeDocument/2006/relationships/hyperlink" Target="http://maps.google.com/?output=embed&amp;q=41.67543333,-70.62390000" TargetMode="External"/><Relationship Id="rId2713" Type="http://schemas.openxmlformats.org/officeDocument/2006/relationships/hyperlink" Target="http://www.usharbormaster.com/secure/auxview.cfm?recordid=28058" TargetMode="External"/><Relationship Id="rId2920" Type="http://schemas.openxmlformats.org/officeDocument/2006/relationships/hyperlink" Target="http://www.usharbormaster.com/secure/AuxAidReport_new.cfm?id=24030" TargetMode="External"/><Relationship Id="rId1522" Type="http://schemas.openxmlformats.org/officeDocument/2006/relationships/hyperlink" Target="http://maps.google.com/?output=embed&amp;q=41.46425000,-70.62903333" TargetMode="External"/><Relationship Id="rId21" Type="http://schemas.openxmlformats.org/officeDocument/2006/relationships/hyperlink" Target="http://www.usharbormaster.com/secure/auxview.cfm?recordid=28720" TargetMode="External"/><Relationship Id="rId2089" Type="http://schemas.openxmlformats.org/officeDocument/2006/relationships/hyperlink" Target="http://www.usharbormaster.com/secure/auxview.cfm?recordid=28368" TargetMode="External"/><Relationship Id="rId3487" Type="http://schemas.openxmlformats.org/officeDocument/2006/relationships/hyperlink" Target="http://maps.google.com/?output=embed&amp;q=41.70293333,-70.75593333" TargetMode="External"/><Relationship Id="rId3694" Type="http://schemas.openxmlformats.org/officeDocument/2006/relationships/hyperlink" Target="http://maps.google.com/?output=embed&amp;q=41.79938889,-69.97561111" TargetMode="External"/><Relationship Id="rId2296" Type="http://schemas.openxmlformats.org/officeDocument/2006/relationships/hyperlink" Target="http://www.usharbormaster.com/secure/AuxAidReport_new.cfm?id=26714" TargetMode="External"/><Relationship Id="rId3347" Type="http://schemas.openxmlformats.org/officeDocument/2006/relationships/hyperlink" Target="http://maps.google.com/?output=embed&amp;q=41.75675000,-70.15452778" TargetMode="External"/><Relationship Id="rId3554" Type="http://schemas.openxmlformats.org/officeDocument/2006/relationships/hyperlink" Target="http://maps.google.com/?output=embed&amp;q=41.65211111,-69.97113889" TargetMode="External"/><Relationship Id="rId3761" Type="http://schemas.openxmlformats.org/officeDocument/2006/relationships/hyperlink" Target="http://www.usharbormaster.com/secure/auxview.cfm?recordid=29012" TargetMode="External"/><Relationship Id="rId268" Type="http://schemas.openxmlformats.org/officeDocument/2006/relationships/hyperlink" Target="http://www.usharbormaster.com/secure/AuxAidReport_new.cfm?id=23869" TargetMode="External"/><Relationship Id="rId475" Type="http://schemas.openxmlformats.org/officeDocument/2006/relationships/hyperlink" Target="http://maps.google.com/?output=embed&amp;q=41.61105000,-70.80278333" TargetMode="External"/><Relationship Id="rId682" Type="http://schemas.openxmlformats.org/officeDocument/2006/relationships/hyperlink" Target="http://maps.google.com/?output=embed&amp;q=41.74595000,-70.62193333" TargetMode="External"/><Relationship Id="rId2156" Type="http://schemas.openxmlformats.org/officeDocument/2006/relationships/hyperlink" Target="http://www.usharbormaster.com/secure/AuxAidReport_new.cfm?id=30978" TargetMode="External"/><Relationship Id="rId2363" Type="http://schemas.openxmlformats.org/officeDocument/2006/relationships/hyperlink" Target="http://maps.google.com/?output=embed&amp;q=41.62708333,-70.39600000" TargetMode="External"/><Relationship Id="rId2570" Type="http://schemas.openxmlformats.org/officeDocument/2006/relationships/hyperlink" Target="http://maps.google.com/?output=embed&amp;q=41.99211111,-70.07611111" TargetMode="External"/><Relationship Id="rId3207" Type="http://schemas.openxmlformats.org/officeDocument/2006/relationships/hyperlink" Target="http://maps.google.com/?output=embed&amp;q=41.59947222,-70.46619444" TargetMode="External"/><Relationship Id="rId3414" Type="http://schemas.openxmlformats.org/officeDocument/2006/relationships/hyperlink" Target="http://maps.google.com/?output=embed&amp;q=41.69936667,-70.75335000" TargetMode="External"/><Relationship Id="rId3621" Type="http://schemas.openxmlformats.org/officeDocument/2006/relationships/hyperlink" Target="http://www.usharbormaster.com/secure/auxview.cfm?recordid=28132" TargetMode="External"/><Relationship Id="rId128" Type="http://schemas.openxmlformats.org/officeDocument/2006/relationships/hyperlink" Target="http://www.usharbormaster.com/secure/AuxAidReport_new.cfm?id=23840" TargetMode="External"/><Relationship Id="rId335" Type="http://schemas.openxmlformats.org/officeDocument/2006/relationships/hyperlink" Target="http://maps.google.com/?output=embed&amp;q=41.64380556,-70.19597222" TargetMode="External"/><Relationship Id="rId542" Type="http://schemas.openxmlformats.org/officeDocument/2006/relationships/hyperlink" Target="http://maps.google.com/?output=embed&amp;q=41.71311111,-70.76527778" TargetMode="External"/><Relationship Id="rId1172" Type="http://schemas.openxmlformats.org/officeDocument/2006/relationships/hyperlink" Target="http://www.usharbormaster.com/secure/AuxAidReport_new.cfm?id=23712" TargetMode="External"/><Relationship Id="rId2016" Type="http://schemas.openxmlformats.org/officeDocument/2006/relationships/hyperlink" Target="http://www.usharbormaster.com/secure/AuxAidReport_new.cfm?id=42680" TargetMode="External"/><Relationship Id="rId2223" Type="http://schemas.openxmlformats.org/officeDocument/2006/relationships/hyperlink" Target="http://maps.google.com/?output=embed&amp;q=41.45300000,-70.59255556" TargetMode="External"/><Relationship Id="rId2430" Type="http://schemas.openxmlformats.org/officeDocument/2006/relationships/hyperlink" Target="http://maps.google.com/?output=embed&amp;q=41.73588333,-70.64856667" TargetMode="External"/><Relationship Id="rId402" Type="http://schemas.openxmlformats.org/officeDocument/2006/relationships/hyperlink" Target="http://maps.google.com/?output=embed&amp;q=41.71150000,-69.97086111" TargetMode="External"/><Relationship Id="rId1032" Type="http://schemas.openxmlformats.org/officeDocument/2006/relationships/hyperlink" Target="http://www.usharbormaster.com/secure/AuxAidReport_new.cfm?id=28671" TargetMode="External"/><Relationship Id="rId4188" Type="http://schemas.openxmlformats.org/officeDocument/2006/relationships/hyperlink" Target="http://www.usharbormaster.com/secure/AuxAidReport_new.cfm?id=29190" TargetMode="External"/><Relationship Id="rId1989" Type="http://schemas.openxmlformats.org/officeDocument/2006/relationships/hyperlink" Target="http://www.usharbormaster.com/secure/auxview.cfm?recordid=42658" TargetMode="External"/><Relationship Id="rId4048" Type="http://schemas.openxmlformats.org/officeDocument/2006/relationships/hyperlink" Target="http://www.usharbormaster.com/secure/AuxAidReport_new.cfm?id=26553" TargetMode="External"/><Relationship Id="rId4255" Type="http://schemas.openxmlformats.org/officeDocument/2006/relationships/hyperlink" Target="http://maps.google.com/?output=embed&amp;q=40.13324972,-70.77831667" TargetMode="External"/><Relationship Id="rId1849" Type="http://schemas.openxmlformats.org/officeDocument/2006/relationships/hyperlink" Target="http://www.usharbormaster.com/secure/auxview.cfm?recordid=29444" TargetMode="External"/><Relationship Id="rId3064" Type="http://schemas.openxmlformats.org/officeDocument/2006/relationships/hyperlink" Target="http://www.usharbormaster.com/secure/AuxAidReport_new.cfm?id=28657" TargetMode="External"/><Relationship Id="rId192" Type="http://schemas.openxmlformats.org/officeDocument/2006/relationships/hyperlink" Target="http://www.usharbormaster.com/secure/AuxAidReport_new.cfm?id=27978" TargetMode="External"/><Relationship Id="rId1709" Type="http://schemas.openxmlformats.org/officeDocument/2006/relationships/hyperlink" Target="http://www.usharbormaster.com/secure/auxview.cfm?recordid=26333" TargetMode="External"/><Relationship Id="rId1916" Type="http://schemas.openxmlformats.org/officeDocument/2006/relationships/hyperlink" Target="http://www.usharbormaster.com/secure/AuxAidReport_new.cfm?id=26576" TargetMode="External"/><Relationship Id="rId3271" Type="http://schemas.openxmlformats.org/officeDocument/2006/relationships/hyperlink" Target="http://maps.google.com/?output=embed&amp;q=41.60914083,-70.40967694" TargetMode="External"/><Relationship Id="rId4115" Type="http://schemas.openxmlformats.org/officeDocument/2006/relationships/hyperlink" Target="http://maps.google.com/?output=embed&amp;q=41.60444444,-70.64333333" TargetMode="External"/><Relationship Id="rId4322" Type="http://schemas.openxmlformats.org/officeDocument/2006/relationships/hyperlink" Target="http://maps.google.com/?output=embed&amp;q=41.57833333,-70.64583333" TargetMode="External"/><Relationship Id="rId2080" Type="http://schemas.openxmlformats.org/officeDocument/2006/relationships/hyperlink" Target="http://www.usharbormaster.com/secure/AuxAidReport_new.cfm?id=25655" TargetMode="External"/><Relationship Id="rId3131" Type="http://schemas.openxmlformats.org/officeDocument/2006/relationships/hyperlink" Target="http://maps.google.com/?output=embed&amp;q=41.71113889,-69.96513889" TargetMode="External"/><Relationship Id="rId2897" Type="http://schemas.openxmlformats.org/officeDocument/2006/relationships/hyperlink" Target="http://www.usharbormaster.com/secure/auxview.cfm?recordid=26351" TargetMode="External"/><Relationship Id="rId3948" Type="http://schemas.openxmlformats.org/officeDocument/2006/relationships/hyperlink" Target="http://www.usharbormaster.com/secure/AuxAidReport_new.cfm?id=28793" TargetMode="External"/><Relationship Id="rId869" Type="http://schemas.openxmlformats.org/officeDocument/2006/relationships/hyperlink" Target="http://www.usharbormaster.com/secure/auxview.cfm?recordid=28905" TargetMode="External"/><Relationship Id="rId1499" Type="http://schemas.openxmlformats.org/officeDocument/2006/relationships/hyperlink" Target="http://maps.google.com/?output=embed&amp;q=41.46477611,-70.62949417" TargetMode="External"/><Relationship Id="rId729" Type="http://schemas.openxmlformats.org/officeDocument/2006/relationships/hyperlink" Target="http://www.usharbormaster.com/secure/auxview.cfm?recordid=26478" TargetMode="External"/><Relationship Id="rId1359" Type="http://schemas.openxmlformats.org/officeDocument/2006/relationships/hyperlink" Target="http://maps.google.com/?output=embed&amp;q=41.65221667,-70.11543333" TargetMode="External"/><Relationship Id="rId2757" Type="http://schemas.openxmlformats.org/officeDocument/2006/relationships/hyperlink" Target="http://www.usharbormaster.com/secure/auxview.cfm?recordid=28069" TargetMode="External"/><Relationship Id="rId2964" Type="http://schemas.openxmlformats.org/officeDocument/2006/relationships/hyperlink" Target="http://www.usharbormaster.com/secure/AuxAidReport_new.cfm?id=26341" TargetMode="External"/><Relationship Id="rId3808" Type="http://schemas.openxmlformats.org/officeDocument/2006/relationships/hyperlink" Target="http://www.usharbormaster.com/secure/AuxAidReport_new.cfm?id=26091" TargetMode="External"/><Relationship Id="rId936" Type="http://schemas.openxmlformats.org/officeDocument/2006/relationships/hyperlink" Target="http://www.usharbormaster.com/secure/AuxAidReport_new.cfm?id=26510" TargetMode="External"/><Relationship Id="rId1219" Type="http://schemas.openxmlformats.org/officeDocument/2006/relationships/hyperlink" Target="http://maps.google.com/?output=embed&amp;q=41.52223028,-70.67131222" TargetMode="External"/><Relationship Id="rId1566" Type="http://schemas.openxmlformats.org/officeDocument/2006/relationships/hyperlink" Target="http://maps.google.com/?output=embed&amp;q=41.70238333,-70.62098333" TargetMode="External"/><Relationship Id="rId1773" Type="http://schemas.openxmlformats.org/officeDocument/2006/relationships/hyperlink" Target="http://www.usharbormaster.com/secure/auxview.cfm?recordid=26300" TargetMode="External"/><Relationship Id="rId1980" Type="http://schemas.openxmlformats.org/officeDocument/2006/relationships/hyperlink" Target="http://www.usharbormaster.com/secure/AuxAidReport_new.cfm?id=43851" TargetMode="External"/><Relationship Id="rId2617" Type="http://schemas.openxmlformats.org/officeDocument/2006/relationships/hyperlink" Target="http://www.usharbormaster.com/secure/auxview.cfm?recordid=24056" TargetMode="External"/><Relationship Id="rId2824" Type="http://schemas.openxmlformats.org/officeDocument/2006/relationships/hyperlink" Target="http://www.usharbormaster.com/secure/AuxAidReport_new.cfm?id=30662" TargetMode="External"/><Relationship Id="rId65" Type="http://schemas.openxmlformats.org/officeDocument/2006/relationships/hyperlink" Target="http://www.usharbormaster.com/secure/auxview.cfm?recordid=28643" TargetMode="External"/><Relationship Id="rId1426" Type="http://schemas.openxmlformats.org/officeDocument/2006/relationships/hyperlink" Target="http://maps.google.com/?output=embed&amp;q=41.63933333,-70.27430556" TargetMode="External"/><Relationship Id="rId1633" Type="http://schemas.openxmlformats.org/officeDocument/2006/relationships/hyperlink" Target="http://www.usharbormaster.com/secure/auxview.cfm?recordid=23920" TargetMode="External"/><Relationship Id="rId1840" Type="http://schemas.openxmlformats.org/officeDocument/2006/relationships/hyperlink" Target="http://www.usharbormaster.com/secure/AuxAidReport_new.cfm?id=29945" TargetMode="External"/><Relationship Id="rId1700" Type="http://schemas.openxmlformats.org/officeDocument/2006/relationships/hyperlink" Target="http://www.usharbormaster.com/secure/AuxAidReport_new.cfm?id=27244" TargetMode="External"/><Relationship Id="rId3598" Type="http://schemas.openxmlformats.org/officeDocument/2006/relationships/hyperlink" Target="http://maps.google.com/?output=embed&amp;q=41.66588889,-69.96902778" TargetMode="External"/><Relationship Id="rId3458" Type="http://schemas.openxmlformats.org/officeDocument/2006/relationships/hyperlink" Target="http://maps.google.com/?output=embed&amp;q=41.70156667,-70.75363333" TargetMode="External"/><Relationship Id="rId3665" Type="http://schemas.openxmlformats.org/officeDocument/2006/relationships/hyperlink" Target="http://www.usharbormaster.com/secure/auxview.cfm?recordid=24078" TargetMode="External"/><Relationship Id="rId3872" Type="http://schemas.openxmlformats.org/officeDocument/2006/relationships/hyperlink" Target="http://www.usharbormaster.com/secure/AuxAidReport_new.cfm?id=30768" TargetMode="External"/><Relationship Id="rId379" Type="http://schemas.openxmlformats.org/officeDocument/2006/relationships/hyperlink" Target="http://maps.google.com/?output=embed&amp;q=41.68665000,-70.63036667" TargetMode="External"/><Relationship Id="rId586" Type="http://schemas.openxmlformats.org/officeDocument/2006/relationships/hyperlink" Target="http://maps.google.com/?output=embed&amp;q=41.65340000,-70.74001667" TargetMode="External"/><Relationship Id="rId793" Type="http://schemas.openxmlformats.org/officeDocument/2006/relationships/hyperlink" Target="http://www.usharbormaster.com/secure/auxview.cfm?recordid=26501" TargetMode="External"/><Relationship Id="rId2267" Type="http://schemas.openxmlformats.org/officeDocument/2006/relationships/hyperlink" Target="http://maps.google.com/?output=embed&amp;q=41.29972222,-70.06061111" TargetMode="External"/><Relationship Id="rId2474" Type="http://schemas.openxmlformats.org/officeDocument/2006/relationships/hyperlink" Target="http://maps.google.com/?output=embed&amp;q=41.65805556,-69.95500000" TargetMode="External"/><Relationship Id="rId2681" Type="http://schemas.openxmlformats.org/officeDocument/2006/relationships/hyperlink" Target="http://www.usharbormaster.com/secure/auxview.cfm?recordid=28049" TargetMode="External"/><Relationship Id="rId3318" Type="http://schemas.openxmlformats.org/officeDocument/2006/relationships/hyperlink" Target="http://maps.google.com/?output=embed&amp;q=41.61047222,-70.42119444" TargetMode="External"/><Relationship Id="rId3525" Type="http://schemas.openxmlformats.org/officeDocument/2006/relationships/hyperlink" Target="http://www.usharbormaster.com/secure/auxview.cfm?recordid=28646" TargetMode="External"/><Relationship Id="rId239" Type="http://schemas.openxmlformats.org/officeDocument/2006/relationships/hyperlink" Target="http://maps.google.com/?output=embed&amp;q=41.68936111,-70.16683333" TargetMode="External"/><Relationship Id="rId446" Type="http://schemas.openxmlformats.org/officeDocument/2006/relationships/hyperlink" Target="http://maps.google.com/?output=embed&amp;q=41.61240000,-70.80720000" TargetMode="External"/><Relationship Id="rId653" Type="http://schemas.openxmlformats.org/officeDocument/2006/relationships/hyperlink" Target="http://www.usharbormaster.com/secure/auxview.cfm?recordid=26102" TargetMode="External"/><Relationship Id="rId1076" Type="http://schemas.openxmlformats.org/officeDocument/2006/relationships/hyperlink" Target="http://www.usharbormaster.com/secure/AuxAidReport_new.cfm?id=29013" TargetMode="External"/><Relationship Id="rId1283" Type="http://schemas.openxmlformats.org/officeDocument/2006/relationships/hyperlink" Target="http://maps.google.com/?output=embed&amp;q=41.54730000,-70.57076667" TargetMode="External"/><Relationship Id="rId1490" Type="http://schemas.openxmlformats.org/officeDocument/2006/relationships/hyperlink" Target="http://maps.google.com/?output=embed&amp;q=41.46794444,-70.63297556" TargetMode="External"/><Relationship Id="rId2127" Type="http://schemas.openxmlformats.org/officeDocument/2006/relationships/hyperlink" Target="http://maps.google.com/?output=embed&amp;q=41.67021361,-69.96126472" TargetMode="External"/><Relationship Id="rId2334" Type="http://schemas.openxmlformats.org/officeDocument/2006/relationships/hyperlink" Target="http://maps.google.com/?output=embed&amp;q=41.62061194,-70.91401694" TargetMode="External"/><Relationship Id="rId3732" Type="http://schemas.openxmlformats.org/officeDocument/2006/relationships/hyperlink" Target="http://www.usharbormaster.com/secure/AuxAidReport_new.cfm?id=24081" TargetMode="External"/><Relationship Id="rId306" Type="http://schemas.openxmlformats.org/officeDocument/2006/relationships/hyperlink" Target="http://maps.google.com/?output=embed&amp;q=41.63594444,-70.19497222" TargetMode="External"/><Relationship Id="rId860" Type="http://schemas.openxmlformats.org/officeDocument/2006/relationships/hyperlink" Target="http://www.usharbormaster.com/secure/AuxAidReport_new.cfm?id=28913" TargetMode="External"/><Relationship Id="rId1143" Type="http://schemas.openxmlformats.org/officeDocument/2006/relationships/hyperlink" Target="http://maps.google.com/?output=embed&amp;q=41.63870000,-70.26211667" TargetMode="External"/><Relationship Id="rId2541" Type="http://schemas.openxmlformats.org/officeDocument/2006/relationships/hyperlink" Target="http://www.usharbormaster.com/secure/auxview.cfm?recordid=28127" TargetMode="External"/><Relationship Id="rId4299" Type="http://schemas.openxmlformats.org/officeDocument/2006/relationships/hyperlink" Target="http://maps.google.com/?output=embed&amp;q=42.23045000,-69.96730000" TargetMode="External"/><Relationship Id="rId513" Type="http://schemas.openxmlformats.org/officeDocument/2006/relationships/hyperlink" Target="http://www.usharbormaster.com/secure/auxview.cfm?recordid=29133" TargetMode="External"/><Relationship Id="rId720" Type="http://schemas.openxmlformats.org/officeDocument/2006/relationships/hyperlink" Target="http://www.usharbormaster.com/secure/AuxAidReport_new.cfm?id=28599" TargetMode="External"/><Relationship Id="rId1350" Type="http://schemas.openxmlformats.org/officeDocument/2006/relationships/hyperlink" Target="http://maps.google.com/?output=embed&amp;q=41.65070000,-70.11496667" TargetMode="External"/><Relationship Id="rId2401" Type="http://schemas.openxmlformats.org/officeDocument/2006/relationships/hyperlink" Target="http://www.usharbormaster.com/secure/auxview.cfm?recordid=29261" TargetMode="External"/><Relationship Id="rId4159" Type="http://schemas.openxmlformats.org/officeDocument/2006/relationships/hyperlink" Target="http://maps.google.com/?output=embed&amp;q=41.60488889,-70.84222222" TargetMode="External"/><Relationship Id="rId1003" Type="http://schemas.openxmlformats.org/officeDocument/2006/relationships/hyperlink" Target="http://maps.google.com/?output=embed&amp;q=41.30672222,-70.19516667" TargetMode="External"/><Relationship Id="rId1210" Type="http://schemas.openxmlformats.org/officeDocument/2006/relationships/hyperlink" Target="http://maps.google.com/?output=embed&amp;q=41.52265000,-70.67145250" TargetMode="External"/><Relationship Id="rId3175" Type="http://schemas.openxmlformats.org/officeDocument/2006/relationships/hyperlink" Target="http://maps.google.com/?output=embed&amp;q=41.71247222,-70.30497222" TargetMode="External"/><Relationship Id="rId3382" Type="http://schemas.openxmlformats.org/officeDocument/2006/relationships/hyperlink" Target="http://maps.google.com/?output=embed&amp;q=41.73540000,-70.66323333" TargetMode="External"/><Relationship Id="rId4019" Type="http://schemas.openxmlformats.org/officeDocument/2006/relationships/hyperlink" Target="http://maps.google.com/?output=embed&amp;q=41.61936111,-70.39775000" TargetMode="External"/><Relationship Id="rId4226" Type="http://schemas.openxmlformats.org/officeDocument/2006/relationships/hyperlink" Target="http://maps.google.com/?output=embed&amp;q=41.72986667,-70.73656667" TargetMode="External"/><Relationship Id="rId2191" Type="http://schemas.openxmlformats.org/officeDocument/2006/relationships/hyperlink" Target="http://maps.google.com/?output=embed&amp;q=41.45102778,-70.59761111" TargetMode="External"/><Relationship Id="rId3035" Type="http://schemas.openxmlformats.org/officeDocument/2006/relationships/hyperlink" Target="http://maps.google.com/?output=embed&amp;q=41.53361111,-70.67055556" TargetMode="External"/><Relationship Id="rId3242" Type="http://schemas.openxmlformats.org/officeDocument/2006/relationships/hyperlink" Target="http://maps.google.com/?output=embed&amp;q=41.57430556,-70.52780556" TargetMode="External"/><Relationship Id="rId163" Type="http://schemas.openxmlformats.org/officeDocument/2006/relationships/hyperlink" Target="http://maps.google.com/?output=embed&amp;q=41.66008333,-70.18802778" TargetMode="External"/><Relationship Id="rId370" Type="http://schemas.openxmlformats.org/officeDocument/2006/relationships/hyperlink" Target="http://maps.google.com/?output=embed&amp;q=41.67222222,-70.63895056" TargetMode="External"/><Relationship Id="rId2051" Type="http://schemas.openxmlformats.org/officeDocument/2006/relationships/hyperlink" Target="http://maps.google.com/?output=embed&amp;q=41.65555556,-70.62409444" TargetMode="External"/><Relationship Id="rId3102" Type="http://schemas.openxmlformats.org/officeDocument/2006/relationships/hyperlink" Target="http://maps.google.com/?output=embed&amp;q=41.71791667,-69.99541667" TargetMode="External"/><Relationship Id="rId230" Type="http://schemas.openxmlformats.org/officeDocument/2006/relationships/hyperlink" Target="http://maps.google.com/?output=embed&amp;q=41.68811111,-70.16566667" TargetMode="External"/><Relationship Id="rId2868" Type="http://schemas.openxmlformats.org/officeDocument/2006/relationships/hyperlink" Target="http://www.usharbormaster.com/secure/AuxAidReport_new.cfm?id=26652" TargetMode="External"/><Relationship Id="rId3919" Type="http://schemas.openxmlformats.org/officeDocument/2006/relationships/hyperlink" Target="http://maps.google.com/?output=embed&amp;q=41.65372222,-70.18777778" TargetMode="External"/><Relationship Id="rId4083" Type="http://schemas.openxmlformats.org/officeDocument/2006/relationships/hyperlink" Target="http://maps.google.com/?output=embed&amp;q=41.61992861,-70.39659667" TargetMode="External"/><Relationship Id="rId1677" Type="http://schemas.openxmlformats.org/officeDocument/2006/relationships/hyperlink" Target="http://www.usharbormaster.com/secure/auxview.cfm?recordid=23931" TargetMode="External"/><Relationship Id="rId1884" Type="http://schemas.openxmlformats.org/officeDocument/2006/relationships/hyperlink" Target="http://www.usharbormaster.com/secure/AuxAidReport_new.cfm?id=36707" TargetMode="External"/><Relationship Id="rId2728" Type="http://schemas.openxmlformats.org/officeDocument/2006/relationships/hyperlink" Target="http://www.usharbormaster.com/secure/AuxAidReport_new.cfm?id=28061" TargetMode="External"/><Relationship Id="rId2935" Type="http://schemas.openxmlformats.org/officeDocument/2006/relationships/hyperlink" Target="http://maps.google.com/?output=embed&amp;q=41.58470000,-70.45475000" TargetMode="External"/><Relationship Id="rId4290" Type="http://schemas.openxmlformats.org/officeDocument/2006/relationships/hyperlink" Target="http://maps.google.com/?output=embed&amp;q=42.31126667,-70.11828333" TargetMode="External"/><Relationship Id="rId907" Type="http://schemas.openxmlformats.org/officeDocument/2006/relationships/hyperlink" Target="http://maps.google.com/?output=embed&amp;q=41.92866667,-70.02488889" TargetMode="External"/><Relationship Id="rId1537" Type="http://schemas.openxmlformats.org/officeDocument/2006/relationships/hyperlink" Target="http://www.usharbormaster.com/secure/auxview.cfm?recordid=30001" TargetMode="External"/><Relationship Id="rId1744" Type="http://schemas.openxmlformats.org/officeDocument/2006/relationships/hyperlink" Target="http://www.usharbormaster.com/secure/AuxAidReport_new.cfm?id=27666" TargetMode="External"/><Relationship Id="rId1951" Type="http://schemas.openxmlformats.org/officeDocument/2006/relationships/hyperlink" Target="http://maps.google.com/?output=embed&amp;q=41.46084722,-70.58547778" TargetMode="External"/><Relationship Id="rId4150" Type="http://schemas.openxmlformats.org/officeDocument/2006/relationships/hyperlink" Target="http://maps.google.com/?output=embed&amp;q=41.60272500,-70.84433333" TargetMode="External"/><Relationship Id="rId36" Type="http://schemas.openxmlformats.org/officeDocument/2006/relationships/hyperlink" Target="http://www.usharbormaster.com/secure/AuxAidReport_new.cfm?id=29166" TargetMode="External"/><Relationship Id="rId1604" Type="http://schemas.openxmlformats.org/officeDocument/2006/relationships/hyperlink" Target="http://www.usharbormaster.com/secure/AuxAidReport_new.cfm?id=23913" TargetMode="External"/><Relationship Id="rId4010" Type="http://schemas.openxmlformats.org/officeDocument/2006/relationships/hyperlink" Target="http://maps.google.com/?output=embed&amp;q=41.61936111,-70.39922222" TargetMode="External"/><Relationship Id="rId1811" Type="http://schemas.openxmlformats.org/officeDocument/2006/relationships/hyperlink" Target="http://maps.google.com/?output=embed&amp;q=41.27705556,-70.19980556" TargetMode="External"/><Relationship Id="rId3569" Type="http://schemas.openxmlformats.org/officeDocument/2006/relationships/hyperlink" Target="http://www.usharbormaster.com/secure/auxview.cfm?recordid=30577" TargetMode="External"/><Relationship Id="rId697" Type="http://schemas.openxmlformats.org/officeDocument/2006/relationships/hyperlink" Target="http://www.usharbormaster.com/secure/auxview.cfm?recordid=28602" TargetMode="External"/><Relationship Id="rId2378" Type="http://schemas.openxmlformats.org/officeDocument/2006/relationships/hyperlink" Target="http://maps.google.com/?output=embed&amp;q=41.63734167,-70.40604611" TargetMode="External"/><Relationship Id="rId3429" Type="http://schemas.openxmlformats.org/officeDocument/2006/relationships/hyperlink" Target="http://www.usharbormaster.com/secure/auxview.cfm?recordid=27409" TargetMode="External"/><Relationship Id="rId3776" Type="http://schemas.openxmlformats.org/officeDocument/2006/relationships/hyperlink" Target="http://www.usharbormaster.com/secure/AuxAidReport_new.cfm?id=30923" TargetMode="External"/><Relationship Id="rId3983" Type="http://schemas.openxmlformats.org/officeDocument/2006/relationships/hyperlink" Target="http://maps.google.com/?output=embed&amp;q=41.60550000,-70.40165000" TargetMode="External"/><Relationship Id="rId1187" Type="http://schemas.openxmlformats.org/officeDocument/2006/relationships/hyperlink" Target="http://maps.google.com/?output=embed&amp;q=41.67141667,-70.16697222" TargetMode="External"/><Relationship Id="rId2585" Type="http://schemas.openxmlformats.org/officeDocument/2006/relationships/hyperlink" Target="http://www.usharbormaster.com/secure/auxview.cfm?recordid=24059" TargetMode="External"/><Relationship Id="rId2792" Type="http://schemas.openxmlformats.org/officeDocument/2006/relationships/hyperlink" Target="http://www.usharbormaster.com/secure/AuxAidReport_new.cfm?id=29097" TargetMode="External"/><Relationship Id="rId3636" Type="http://schemas.openxmlformats.org/officeDocument/2006/relationships/hyperlink" Target="http://www.usharbormaster.com/secure/AuxAidReport_new.cfm?id=42590" TargetMode="External"/><Relationship Id="rId3843" Type="http://schemas.openxmlformats.org/officeDocument/2006/relationships/hyperlink" Target="http://maps.google.com/?output=embed&amp;q=41.55205000,-70.52828333" TargetMode="External"/><Relationship Id="rId557" Type="http://schemas.openxmlformats.org/officeDocument/2006/relationships/hyperlink" Target="http://www.usharbormaster.com/secure/auxview.cfm?recordid=23756" TargetMode="External"/><Relationship Id="rId764" Type="http://schemas.openxmlformats.org/officeDocument/2006/relationships/hyperlink" Target="http://www.usharbormaster.com/secure/AuxAidReport_new.cfm?id=26487" TargetMode="External"/><Relationship Id="rId971" Type="http://schemas.openxmlformats.org/officeDocument/2006/relationships/hyperlink" Target="http://maps.google.com/?output=embed&amp;q=41.74197333,-70.65375500" TargetMode="External"/><Relationship Id="rId1394" Type="http://schemas.openxmlformats.org/officeDocument/2006/relationships/hyperlink" Target="http://maps.google.com/?output=embed&amp;q=41.62943444,-70.29830583" TargetMode="External"/><Relationship Id="rId2238" Type="http://schemas.openxmlformats.org/officeDocument/2006/relationships/hyperlink" Target="http://maps.google.com/?output=embed&amp;q=41.32269444,-70.03519444" TargetMode="External"/><Relationship Id="rId2445" Type="http://schemas.openxmlformats.org/officeDocument/2006/relationships/hyperlink" Target="http://www.usharbormaster.com/secure/auxview.cfm?recordid=29112" TargetMode="External"/><Relationship Id="rId2652" Type="http://schemas.openxmlformats.org/officeDocument/2006/relationships/hyperlink" Target="http://www.usharbormaster.com/secure/AuxAidReport_new.cfm?id=24052" TargetMode="External"/><Relationship Id="rId3703" Type="http://schemas.openxmlformats.org/officeDocument/2006/relationships/hyperlink" Target="http://maps.google.com/?output=embed&amp;q=41.79755556,-69.97680556" TargetMode="External"/><Relationship Id="rId3910" Type="http://schemas.openxmlformats.org/officeDocument/2006/relationships/hyperlink" Target="http://maps.google.com/?output=embed&amp;q=41.65263889,-70.19166667" TargetMode="External"/><Relationship Id="rId417" Type="http://schemas.openxmlformats.org/officeDocument/2006/relationships/hyperlink" Target="http://www.usharbormaster.com/secure/auxview.cfm?recordid=43845" TargetMode="External"/><Relationship Id="rId624" Type="http://schemas.openxmlformats.org/officeDocument/2006/relationships/hyperlink" Target="http://www.usharbormaster.com/secure/AuxAidReport_new.cfm?id=26513" TargetMode="External"/><Relationship Id="rId831" Type="http://schemas.openxmlformats.org/officeDocument/2006/relationships/hyperlink" Target="http://maps.google.com/?output=embed&amp;q=41.61400278,-70.42831944" TargetMode="External"/><Relationship Id="rId1047" Type="http://schemas.openxmlformats.org/officeDocument/2006/relationships/hyperlink" Target="http://maps.google.com/?output=embed&amp;q=41.55660000,-70.54210000" TargetMode="External"/><Relationship Id="rId1254" Type="http://schemas.openxmlformats.org/officeDocument/2006/relationships/hyperlink" Target="http://maps.google.com/?output=embed&amp;q=41.56056667,-70.51245000" TargetMode="External"/><Relationship Id="rId1461" Type="http://schemas.openxmlformats.org/officeDocument/2006/relationships/hyperlink" Target="http://www.usharbormaster.com/secure/auxview.cfm?recordid=25772" TargetMode="External"/><Relationship Id="rId2305" Type="http://schemas.openxmlformats.org/officeDocument/2006/relationships/hyperlink" Target="http://www.usharbormaster.com/secure/auxview.cfm?recordid=26715" TargetMode="External"/><Relationship Id="rId2512" Type="http://schemas.openxmlformats.org/officeDocument/2006/relationships/hyperlink" Target="http://www.usharbormaster.com/secure/AuxAidReport_new.cfm?id=26465" TargetMode="External"/><Relationship Id="rId1114" Type="http://schemas.openxmlformats.org/officeDocument/2006/relationships/hyperlink" Target="http://maps.google.com/?output=embed&amp;q=41.61111111,-70.89722222" TargetMode="External"/><Relationship Id="rId1321" Type="http://schemas.openxmlformats.org/officeDocument/2006/relationships/hyperlink" Target="http://www.usharbormaster.com/secure/auxview.cfm?recordid=28666" TargetMode="External"/><Relationship Id="rId3079" Type="http://schemas.openxmlformats.org/officeDocument/2006/relationships/hyperlink" Target="http://maps.google.com/?output=embed&amp;q=41.67058333,-70.00891667" TargetMode="External"/><Relationship Id="rId3286" Type="http://schemas.openxmlformats.org/officeDocument/2006/relationships/hyperlink" Target="http://maps.google.com/?output=embed&amp;q=41.60863889,-70.40747222" TargetMode="External"/><Relationship Id="rId3493" Type="http://schemas.openxmlformats.org/officeDocument/2006/relationships/hyperlink" Target="http://www.usharbormaster.com/secure/auxview.cfm?recordid=28119" TargetMode="External"/><Relationship Id="rId2095" Type="http://schemas.openxmlformats.org/officeDocument/2006/relationships/hyperlink" Target="http://maps.google.com/?output=embed&amp;q=41.65011667,-70.25645000" TargetMode="External"/><Relationship Id="rId3146" Type="http://schemas.openxmlformats.org/officeDocument/2006/relationships/hyperlink" Target="http://maps.google.com/?output=embed&amp;q=41.70697222,-69.97263889" TargetMode="External"/><Relationship Id="rId3353" Type="http://schemas.openxmlformats.org/officeDocument/2006/relationships/hyperlink" Target="http://www.usharbormaster.com/secure/auxview.cfm?recordid=28605" TargetMode="External"/><Relationship Id="rId274" Type="http://schemas.openxmlformats.org/officeDocument/2006/relationships/hyperlink" Target="http://maps.google.com/?output=embed&amp;q=41.69602778,-70.16988889" TargetMode="External"/><Relationship Id="rId481" Type="http://schemas.openxmlformats.org/officeDocument/2006/relationships/hyperlink" Target="http://www.usharbormaster.com/secure/auxview.cfm?recordid=36858" TargetMode="External"/><Relationship Id="rId2162" Type="http://schemas.openxmlformats.org/officeDocument/2006/relationships/hyperlink" Target="http://maps.google.com/?output=embed&amp;q=41.58333333,-70.00166667" TargetMode="External"/><Relationship Id="rId3006" Type="http://schemas.openxmlformats.org/officeDocument/2006/relationships/hyperlink" Target="http://maps.google.com/?output=embed&amp;q=42.04473333,-70.18218333" TargetMode="External"/><Relationship Id="rId3560" Type="http://schemas.openxmlformats.org/officeDocument/2006/relationships/hyperlink" Target="http://www.usharbormaster.com/secure/AuxAidReport_new.cfm?id=28100" TargetMode="External"/><Relationship Id="rId134" Type="http://schemas.openxmlformats.org/officeDocument/2006/relationships/hyperlink" Target="http://maps.google.com/?output=embed&amp;q=41.69130000,-70.62728333" TargetMode="External"/><Relationship Id="rId3213" Type="http://schemas.openxmlformats.org/officeDocument/2006/relationships/hyperlink" Target="http://www.usharbormaster.com/secure/auxview.cfm?recordid=42672" TargetMode="External"/><Relationship Id="rId3420" Type="http://schemas.openxmlformats.org/officeDocument/2006/relationships/hyperlink" Target="http://www.usharbormaster.com/secure/AuxAidReport_new.cfm?id=29616" TargetMode="External"/><Relationship Id="rId341" Type="http://schemas.openxmlformats.org/officeDocument/2006/relationships/hyperlink" Target="http://www.usharbormaster.com/secure/auxview.cfm?recordid=28496" TargetMode="External"/><Relationship Id="rId2022" Type="http://schemas.openxmlformats.org/officeDocument/2006/relationships/hyperlink" Target="http://maps.google.com/?output=embed&amp;q=41.64597222,-70.80480556" TargetMode="External"/><Relationship Id="rId2979" Type="http://schemas.openxmlformats.org/officeDocument/2006/relationships/hyperlink" Target="http://maps.google.com/?output=embed&amp;q=41.58271667,-70.45670000" TargetMode="External"/><Relationship Id="rId201" Type="http://schemas.openxmlformats.org/officeDocument/2006/relationships/hyperlink" Target="http://www.usharbormaster.com/secure/auxview.cfm?recordid=27979" TargetMode="External"/><Relationship Id="rId1788" Type="http://schemas.openxmlformats.org/officeDocument/2006/relationships/hyperlink" Target="http://www.usharbormaster.com/secure/AuxAidReport_new.cfm?id=28681" TargetMode="External"/><Relationship Id="rId1995" Type="http://schemas.openxmlformats.org/officeDocument/2006/relationships/hyperlink" Target="http://maps.google.com/?output=embed&amp;q=41.64938333,-70.80580000" TargetMode="External"/><Relationship Id="rId2839" Type="http://schemas.openxmlformats.org/officeDocument/2006/relationships/hyperlink" Target="http://maps.google.com/?output=embed&amp;q=41.58651667,-70.44598333" TargetMode="External"/><Relationship Id="rId4194" Type="http://schemas.openxmlformats.org/officeDocument/2006/relationships/hyperlink" Target="http://maps.google.com/?output=embed&amp;q=41.73058333,-70.74123333" TargetMode="External"/><Relationship Id="rId1648" Type="http://schemas.openxmlformats.org/officeDocument/2006/relationships/hyperlink" Target="http://www.usharbormaster.com/secure/AuxAidReport_new.cfm?id=23923" TargetMode="External"/><Relationship Id="rId4054" Type="http://schemas.openxmlformats.org/officeDocument/2006/relationships/hyperlink" Target="http://maps.google.com/?output=embed&amp;q=41.61438889,-70.40033333" TargetMode="External"/><Relationship Id="rId4261" Type="http://schemas.openxmlformats.org/officeDocument/2006/relationships/hyperlink" Target="http://www.usharbormaster.com/secure/auxview.cfm?recordid=36590" TargetMode="External"/><Relationship Id="rId1508" Type="http://schemas.openxmlformats.org/officeDocument/2006/relationships/hyperlink" Target="http://www.usharbormaster.com/secure/AuxAidReport_new.cfm?id=29986" TargetMode="External"/><Relationship Id="rId1855" Type="http://schemas.openxmlformats.org/officeDocument/2006/relationships/hyperlink" Target="http://maps.google.com/?output=embed&amp;q=41.70955556,-70.30133333" TargetMode="External"/><Relationship Id="rId2906" Type="http://schemas.openxmlformats.org/officeDocument/2006/relationships/hyperlink" Target="http://maps.google.com/?output=embed&amp;q=41.58868333,-70.45955000" TargetMode="External"/><Relationship Id="rId3070" Type="http://schemas.openxmlformats.org/officeDocument/2006/relationships/hyperlink" Target="http://maps.google.com/?output=embed&amp;q=41.67488889,-70.61713889" TargetMode="External"/><Relationship Id="rId4121" Type="http://schemas.openxmlformats.org/officeDocument/2006/relationships/hyperlink" Target="http://www.usharbormaster.com/secure/auxview.cfm?recordid=26372" TargetMode="External"/><Relationship Id="rId1715" Type="http://schemas.openxmlformats.org/officeDocument/2006/relationships/hyperlink" Target="http://maps.google.com/?output=embed&amp;q=41.55966667,-70.51566667" TargetMode="External"/><Relationship Id="rId1922" Type="http://schemas.openxmlformats.org/officeDocument/2006/relationships/hyperlink" Target="http://maps.google.com/?output=embed&amp;q=41.63847222,-70.40579694" TargetMode="External"/><Relationship Id="rId3887" Type="http://schemas.openxmlformats.org/officeDocument/2006/relationships/hyperlink" Target="http://maps.google.com/?output=embed&amp;q=41.65357778,-70.63459167" TargetMode="External"/><Relationship Id="rId2489" Type="http://schemas.openxmlformats.org/officeDocument/2006/relationships/hyperlink" Target="http://www.usharbormaster.com/secure/auxview.cfm?recordid=29111" TargetMode="External"/><Relationship Id="rId2696" Type="http://schemas.openxmlformats.org/officeDocument/2006/relationships/hyperlink" Target="http://www.usharbormaster.com/secure/AuxAidReport_new.cfm?id=28052" TargetMode="External"/><Relationship Id="rId3747" Type="http://schemas.openxmlformats.org/officeDocument/2006/relationships/hyperlink" Target="http://maps.google.com/?output=embed&amp;q=41.80548333,-69.96918333" TargetMode="External"/><Relationship Id="rId3954" Type="http://schemas.openxmlformats.org/officeDocument/2006/relationships/hyperlink" Target="http://maps.google.com/?output=embed&amp;q=41.60372222,-70.40091667" TargetMode="External"/><Relationship Id="rId668" Type="http://schemas.openxmlformats.org/officeDocument/2006/relationships/hyperlink" Target="http://www.usharbormaster.com/secure/AuxAidReport_new.cfm?id=25512" TargetMode="External"/><Relationship Id="rId875" Type="http://schemas.openxmlformats.org/officeDocument/2006/relationships/hyperlink" Target="http://maps.google.com/?output=embed&amp;q=41.42600000,-70.92351667" TargetMode="External"/><Relationship Id="rId1298" Type="http://schemas.openxmlformats.org/officeDocument/2006/relationships/hyperlink" Target="http://maps.google.com/?output=embed&amp;q=41.56983333,-70.50747222" TargetMode="External"/><Relationship Id="rId2349" Type="http://schemas.openxmlformats.org/officeDocument/2006/relationships/hyperlink" Target="http://www.usharbormaster.com/secure/auxview.cfm?recordid=26571" TargetMode="External"/><Relationship Id="rId2556" Type="http://schemas.openxmlformats.org/officeDocument/2006/relationships/hyperlink" Target="http://www.usharbormaster.com/secure/AuxAidReport_new.cfm?id=28478" TargetMode="External"/><Relationship Id="rId2763" Type="http://schemas.openxmlformats.org/officeDocument/2006/relationships/hyperlink" Target="http://maps.google.com/?output=embed&amp;q=41.72330556,-69.97347222" TargetMode="External"/><Relationship Id="rId2970" Type="http://schemas.openxmlformats.org/officeDocument/2006/relationships/hyperlink" Target="http://maps.google.com/?output=embed&amp;q=41.58250000,-70.45633333" TargetMode="External"/><Relationship Id="rId3607" Type="http://schemas.openxmlformats.org/officeDocument/2006/relationships/hyperlink" Target="http://maps.google.com/?output=embed&amp;q=41.66583333,-69.96583333" TargetMode="External"/><Relationship Id="rId3814" Type="http://schemas.openxmlformats.org/officeDocument/2006/relationships/hyperlink" Target="http://maps.google.com/?output=embed&amp;q=41.55680000,-70.52660000" TargetMode="External"/><Relationship Id="rId528" Type="http://schemas.openxmlformats.org/officeDocument/2006/relationships/hyperlink" Target="http://www.usharbormaster.com/secure/AuxAidReport_new.cfm?id=27500" TargetMode="External"/><Relationship Id="rId735" Type="http://schemas.openxmlformats.org/officeDocument/2006/relationships/hyperlink" Target="http://maps.google.com/?output=embed&amp;q=41.60030556,-70.43227778" TargetMode="External"/><Relationship Id="rId942" Type="http://schemas.openxmlformats.org/officeDocument/2006/relationships/hyperlink" Target="http://maps.google.com/?output=embed&amp;q=41.62376667,-70.36268333" TargetMode="External"/><Relationship Id="rId1158" Type="http://schemas.openxmlformats.org/officeDocument/2006/relationships/hyperlink" Target="http://maps.google.com/?output=embed&amp;q=41.66518333,-70.02935000" TargetMode="External"/><Relationship Id="rId1365" Type="http://schemas.openxmlformats.org/officeDocument/2006/relationships/hyperlink" Target="http://www.usharbormaster.com/secure/auxview.cfm?recordid=23885" TargetMode="External"/><Relationship Id="rId1572" Type="http://schemas.openxmlformats.org/officeDocument/2006/relationships/hyperlink" Target="http://www.usharbormaster.com/secure/AuxAidReport_new.cfm?id=43855" TargetMode="External"/><Relationship Id="rId2209" Type="http://schemas.openxmlformats.org/officeDocument/2006/relationships/hyperlink" Target="http://www.usharbormaster.com/secure/auxview.cfm?recordid=27648" TargetMode="External"/><Relationship Id="rId2416" Type="http://schemas.openxmlformats.org/officeDocument/2006/relationships/hyperlink" Target="http://www.usharbormaster.com/secure/AuxAidReport_new.cfm?id=27470" TargetMode="External"/><Relationship Id="rId2623" Type="http://schemas.openxmlformats.org/officeDocument/2006/relationships/hyperlink" Target="http://maps.google.com/?output=embed&amp;q=41.65278333,-70.63233056" TargetMode="External"/><Relationship Id="rId1018" Type="http://schemas.openxmlformats.org/officeDocument/2006/relationships/hyperlink" Target="http://maps.google.com/?output=embed&amp;q=41.30186111,-70.20294444" TargetMode="External"/><Relationship Id="rId1225" Type="http://schemas.openxmlformats.org/officeDocument/2006/relationships/hyperlink" Target="http://www.usharbormaster.com/secure/auxview.cfm?recordid=26113" TargetMode="External"/><Relationship Id="rId1432" Type="http://schemas.openxmlformats.org/officeDocument/2006/relationships/hyperlink" Target="http://www.usharbormaster.com/secure/AuxAidReport_new.cfm?id=31016" TargetMode="External"/><Relationship Id="rId2830" Type="http://schemas.openxmlformats.org/officeDocument/2006/relationships/hyperlink" Target="http://maps.google.com/?output=embed&amp;q=41.30466667,-70.02666667" TargetMode="External"/><Relationship Id="rId71" Type="http://schemas.openxmlformats.org/officeDocument/2006/relationships/hyperlink" Target="http://maps.google.com/?output=embed&amp;q=41.58697222,-70.94805556" TargetMode="External"/><Relationship Id="rId802" Type="http://schemas.openxmlformats.org/officeDocument/2006/relationships/hyperlink" Target="http://maps.google.com/?output=embed&amp;q=41.63091667,-70.40755556" TargetMode="External"/><Relationship Id="rId3397" Type="http://schemas.openxmlformats.org/officeDocument/2006/relationships/hyperlink" Target="http://www.usharbormaster.com/secure/auxview.cfm?recordid=29662" TargetMode="External"/><Relationship Id="rId178" Type="http://schemas.openxmlformats.org/officeDocument/2006/relationships/hyperlink" Target="http://maps.google.com/?output=embed&amp;q=41.66894444,-70.17963889" TargetMode="External"/><Relationship Id="rId3257" Type="http://schemas.openxmlformats.org/officeDocument/2006/relationships/hyperlink" Target="http://www.usharbormaster.com/secure/auxview.cfm?recordid=26533" TargetMode="External"/><Relationship Id="rId3464" Type="http://schemas.openxmlformats.org/officeDocument/2006/relationships/hyperlink" Target="http://www.usharbormaster.com/secure/AuxAidReport_new.cfm?id=25234" TargetMode="External"/><Relationship Id="rId3671" Type="http://schemas.openxmlformats.org/officeDocument/2006/relationships/hyperlink" Target="http://maps.google.com/?output=embed&amp;q=41.80525000,-69.96680556" TargetMode="External"/><Relationship Id="rId4308" Type="http://schemas.openxmlformats.org/officeDocument/2006/relationships/hyperlink" Target="http://www.usharbormaster.com/secure/AuxAidReport_new.cfm?id=36838" TargetMode="External"/><Relationship Id="rId385" Type="http://schemas.openxmlformats.org/officeDocument/2006/relationships/hyperlink" Target="http://www.usharbormaster.com/secure/auxview.cfm?recordid=36722" TargetMode="External"/><Relationship Id="rId592" Type="http://schemas.openxmlformats.org/officeDocument/2006/relationships/hyperlink" Target="http://www.usharbormaster.com/secure/AuxAidReport_new.cfm?id=41330" TargetMode="External"/><Relationship Id="rId2066" Type="http://schemas.openxmlformats.org/officeDocument/2006/relationships/hyperlink" Target="http://maps.google.com/?output=embed&amp;q=41.54897222,-70.55341667" TargetMode="External"/><Relationship Id="rId2273" Type="http://schemas.openxmlformats.org/officeDocument/2006/relationships/hyperlink" Target="http://www.usharbormaster.com/secure/auxview.cfm?recordid=26054" TargetMode="External"/><Relationship Id="rId2480" Type="http://schemas.openxmlformats.org/officeDocument/2006/relationships/hyperlink" Target="http://www.usharbormaster.com/secure/AuxAidReport_new.cfm?id=28404" TargetMode="External"/><Relationship Id="rId3117" Type="http://schemas.openxmlformats.org/officeDocument/2006/relationships/hyperlink" Target="http://www.usharbormaster.com/secure/auxview.cfm?recordid=28084" TargetMode="External"/><Relationship Id="rId3324" Type="http://schemas.openxmlformats.org/officeDocument/2006/relationships/hyperlink" Target="http://www.usharbormaster.com/secure/AuxAidReport_new.cfm?id=26532" TargetMode="External"/><Relationship Id="rId3531" Type="http://schemas.openxmlformats.org/officeDocument/2006/relationships/hyperlink" Target="http://maps.google.com/?output=embed&amp;q=41.65675000,-69.98172222" TargetMode="External"/><Relationship Id="rId245" Type="http://schemas.openxmlformats.org/officeDocument/2006/relationships/hyperlink" Target="http://www.usharbormaster.com/secure/auxview.cfm?recordid=23856" TargetMode="External"/><Relationship Id="rId452" Type="http://schemas.openxmlformats.org/officeDocument/2006/relationships/hyperlink" Target="http://www.usharbormaster.com/secure/AuxAidReport_new.cfm?id=43900" TargetMode="External"/><Relationship Id="rId1082" Type="http://schemas.openxmlformats.org/officeDocument/2006/relationships/hyperlink" Target="http://maps.google.com/?output=embed&amp;q=41.63591667,-70.25006667" TargetMode="External"/><Relationship Id="rId2133" Type="http://schemas.openxmlformats.org/officeDocument/2006/relationships/hyperlink" Target="http://www.usharbormaster.com/secure/auxview.cfm?recordid=28142" TargetMode="External"/><Relationship Id="rId2340" Type="http://schemas.openxmlformats.org/officeDocument/2006/relationships/hyperlink" Target="http://www.usharbormaster.com/secure/AuxAidReport_new.cfm?id=29657" TargetMode="External"/><Relationship Id="rId105" Type="http://schemas.openxmlformats.org/officeDocument/2006/relationships/hyperlink" Target="http://www.usharbormaster.com/secure/auxview.cfm?recordid=25820" TargetMode="External"/><Relationship Id="rId312" Type="http://schemas.openxmlformats.org/officeDocument/2006/relationships/hyperlink" Target="http://www.usharbormaster.com/secure/AuxAidReport_new.cfm?id=23738" TargetMode="External"/><Relationship Id="rId2200" Type="http://schemas.openxmlformats.org/officeDocument/2006/relationships/hyperlink" Target="http://www.usharbormaster.com/secure/AuxAidReport_new.cfm?id=27639" TargetMode="External"/><Relationship Id="rId4098" Type="http://schemas.openxmlformats.org/officeDocument/2006/relationships/hyperlink" Target="http://maps.google.com/?output=embed&amp;q=41.60430000,-70.64320000" TargetMode="External"/><Relationship Id="rId1899" Type="http://schemas.openxmlformats.org/officeDocument/2006/relationships/hyperlink" Target="http://maps.google.com/?output=embed&amp;q=41.64212778,-70.40616722" TargetMode="External"/><Relationship Id="rId4165" Type="http://schemas.openxmlformats.org/officeDocument/2006/relationships/hyperlink" Target="http://www.usharbormaster.com/secure/auxview.cfm?recordid=26376" TargetMode="External"/><Relationship Id="rId1759" Type="http://schemas.openxmlformats.org/officeDocument/2006/relationships/hyperlink" Target="http://maps.google.com/?output=embed&amp;q=41.28472222,-70.21622222" TargetMode="External"/><Relationship Id="rId1966" Type="http://schemas.openxmlformats.org/officeDocument/2006/relationships/hyperlink" Target="http://maps.google.com/?output=embed&amp;q=41.43938889,-70.59963889" TargetMode="External"/><Relationship Id="rId3181" Type="http://schemas.openxmlformats.org/officeDocument/2006/relationships/hyperlink" Target="http://www.usharbormaster.com/secure/auxview.cfm?recordid=24003" TargetMode="External"/><Relationship Id="rId4025" Type="http://schemas.openxmlformats.org/officeDocument/2006/relationships/hyperlink" Target="http://www.usharbormaster.com/secure/auxview.cfm?recordid=26597" TargetMode="External"/><Relationship Id="rId1619" Type="http://schemas.openxmlformats.org/officeDocument/2006/relationships/hyperlink" Target="http://maps.google.com/?output=embed&amp;q=41.73697222,-69.96580556" TargetMode="External"/><Relationship Id="rId1826" Type="http://schemas.openxmlformats.org/officeDocument/2006/relationships/hyperlink" Target="http://maps.google.com/?output=embed&amp;q=41.28227778,-70.19558333" TargetMode="External"/><Relationship Id="rId4232" Type="http://schemas.openxmlformats.org/officeDocument/2006/relationships/hyperlink" Target="http://www.usharbormaster.com/secure/AuxAidReport_new.cfm?id=37982" TargetMode="External"/><Relationship Id="rId3041" Type="http://schemas.openxmlformats.org/officeDocument/2006/relationships/hyperlink" Target="http://www.usharbormaster.com/secure/auxview.cfm?recordid=27723" TargetMode="External"/><Relationship Id="rId3998" Type="http://schemas.openxmlformats.org/officeDocument/2006/relationships/hyperlink" Target="http://maps.google.com/?output=embed&amp;q=41.61794444,-70.40044444" TargetMode="External"/><Relationship Id="rId3858" Type="http://schemas.openxmlformats.org/officeDocument/2006/relationships/hyperlink" Target="http://maps.google.com/?output=embed&amp;q=41.54563889,-70.53061111" TargetMode="External"/><Relationship Id="rId779" Type="http://schemas.openxmlformats.org/officeDocument/2006/relationships/hyperlink" Target="http://maps.google.com/?output=embed&amp;q=41.62731639,-70.41502750" TargetMode="External"/><Relationship Id="rId986" Type="http://schemas.openxmlformats.org/officeDocument/2006/relationships/hyperlink" Target="http://maps.google.com/?output=embed&amp;q=41.37363333,-70.50466667" TargetMode="External"/><Relationship Id="rId2667" Type="http://schemas.openxmlformats.org/officeDocument/2006/relationships/hyperlink" Target="http://maps.google.com/?output=embed&amp;q=41.74528333,-70.70980000" TargetMode="External"/><Relationship Id="rId3718" Type="http://schemas.openxmlformats.org/officeDocument/2006/relationships/hyperlink" Target="http://maps.google.com/?output=embed&amp;q=41.81522222,-69.95747222" TargetMode="External"/><Relationship Id="rId639" Type="http://schemas.openxmlformats.org/officeDocument/2006/relationships/hyperlink" Target="http://maps.google.com/?output=embed&amp;q=41.62991667,-70.36441667" TargetMode="External"/><Relationship Id="rId1269" Type="http://schemas.openxmlformats.org/officeDocument/2006/relationships/hyperlink" Target="http://www.usharbormaster.com/secure/auxview.cfm?recordid=26454" TargetMode="External"/><Relationship Id="rId1476" Type="http://schemas.openxmlformats.org/officeDocument/2006/relationships/hyperlink" Target="http://www.usharbormaster.com/secure/AuxAidReport_new.cfm?id=23904" TargetMode="External"/><Relationship Id="rId2874" Type="http://schemas.openxmlformats.org/officeDocument/2006/relationships/hyperlink" Target="http://maps.google.com/?output=embed&amp;q=41.58865000,-70.46650000" TargetMode="External"/><Relationship Id="rId3925" Type="http://schemas.openxmlformats.org/officeDocument/2006/relationships/hyperlink" Target="http://www.usharbormaster.com/secure/auxview.cfm?recordid=28589" TargetMode="External"/><Relationship Id="rId846" Type="http://schemas.openxmlformats.org/officeDocument/2006/relationships/hyperlink" Target="http://maps.google.com/?output=embed&amp;q=41.63562083,-70.33945944" TargetMode="External"/><Relationship Id="rId1129" Type="http://schemas.openxmlformats.org/officeDocument/2006/relationships/hyperlink" Target="http://www.usharbormaster.com/secure/auxview.cfm?recordid=28878" TargetMode="External"/><Relationship Id="rId1683" Type="http://schemas.openxmlformats.org/officeDocument/2006/relationships/hyperlink" Target="http://maps.google.com/?output=embed&amp;q=41.76744444,-69.96433333" TargetMode="External"/><Relationship Id="rId1890" Type="http://schemas.openxmlformats.org/officeDocument/2006/relationships/hyperlink" Target="http://maps.google.com/?output=embed&amp;q=41.64013889,-70.40516667" TargetMode="External"/><Relationship Id="rId2527" Type="http://schemas.openxmlformats.org/officeDocument/2006/relationships/hyperlink" Target="http://maps.google.com/?output=embed&amp;q=41.68035000,-69.97225000" TargetMode="External"/><Relationship Id="rId2734" Type="http://schemas.openxmlformats.org/officeDocument/2006/relationships/hyperlink" Target="http://maps.google.com/?output=embed&amp;q=41.72222222,-69.96436111" TargetMode="External"/><Relationship Id="rId2941" Type="http://schemas.openxmlformats.org/officeDocument/2006/relationships/hyperlink" Target="http://www.usharbormaster.com/secure/auxview.cfm?recordid=26342" TargetMode="External"/><Relationship Id="rId706" Type="http://schemas.openxmlformats.org/officeDocument/2006/relationships/hyperlink" Target="http://maps.google.com/?output=embed&amp;q=41.56028333,-70.65896667" TargetMode="External"/><Relationship Id="rId913" Type="http://schemas.openxmlformats.org/officeDocument/2006/relationships/hyperlink" Target="http://www.usharbormaster.com/secure/auxview.cfm?recordid=27514" TargetMode="External"/><Relationship Id="rId1336" Type="http://schemas.openxmlformats.org/officeDocument/2006/relationships/hyperlink" Target="http://www.usharbormaster.com/secure/AuxAidReport_new.cfm?id=29103" TargetMode="External"/><Relationship Id="rId1543" Type="http://schemas.openxmlformats.org/officeDocument/2006/relationships/hyperlink" Target="http://maps.google.com/?output=embed&amp;q=41.46613889,-70.63100000" TargetMode="External"/><Relationship Id="rId1750" Type="http://schemas.openxmlformats.org/officeDocument/2006/relationships/hyperlink" Target="http://maps.google.com/?output=embed&amp;q=41.56205000,-70.51360000" TargetMode="External"/><Relationship Id="rId2801" Type="http://schemas.openxmlformats.org/officeDocument/2006/relationships/hyperlink" Target="http://www.usharbormaster.com/secure/auxview.cfm?recordid=28445" TargetMode="External"/><Relationship Id="rId42" Type="http://schemas.openxmlformats.org/officeDocument/2006/relationships/hyperlink" Target="http://maps.google.com/?output=embed&amp;q=41.65661111,-70.08516667" TargetMode="External"/><Relationship Id="rId1403" Type="http://schemas.openxmlformats.org/officeDocument/2006/relationships/hyperlink" Target="http://maps.google.com/?output=embed&amp;q=41.62740000,-70.27323333" TargetMode="External"/><Relationship Id="rId1610" Type="http://schemas.openxmlformats.org/officeDocument/2006/relationships/hyperlink" Target="http://maps.google.com/?output=embed&amp;q=41.73500000,-69.96550000" TargetMode="External"/><Relationship Id="rId3368" Type="http://schemas.openxmlformats.org/officeDocument/2006/relationships/hyperlink" Target="http://www.usharbormaster.com/secure/AuxAidReport_new.cfm?id=37966" TargetMode="External"/><Relationship Id="rId3575" Type="http://schemas.openxmlformats.org/officeDocument/2006/relationships/hyperlink" Target="http://maps.google.com/?output=embed&amp;q=41.69597528,-70.74204750" TargetMode="External"/><Relationship Id="rId3782" Type="http://schemas.openxmlformats.org/officeDocument/2006/relationships/hyperlink" Target="http://maps.google.com/?output=embed&amp;q=41.45555000,-70.59940000" TargetMode="External"/><Relationship Id="rId289" Type="http://schemas.openxmlformats.org/officeDocument/2006/relationships/hyperlink" Target="http://www.usharbormaster.com/secure/auxview.cfm?recordid=25733" TargetMode="External"/><Relationship Id="rId496" Type="http://schemas.openxmlformats.org/officeDocument/2006/relationships/hyperlink" Target="http://www.usharbormaster.com/secure/AuxAidReport_new.cfm?id=27421" TargetMode="External"/><Relationship Id="rId2177" Type="http://schemas.openxmlformats.org/officeDocument/2006/relationships/hyperlink" Target="http://www.usharbormaster.com/secure/auxview.cfm?recordid=25885" TargetMode="External"/><Relationship Id="rId2384" Type="http://schemas.openxmlformats.org/officeDocument/2006/relationships/hyperlink" Target="http://www.usharbormaster.com/secure/AuxAidReport_new.cfm?id=41281" TargetMode="External"/><Relationship Id="rId2591" Type="http://schemas.openxmlformats.org/officeDocument/2006/relationships/hyperlink" Target="http://maps.google.com/?output=embed&amp;q=41.62952778,-70.21708333" TargetMode="External"/><Relationship Id="rId3228" Type="http://schemas.openxmlformats.org/officeDocument/2006/relationships/hyperlink" Target="http://www.usharbormaster.com/secure/AuxAidReport_new.cfm?id=26080" TargetMode="External"/><Relationship Id="rId3435" Type="http://schemas.openxmlformats.org/officeDocument/2006/relationships/hyperlink" Target="http://maps.google.com/?output=embed&amp;q=41.70680000,-70.75912667" TargetMode="External"/><Relationship Id="rId3642" Type="http://schemas.openxmlformats.org/officeDocument/2006/relationships/hyperlink" Target="http://maps.google.com/?output=embed&amp;q=41.74038333,-70.65973333" TargetMode="External"/><Relationship Id="rId149" Type="http://schemas.openxmlformats.org/officeDocument/2006/relationships/hyperlink" Target="http://www.usharbormaster.com/secure/auxview.cfm?recordid=23746" TargetMode="External"/><Relationship Id="rId356" Type="http://schemas.openxmlformats.org/officeDocument/2006/relationships/hyperlink" Target="http://www.usharbormaster.com/secure/AuxAidReport_new.cfm?id=27695" TargetMode="External"/><Relationship Id="rId563" Type="http://schemas.openxmlformats.org/officeDocument/2006/relationships/hyperlink" Target="http://maps.google.com/?output=embed&amp;q=41.75596667,-70.62163333" TargetMode="External"/><Relationship Id="rId770" Type="http://schemas.openxmlformats.org/officeDocument/2006/relationships/hyperlink" Target="http://maps.google.com/?output=embed&amp;q=41.62525000,-70.41772222" TargetMode="External"/><Relationship Id="rId1193" Type="http://schemas.openxmlformats.org/officeDocument/2006/relationships/hyperlink" Target="http://www.usharbormaster.com/secure/auxview.cfm?recordid=23825" TargetMode="External"/><Relationship Id="rId2037" Type="http://schemas.openxmlformats.org/officeDocument/2006/relationships/hyperlink" Target="http://www.usharbormaster.com/secure/auxview.cfm?recordid=42666" TargetMode="External"/><Relationship Id="rId2244" Type="http://schemas.openxmlformats.org/officeDocument/2006/relationships/hyperlink" Target="http://www.usharbormaster.com/secure/AuxAidReport_new.cfm?id=30661" TargetMode="External"/><Relationship Id="rId2451" Type="http://schemas.openxmlformats.org/officeDocument/2006/relationships/hyperlink" Target="http://maps.google.com/?output=embed&amp;q=41.66200000,-69.95375000" TargetMode="External"/><Relationship Id="rId216" Type="http://schemas.openxmlformats.org/officeDocument/2006/relationships/hyperlink" Target="http://www.usharbormaster.com/secure/AuxAidReport_new.cfm?id=23858" TargetMode="External"/><Relationship Id="rId423" Type="http://schemas.openxmlformats.org/officeDocument/2006/relationships/hyperlink" Target="http://maps.google.com/?output=embed&amp;q=41.64766667,-70.70666667" TargetMode="External"/><Relationship Id="rId1053" Type="http://schemas.openxmlformats.org/officeDocument/2006/relationships/hyperlink" Target="http://www.usharbormaster.com/secure/auxview.cfm?recordid=26124" TargetMode="External"/><Relationship Id="rId1260" Type="http://schemas.openxmlformats.org/officeDocument/2006/relationships/hyperlink" Target="http://www.usharbormaster.com/secure/AuxAidReport_new.cfm?id=26337" TargetMode="External"/><Relationship Id="rId2104" Type="http://schemas.openxmlformats.org/officeDocument/2006/relationships/hyperlink" Target="http://www.usharbormaster.com/secure/AuxAidReport_new.cfm?id=28145" TargetMode="External"/><Relationship Id="rId3502" Type="http://schemas.openxmlformats.org/officeDocument/2006/relationships/hyperlink" Target="http://maps.google.com/?output=embed&amp;q=41.55144444,-70.50291667" TargetMode="External"/><Relationship Id="rId630" Type="http://schemas.openxmlformats.org/officeDocument/2006/relationships/hyperlink" Target="http://maps.google.com/?output=embed&amp;q=41.62883056,-70.36595833" TargetMode="External"/><Relationship Id="rId2311" Type="http://schemas.openxmlformats.org/officeDocument/2006/relationships/hyperlink" Target="http://maps.google.com/?output=embed&amp;q=41.86027778,-69.95305556" TargetMode="External"/><Relationship Id="rId4069" Type="http://schemas.openxmlformats.org/officeDocument/2006/relationships/hyperlink" Target="http://www.usharbormaster.com/secure/auxview.cfm?recordid=29412" TargetMode="External"/><Relationship Id="rId1120" Type="http://schemas.openxmlformats.org/officeDocument/2006/relationships/hyperlink" Target="http://www.usharbormaster.com/secure/AuxAidReport_new.cfm?id=30976" TargetMode="External"/><Relationship Id="rId4276" Type="http://schemas.openxmlformats.org/officeDocument/2006/relationships/hyperlink" Target="http://www.usharbormaster.com/secure/AuxAidReport_new.cfm?id=35478" TargetMode="External"/><Relationship Id="rId1937" Type="http://schemas.openxmlformats.org/officeDocument/2006/relationships/hyperlink" Target="http://www.usharbormaster.com/secure/auxview.cfm?recordid=35456" TargetMode="External"/><Relationship Id="rId3085" Type="http://schemas.openxmlformats.org/officeDocument/2006/relationships/hyperlink" Target="http://www.usharbormaster.com/secure/auxview.cfm?recordid=28561" TargetMode="External"/><Relationship Id="rId3292" Type="http://schemas.openxmlformats.org/officeDocument/2006/relationships/hyperlink" Target="http://www.usharbormaster.com/secure/AuxAidReport_new.cfm?id=26542" TargetMode="External"/><Relationship Id="rId4136" Type="http://schemas.openxmlformats.org/officeDocument/2006/relationships/hyperlink" Target="http://www.usharbormaster.com/secure/AuxAidReport_new.cfm?id=26383" TargetMode="External"/><Relationship Id="rId3152" Type="http://schemas.openxmlformats.org/officeDocument/2006/relationships/hyperlink" Target="http://www.usharbormaster.com/secure/AuxAidReport_new.cfm?id=28082" TargetMode="External"/><Relationship Id="rId4203" Type="http://schemas.openxmlformats.org/officeDocument/2006/relationships/hyperlink" Target="http://maps.google.com/?output=embed&amp;q=41.73238333,-70.74531667" TargetMode="External"/><Relationship Id="rId280" Type="http://schemas.openxmlformats.org/officeDocument/2006/relationships/hyperlink" Target="http://www.usharbormaster.com/secure/AuxAidReport_new.cfm?id=23871" TargetMode="External"/><Relationship Id="rId3012" Type="http://schemas.openxmlformats.org/officeDocument/2006/relationships/hyperlink" Target="http://www.usharbormaster.com/secure/AuxAidReport_new.cfm?id=29027" TargetMode="External"/><Relationship Id="rId140" Type="http://schemas.openxmlformats.org/officeDocument/2006/relationships/hyperlink" Target="http://www.usharbormaster.com/secure/AuxAidReport_new.cfm?id=23744" TargetMode="External"/><Relationship Id="rId3969" Type="http://schemas.openxmlformats.org/officeDocument/2006/relationships/hyperlink" Target="http://www.usharbormaster.com/secure/auxview.cfm?recordid=26548" TargetMode="External"/><Relationship Id="rId6" Type="http://schemas.openxmlformats.org/officeDocument/2006/relationships/hyperlink" Target="http://www.usharbormaster.com/secure/auxviewall.cfm" TargetMode="External"/><Relationship Id="rId2778" Type="http://schemas.openxmlformats.org/officeDocument/2006/relationships/hyperlink" Target="http://maps.google.com/?output=embed&amp;q=41.68480556,-69.93897222" TargetMode="External"/><Relationship Id="rId2985" Type="http://schemas.openxmlformats.org/officeDocument/2006/relationships/hyperlink" Target="http://www.usharbormaster.com/secure/auxview.cfm?recordid=41288" TargetMode="External"/><Relationship Id="rId3829" Type="http://schemas.openxmlformats.org/officeDocument/2006/relationships/hyperlink" Target="http://www.usharbormaster.com/secure/auxview.cfm?recordid=26100" TargetMode="External"/><Relationship Id="rId957" Type="http://schemas.openxmlformats.org/officeDocument/2006/relationships/hyperlink" Target="http://www.usharbormaster.com/secure/auxview.cfm?recordid=37970" TargetMode="External"/><Relationship Id="rId1587" Type="http://schemas.openxmlformats.org/officeDocument/2006/relationships/hyperlink" Target="http://maps.google.com/?output=embed&amp;q=41.76428333,-70.61231667" TargetMode="External"/><Relationship Id="rId1794" Type="http://schemas.openxmlformats.org/officeDocument/2006/relationships/hyperlink" Target="http://maps.google.com/?output=embed&amp;q=41.27991667,-70.19783333" TargetMode="External"/><Relationship Id="rId2638" Type="http://schemas.openxmlformats.org/officeDocument/2006/relationships/hyperlink" Target="http://maps.google.com/?output=embed&amp;q=41.71686611,-70.62165000" TargetMode="External"/><Relationship Id="rId2845" Type="http://schemas.openxmlformats.org/officeDocument/2006/relationships/hyperlink" Target="http://www.usharbormaster.com/secure/auxview.cfm?recordid=26650" TargetMode="External"/><Relationship Id="rId86" Type="http://schemas.openxmlformats.org/officeDocument/2006/relationships/hyperlink" Target="http://maps.google.com/?output=embed&amp;q=41.56250000,-70.93116667" TargetMode="External"/><Relationship Id="rId817" Type="http://schemas.openxmlformats.org/officeDocument/2006/relationships/hyperlink" Target="http://www.usharbormaster.com/secure/auxview.cfm?recordid=26490" TargetMode="External"/><Relationship Id="rId1447" Type="http://schemas.openxmlformats.org/officeDocument/2006/relationships/hyperlink" Target="http://maps.google.com/?output=embed&amp;q=41.62943250,-70.39894806" TargetMode="External"/><Relationship Id="rId1654" Type="http://schemas.openxmlformats.org/officeDocument/2006/relationships/hyperlink" Target="http://maps.google.com/?output=embed&amp;q=41.75638889,-69.95811111" TargetMode="External"/><Relationship Id="rId1861" Type="http://schemas.openxmlformats.org/officeDocument/2006/relationships/hyperlink" Target="http://www.usharbormaster.com/secure/auxview.cfm?recordid=29445" TargetMode="External"/><Relationship Id="rId2705" Type="http://schemas.openxmlformats.org/officeDocument/2006/relationships/hyperlink" Target="http://www.usharbormaster.com/secure/auxview.cfm?recordid=28055" TargetMode="External"/><Relationship Id="rId2912" Type="http://schemas.openxmlformats.org/officeDocument/2006/relationships/hyperlink" Target="http://www.usharbormaster.com/secure/AuxAidReport_new.cfm?id=24028" TargetMode="External"/><Relationship Id="rId4060" Type="http://schemas.openxmlformats.org/officeDocument/2006/relationships/hyperlink" Target="http://www.usharbormaster.com/secure/AuxAidReport_new.cfm?id=26556" TargetMode="External"/><Relationship Id="rId1307" Type="http://schemas.openxmlformats.org/officeDocument/2006/relationships/hyperlink" Target="http://maps.google.com/?output=embed&amp;q=41.71108333,-70.75771667" TargetMode="External"/><Relationship Id="rId1514" Type="http://schemas.openxmlformats.org/officeDocument/2006/relationships/hyperlink" Target="http://maps.google.com/?output=embed&amp;q=41.46287500,-70.62735556" TargetMode="External"/><Relationship Id="rId1721" Type="http://schemas.openxmlformats.org/officeDocument/2006/relationships/hyperlink" Target="http://www.usharbormaster.com/secure/auxview.cfm?recordid=26327" TargetMode="External"/><Relationship Id="rId13" Type="http://schemas.openxmlformats.org/officeDocument/2006/relationships/hyperlink" Target="http://www.usharbormaster.com/secure/auxviewall.cfm" TargetMode="External"/><Relationship Id="rId3479" Type="http://schemas.openxmlformats.org/officeDocument/2006/relationships/hyperlink" Target="http://maps.google.com/?output=embed&amp;q=41.66526667,-70.71710000" TargetMode="External"/><Relationship Id="rId3686" Type="http://schemas.openxmlformats.org/officeDocument/2006/relationships/hyperlink" Target="http://maps.google.com/?output=embed&amp;q=41.80191667,-69.97422222" TargetMode="External"/><Relationship Id="rId2288" Type="http://schemas.openxmlformats.org/officeDocument/2006/relationships/hyperlink" Target="http://www.usharbormaster.com/secure/AuxAidReport_new.cfm?id=30660" TargetMode="External"/><Relationship Id="rId2495" Type="http://schemas.openxmlformats.org/officeDocument/2006/relationships/hyperlink" Target="http://maps.google.com/?output=embed&amp;q=41.66165000,-69.97733333" TargetMode="External"/><Relationship Id="rId3339" Type="http://schemas.openxmlformats.org/officeDocument/2006/relationships/hyperlink" Target="http://maps.google.com/?output=embed&amp;q=41.64785000,-70.64295556" TargetMode="External"/><Relationship Id="rId3893" Type="http://schemas.openxmlformats.org/officeDocument/2006/relationships/hyperlink" Target="http://www.usharbormaster.com/secure/auxview.cfm?recordid=29127" TargetMode="External"/><Relationship Id="rId467" Type="http://schemas.openxmlformats.org/officeDocument/2006/relationships/hyperlink" Target="http://maps.google.com/?output=embed&amp;q=41.62561667,-70.81510000" TargetMode="External"/><Relationship Id="rId1097" Type="http://schemas.openxmlformats.org/officeDocument/2006/relationships/hyperlink" Target="http://www.usharbormaster.com/secure/auxview.cfm?recordid=28489" TargetMode="External"/><Relationship Id="rId2148" Type="http://schemas.openxmlformats.org/officeDocument/2006/relationships/hyperlink" Target="http://www.usharbormaster.com/secure/AuxAidReport_new.cfm?id=30980" TargetMode="External"/><Relationship Id="rId3546" Type="http://schemas.openxmlformats.org/officeDocument/2006/relationships/hyperlink" Target="http://maps.google.com/?output=embed&amp;q=41.65016667,-69.97902778" TargetMode="External"/><Relationship Id="rId3753" Type="http://schemas.openxmlformats.org/officeDocument/2006/relationships/hyperlink" Target="http://www.usharbormaster.com/secure/auxview.cfm?recordid=30942" TargetMode="External"/><Relationship Id="rId3960" Type="http://schemas.openxmlformats.org/officeDocument/2006/relationships/hyperlink" Target="http://www.usharbormaster.com/secure/AuxAidReport_new.cfm?id=26545" TargetMode="External"/><Relationship Id="rId674" Type="http://schemas.openxmlformats.org/officeDocument/2006/relationships/hyperlink" Target="http://maps.google.com/?output=embed&amp;q=41.66831667,-69.94416667" TargetMode="External"/><Relationship Id="rId881" Type="http://schemas.openxmlformats.org/officeDocument/2006/relationships/hyperlink" Target="http://www.usharbormaster.com/secure/auxview.cfm?recordid=27474" TargetMode="External"/><Relationship Id="rId2355" Type="http://schemas.openxmlformats.org/officeDocument/2006/relationships/hyperlink" Target="http://maps.google.com/?output=embed&amp;q=41.62808333,-70.39702778" TargetMode="External"/><Relationship Id="rId2562" Type="http://schemas.openxmlformats.org/officeDocument/2006/relationships/hyperlink" Target="http://maps.google.com/?output=embed&amp;q=41.99175000,-70.07425000" TargetMode="External"/><Relationship Id="rId3406" Type="http://schemas.openxmlformats.org/officeDocument/2006/relationships/hyperlink" Target="http://maps.google.com/?output=embed&amp;q=41.58516667,-70.64597222" TargetMode="External"/><Relationship Id="rId3613" Type="http://schemas.openxmlformats.org/officeDocument/2006/relationships/hyperlink" Target="http://www.usharbormaster.com/secure/auxview.cfm?recordid=29948" TargetMode="External"/><Relationship Id="rId3820" Type="http://schemas.openxmlformats.org/officeDocument/2006/relationships/hyperlink" Target="http://www.usharbormaster.com/secure/AuxAidReport_new.cfm?id=26097" TargetMode="External"/><Relationship Id="rId327" Type="http://schemas.openxmlformats.org/officeDocument/2006/relationships/hyperlink" Target="http://maps.google.com/?output=embed&amp;q=41.64219444,-70.19613889" TargetMode="External"/><Relationship Id="rId534" Type="http://schemas.openxmlformats.org/officeDocument/2006/relationships/hyperlink" Target="http://maps.google.com/?output=embed&amp;q=41.71205556,-70.76480556" TargetMode="External"/><Relationship Id="rId741" Type="http://schemas.openxmlformats.org/officeDocument/2006/relationships/hyperlink" Target="http://www.usharbormaster.com/secure/auxview.cfm?recordid=26481" TargetMode="External"/><Relationship Id="rId1164" Type="http://schemas.openxmlformats.org/officeDocument/2006/relationships/hyperlink" Target="http://www.usharbormaster.com/secure/AuxAidReport_new.cfm?id=23713" TargetMode="External"/><Relationship Id="rId1371" Type="http://schemas.openxmlformats.org/officeDocument/2006/relationships/hyperlink" Target="http://maps.google.com/?output=embed&amp;q=41.65520000,-70.11543333" TargetMode="External"/><Relationship Id="rId2008" Type="http://schemas.openxmlformats.org/officeDocument/2006/relationships/hyperlink" Target="http://www.usharbormaster.com/secure/AuxAidReport_new.cfm?id=42655" TargetMode="External"/><Relationship Id="rId2215" Type="http://schemas.openxmlformats.org/officeDocument/2006/relationships/hyperlink" Target="http://maps.google.com/?output=embed&amp;q=41.45388889,-70.59133333" TargetMode="External"/><Relationship Id="rId2422" Type="http://schemas.openxmlformats.org/officeDocument/2006/relationships/hyperlink" Target="http://maps.google.com/?output=embed&amp;q=41.62500000,-70.64494444" TargetMode="External"/><Relationship Id="rId601" Type="http://schemas.openxmlformats.org/officeDocument/2006/relationships/hyperlink" Target="http://www.usharbormaster.com/secure/auxview.cfm?recordid=26519" TargetMode="External"/><Relationship Id="rId1024" Type="http://schemas.openxmlformats.org/officeDocument/2006/relationships/hyperlink" Target="http://www.usharbormaster.com/secure/AuxAidReport_new.cfm?id=28673" TargetMode="External"/><Relationship Id="rId1231" Type="http://schemas.openxmlformats.org/officeDocument/2006/relationships/hyperlink" Target="http://maps.google.com/?output=embed&amp;q=41.54755000,-70.58183333" TargetMode="External"/><Relationship Id="rId3196" Type="http://schemas.openxmlformats.org/officeDocument/2006/relationships/hyperlink" Target="http://www.usharbormaster.com/secure/AuxAidReport_new.cfm?id=26347" TargetMode="External"/><Relationship Id="rId4247" Type="http://schemas.openxmlformats.org/officeDocument/2006/relationships/hyperlink" Target="http://maps.google.com/?output=embed&amp;q=41.84028833,-70.32863000" TargetMode="External"/><Relationship Id="rId3056" Type="http://schemas.openxmlformats.org/officeDocument/2006/relationships/hyperlink" Target="http://www.usharbormaster.com/secure/AuxAidReport_new.cfm?id=29393" TargetMode="External"/><Relationship Id="rId3263" Type="http://schemas.openxmlformats.org/officeDocument/2006/relationships/hyperlink" Target="http://maps.google.com/?output=embed&amp;q=41.60902778,-70.41086111" TargetMode="External"/><Relationship Id="rId3470" Type="http://schemas.openxmlformats.org/officeDocument/2006/relationships/hyperlink" Target="http://maps.google.com/?output=embed&amp;q=41.68538333,-70.74555000" TargetMode="External"/><Relationship Id="rId4107" Type="http://schemas.openxmlformats.org/officeDocument/2006/relationships/hyperlink" Target="http://maps.google.com/?output=embed&amp;q=41.60591667,-70.65038333" TargetMode="External"/><Relationship Id="rId4314" Type="http://schemas.openxmlformats.org/officeDocument/2006/relationships/hyperlink" Target="http://maps.google.com/?output=embed&amp;q=41.57972222,-70.64777778" TargetMode="External"/><Relationship Id="rId184" Type="http://schemas.openxmlformats.org/officeDocument/2006/relationships/hyperlink" Target="http://www.usharbormaster.com/secure/AuxAidReport_new.cfm?id=28499" TargetMode="External"/><Relationship Id="rId391" Type="http://schemas.openxmlformats.org/officeDocument/2006/relationships/hyperlink" Target="http://maps.google.com/?output=embed&amp;q=41.71294444,-69.96491667" TargetMode="External"/><Relationship Id="rId1908" Type="http://schemas.openxmlformats.org/officeDocument/2006/relationships/hyperlink" Target="http://www.usharbormaster.com/secure/AuxAidReport_new.cfm?id=26585" TargetMode="External"/><Relationship Id="rId2072" Type="http://schemas.openxmlformats.org/officeDocument/2006/relationships/hyperlink" Target="http://www.usharbormaster.com/secure/AuxAidReport_new.cfm?id=27660" TargetMode="External"/><Relationship Id="rId3123" Type="http://schemas.openxmlformats.org/officeDocument/2006/relationships/hyperlink" Target="http://maps.google.com/?output=embed&amp;q=41.70480556,-69.97650000" TargetMode="External"/><Relationship Id="rId251" Type="http://schemas.openxmlformats.org/officeDocument/2006/relationships/hyperlink" Target="http://maps.google.com/?output=embed&amp;q=41.68755556,-70.16458333" TargetMode="External"/><Relationship Id="rId3330" Type="http://schemas.openxmlformats.org/officeDocument/2006/relationships/hyperlink" Target="http://maps.google.com/?output=embed&amp;q=41.60835778,-70.40298444" TargetMode="External"/><Relationship Id="rId2889" Type="http://schemas.openxmlformats.org/officeDocument/2006/relationships/hyperlink" Target="http://www.usharbormaster.com/secure/auxview.cfm?recordid=42576" TargetMode="External"/><Relationship Id="rId111" Type="http://schemas.openxmlformats.org/officeDocument/2006/relationships/hyperlink" Target="http://maps.google.com/?output=embed&amp;q=41.68097222,-69.94663889" TargetMode="External"/><Relationship Id="rId1698" Type="http://schemas.openxmlformats.org/officeDocument/2006/relationships/hyperlink" Target="http://maps.google.com/?output=embed&amp;q=41.77366667,-69.96583333" TargetMode="External"/><Relationship Id="rId2749" Type="http://schemas.openxmlformats.org/officeDocument/2006/relationships/hyperlink" Target="http://www.usharbormaster.com/secure/auxview.cfm?recordid=28067" TargetMode="External"/><Relationship Id="rId2956" Type="http://schemas.openxmlformats.org/officeDocument/2006/relationships/hyperlink" Target="http://www.usharbormaster.com/secure/AuxAidReport_new.cfm?id=26345" TargetMode="External"/><Relationship Id="rId928" Type="http://schemas.openxmlformats.org/officeDocument/2006/relationships/hyperlink" Target="http://www.usharbormaster.com/secure/AuxAidReport_new.cfm?id=26508" TargetMode="External"/><Relationship Id="rId1558" Type="http://schemas.openxmlformats.org/officeDocument/2006/relationships/hyperlink" Target="http://maps.google.com/?output=embed&amp;q=41.32254167,-70.57005556" TargetMode="External"/><Relationship Id="rId1765" Type="http://schemas.openxmlformats.org/officeDocument/2006/relationships/hyperlink" Target="http://www.usharbormaster.com/secure/auxview.cfm?recordid=23942" TargetMode="External"/><Relationship Id="rId2609" Type="http://schemas.openxmlformats.org/officeDocument/2006/relationships/hyperlink" Target="http://www.usharbormaster.com/secure/auxview.cfm?recordid=29011" TargetMode="External"/><Relationship Id="rId4171" Type="http://schemas.openxmlformats.org/officeDocument/2006/relationships/hyperlink" Target="http://maps.google.com/?output=embed&amp;q=41.60472222,-70.84286111" TargetMode="External"/><Relationship Id="rId57" Type="http://schemas.openxmlformats.org/officeDocument/2006/relationships/hyperlink" Target="http://www.usharbormaster.com/secure/auxview.cfm?recordid=23707" TargetMode="External"/><Relationship Id="rId1418" Type="http://schemas.openxmlformats.org/officeDocument/2006/relationships/hyperlink" Target="http://maps.google.com/?output=embed&amp;q=41.63911111,-70.27177778" TargetMode="External"/><Relationship Id="rId1972" Type="http://schemas.openxmlformats.org/officeDocument/2006/relationships/hyperlink" Target="http://www.usharbormaster.com/secure/AuxAidReport_new.cfm?id=43849" TargetMode="External"/><Relationship Id="rId2816" Type="http://schemas.openxmlformats.org/officeDocument/2006/relationships/hyperlink" Target="http://www.usharbormaster.com/secure/AuxAidReport_new.cfm?id=28700" TargetMode="External"/><Relationship Id="rId4031" Type="http://schemas.openxmlformats.org/officeDocument/2006/relationships/hyperlink" Target="http://maps.google.com/?output=embed&amp;q=41.61080556,-70.40058333" TargetMode="External"/><Relationship Id="rId1625" Type="http://schemas.openxmlformats.org/officeDocument/2006/relationships/hyperlink" Target="http://www.usharbormaster.com/secure/auxview.cfm?recordid=23919" TargetMode="External"/><Relationship Id="rId1832" Type="http://schemas.openxmlformats.org/officeDocument/2006/relationships/hyperlink" Target="http://www.usharbormaster.com/secure/AuxAidReport_new.cfm?id=28687" TargetMode="External"/><Relationship Id="rId3797" Type="http://schemas.openxmlformats.org/officeDocument/2006/relationships/hyperlink" Target="http://www.usharbormaster.com/secure/auxview.cfm?recordid=44075" TargetMode="External"/><Relationship Id="rId2399" Type="http://schemas.openxmlformats.org/officeDocument/2006/relationships/hyperlink" Target="http://maps.google.com/?output=embed&amp;q=41.45911667,-70.55441667" TargetMode="External"/><Relationship Id="rId3657" Type="http://schemas.openxmlformats.org/officeDocument/2006/relationships/hyperlink" Target="http://www.usharbormaster.com/secure/auxview.cfm?recordid=28610" TargetMode="External"/><Relationship Id="rId3864" Type="http://schemas.openxmlformats.org/officeDocument/2006/relationships/hyperlink" Target="http://www.usharbormaster.com/secure/AuxAidReport_new.cfm?id=30766" TargetMode="External"/><Relationship Id="rId578" Type="http://schemas.openxmlformats.org/officeDocument/2006/relationships/hyperlink" Target="http://maps.google.com/?output=embed&amp;q=41.56650000,-70.82569444" TargetMode="External"/><Relationship Id="rId785" Type="http://schemas.openxmlformats.org/officeDocument/2006/relationships/hyperlink" Target="http://www.usharbormaster.com/secure/auxview.cfm?recordid=26499" TargetMode="External"/><Relationship Id="rId992" Type="http://schemas.openxmlformats.org/officeDocument/2006/relationships/hyperlink" Target="http://www.usharbormaster.com/secure/AuxAidReport_new.cfm?id=29318" TargetMode="External"/><Relationship Id="rId2259" Type="http://schemas.openxmlformats.org/officeDocument/2006/relationships/hyperlink" Target="http://maps.google.com/?output=embed&amp;q=41.29719444,-70.07475000" TargetMode="External"/><Relationship Id="rId2466" Type="http://schemas.openxmlformats.org/officeDocument/2006/relationships/hyperlink" Target="http://maps.google.com/?output=embed&amp;q=41.66383333,-69.95366667" TargetMode="External"/><Relationship Id="rId2673" Type="http://schemas.openxmlformats.org/officeDocument/2006/relationships/hyperlink" Target="http://www.usharbormaster.com/secure/auxview.cfm?recordid=28855" TargetMode="External"/><Relationship Id="rId2880" Type="http://schemas.openxmlformats.org/officeDocument/2006/relationships/hyperlink" Target="http://www.usharbormaster.com/secure/AuxAidReport_new.cfm?id=27473" TargetMode="External"/><Relationship Id="rId3517" Type="http://schemas.openxmlformats.org/officeDocument/2006/relationships/hyperlink" Target="http://www.usharbormaster.com/secure/auxview.cfm?recordid=44056" TargetMode="External"/><Relationship Id="rId3724" Type="http://schemas.openxmlformats.org/officeDocument/2006/relationships/hyperlink" Target="http://www.usharbormaster.com/secure/AuxAidReport_new.cfm?id=24080" TargetMode="External"/><Relationship Id="rId3931" Type="http://schemas.openxmlformats.org/officeDocument/2006/relationships/hyperlink" Target="http://maps.google.com/?output=embed&amp;q=41.65388889,-70.18336111" TargetMode="External"/><Relationship Id="rId438" Type="http://schemas.openxmlformats.org/officeDocument/2006/relationships/hyperlink" Target="http://maps.google.com/?output=embed&amp;q=41.69250000,-70.16985000" TargetMode="External"/><Relationship Id="rId645" Type="http://schemas.openxmlformats.org/officeDocument/2006/relationships/hyperlink" Target="http://www.usharbormaster.com/secure/auxview.cfm?recordid=27438" TargetMode="External"/><Relationship Id="rId852" Type="http://schemas.openxmlformats.org/officeDocument/2006/relationships/hyperlink" Target="http://www.usharbormaster.com/secure/AuxAidReport_new.cfm?id=29788" TargetMode="External"/><Relationship Id="rId1068" Type="http://schemas.openxmlformats.org/officeDocument/2006/relationships/hyperlink" Target="http://www.usharbormaster.com/secure/AuxAidReport_new.cfm?id=31044" TargetMode="External"/><Relationship Id="rId1275" Type="http://schemas.openxmlformats.org/officeDocument/2006/relationships/hyperlink" Target="http://maps.google.com/?output=embed&amp;q=41.54916667,-70.57083333" TargetMode="External"/><Relationship Id="rId1482" Type="http://schemas.openxmlformats.org/officeDocument/2006/relationships/hyperlink" Target="http://maps.google.com/?output=embed&amp;q=41.46585861,-70.63070056" TargetMode="External"/><Relationship Id="rId2119" Type="http://schemas.openxmlformats.org/officeDocument/2006/relationships/hyperlink" Target="http://maps.google.com/?output=embed&amp;q=41.67266472,-69.95916194" TargetMode="External"/><Relationship Id="rId2326" Type="http://schemas.openxmlformats.org/officeDocument/2006/relationships/hyperlink" Target="http://maps.google.com/?output=embed&amp;q=41.62090000,-70.91358333" TargetMode="External"/><Relationship Id="rId2533" Type="http://schemas.openxmlformats.org/officeDocument/2006/relationships/hyperlink" Target="http://www.usharbormaster.com/secure/auxview.cfm?recordid=28129" TargetMode="External"/><Relationship Id="rId2740" Type="http://schemas.openxmlformats.org/officeDocument/2006/relationships/hyperlink" Target="http://www.usharbormaster.com/secure/AuxAidReport_new.cfm?id=28064" TargetMode="External"/><Relationship Id="rId505" Type="http://schemas.openxmlformats.org/officeDocument/2006/relationships/hyperlink" Target="http://www.usharbormaster.com/secure/auxview.cfm?recordid=43939" TargetMode="External"/><Relationship Id="rId712" Type="http://schemas.openxmlformats.org/officeDocument/2006/relationships/hyperlink" Target="http://www.usharbormaster.com/secure/AuxAidReport_new.cfm?id=29660" TargetMode="External"/><Relationship Id="rId1135" Type="http://schemas.openxmlformats.org/officeDocument/2006/relationships/hyperlink" Target="http://maps.google.com/?output=embed&amp;q=41.54250000,-70.60750000" TargetMode="External"/><Relationship Id="rId1342" Type="http://schemas.openxmlformats.org/officeDocument/2006/relationships/hyperlink" Target="http://maps.google.com/?output=embed&amp;q=41.68263889,-70.62233333" TargetMode="External"/><Relationship Id="rId1202" Type="http://schemas.openxmlformats.org/officeDocument/2006/relationships/hyperlink" Target="http://maps.google.com/?output=embed&amp;q=41.52313806,-70.67107222" TargetMode="External"/><Relationship Id="rId2600" Type="http://schemas.openxmlformats.org/officeDocument/2006/relationships/hyperlink" Target="http://www.usharbormaster.com/secure/AuxAidReport_new.cfm?id=29173" TargetMode="External"/><Relationship Id="rId3167" Type="http://schemas.openxmlformats.org/officeDocument/2006/relationships/hyperlink" Target="http://maps.google.com/?output=embed&amp;q=41.80141667,-70.52833333" TargetMode="External"/><Relationship Id="rId295" Type="http://schemas.openxmlformats.org/officeDocument/2006/relationships/hyperlink" Target="http://maps.google.com/?output=embed&amp;q=41.70030556,-70.17458333" TargetMode="External"/><Relationship Id="rId3374" Type="http://schemas.openxmlformats.org/officeDocument/2006/relationships/hyperlink" Target="http://maps.google.com/?output=embed&amp;q=41.73771667,-70.66208333" TargetMode="External"/><Relationship Id="rId3581" Type="http://schemas.openxmlformats.org/officeDocument/2006/relationships/hyperlink" Target="http://www.usharbormaster.com/secure/auxview.cfm?recordid=23981" TargetMode="External"/><Relationship Id="rId4218" Type="http://schemas.openxmlformats.org/officeDocument/2006/relationships/hyperlink" Target="http://maps.google.com/?output=embed&amp;q=41.72685000,-70.73061667" TargetMode="External"/><Relationship Id="rId2183" Type="http://schemas.openxmlformats.org/officeDocument/2006/relationships/hyperlink" Target="http://maps.google.com/?output=embed&amp;q=41.45441667,-70.58628333" TargetMode="External"/><Relationship Id="rId2390" Type="http://schemas.openxmlformats.org/officeDocument/2006/relationships/hyperlink" Target="http://maps.google.com/?output=embed&amp;q=41.69606667,-70.75280000" TargetMode="External"/><Relationship Id="rId3027" Type="http://schemas.openxmlformats.org/officeDocument/2006/relationships/hyperlink" Target="http://maps.google.com/?output=embed&amp;q=41.54246667,-70.65528333" TargetMode="External"/><Relationship Id="rId3234" Type="http://schemas.openxmlformats.org/officeDocument/2006/relationships/hyperlink" Target="http://maps.google.com/?output=embed&amp;q=41.57363889,-70.52880556" TargetMode="External"/><Relationship Id="rId3441" Type="http://schemas.openxmlformats.org/officeDocument/2006/relationships/hyperlink" Target="http://www.usharbormaster.com/secure/auxview.cfm?recordid=23992" TargetMode="External"/><Relationship Id="rId155" Type="http://schemas.openxmlformats.org/officeDocument/2006/relationships/hyperlink" Target="http://maps.google.com/?output=embed&amp;q=41.65613889,-70.19227778" TargetMode="External"/><Relationship Id="rId362" Type="http://schemas.openxmlformats.org/officeDocument/2006/relationships/hyperlink" Target="http://maps.google.com/?output=embed&amp;q=41.67605556,-70.16936111" TargetMode="External"/><Relationship Id="rId2043" Type="http://schemas.openxmlformats.org/officeDocument/2006/relationships/hyperlink" Target="http://maps.google.com/?output=embed&amp;q=41.69965000,-70.74316667" TargetMode="External"/><Relationship Id="rId2250" Type="http://schemas.openxmlformats.org/officeDocument/2006/relationships/hyperlink" Target="http://maps.google.com/?output=embed&amp;q=41.29697222,-70.07425000" TargetMode="External"/><Relationship Id="rId3301" Type="http://schemas.openxmlformats.org/officeDocument/2006/relationships/hyperlink" Target="http://www.usharbormaster.com/secure/auxview.cfm?recordid=26528" TargetMode="External"/><Relationship Id="rId222" Type="http://schemas.openxmlformats.org/officeDocument/2006/relationships/hyperlink" Target="http://maps.google.com/?output=embed&amp;q=41.68786111,-70.16202778" TargetMode="External"/><Relationship Id="rId2110" Type="http://schemas.openxmlformats.org/officeDocument/2006/relationships/hyperlink" Target="http://maps.google.com/?output=embed&amp;q=41.67233333,-69.95933333" TargetMode="External"/><Relationship Id="rId4075" Type="http://schemas.openxmlformats.org/officeDocument/2006/relationships/hyperlink" Target="http://maps.google.com/?output=embed&amp;q=41.61011111,-70.40141667" TargetMode="External"/><Relationship Id="rId4282" Type="http://schemas.openxmlformats.org/officeDocument/2006/relationships/hyperlink" Target="http://maps.google.com/?output=embed&amp;q=39.94155528,-70.77018306" TargetMode="External"/><Relationship Id="rId1669" Type="http://schemas.openxmlformats.org/officeDocument/2006/relationships/hyperlink" Target="http://www.usharbormaster.com/secure/auxview.cfm?recordid=23929" TargetMode="External"/><Relationship Id="rId1876" Type="http://schemas.openxmlformats.org/officeDocument/2006/relationships/hyperlink" Target="http://www.usharbormaster.com/secure/AuxAidReport_new.cfm?id=23945" TargetMode="External"/><Relationship Id="rId2927" Type="http://schemas.openxmlformats.org/officeDocument/2006/relationships/hyperlink" Target="http://maps.google.com/?output=embed&amp;q=41.58591667,-70.45873333" TargetMode="External"/><Relationship Id="rId3091" Type="http://schemas.openxmlformats.org/officeDocument/2006/relationships/hyperlink" Target="http://maps.google.com/?output=embed&amp;q=41.71741667,-69.99461111" TargetMode="External"/><Relationship Id="rId4142" Type="http://schemas.openxmlformats.org/officeDocument/2006/relationships/hyperlink" Target="http://maps.google.com/?output=embed&amp;q=41.60318889,-70.84445278" TargetMode="External"/><Relationship Id="rId1529" Type="http://schemas.openxmlformats.org/officeDocument/2006/relationships/hyperlink" Target="http://www.usharbormaster.com/secure/auxview.cfm?recordid=29988" TargetMode="External"/><Relationship Id="rId1736" Type="http://schemas.openxmlformats.org/officeDocument/2006/relationships/hyperlink" Target="http://www.usharbormaster.com/secure/AuxAidReport_new.cfm?id=29267" TargetMode="External"/><Relationship Id="rId1943" Type="http://schemas.openxmlformats.org/officeDocument/2006/relationships/hyperlink" Target="http://maps.google.com/?output=embed&amp;q=41.46188611,-70.58470278" TargetMode="External"/><Relationship Id="rId28" Type="http://schemas.openxmlformats.org/officeDocument/2006/relationships/hyperlink" Target="http://www.usharbormaster.com/secure/AuxAidReport_new.cfm?id=28696" TargetMode="External"/><Relationship Id="rId1803" Type="http://schemas.openxmlformats.org/officeDocument/2006/relationships/hyperlink" Target="http://maps.google.com/?output=embed&amp;q=41.27858333,-70.19944444" TargetMode="External"/><Relationship Id="rId4002" Type="http://schemas.openxmlformats.org/officeDocument/2006/relationships/hyperlink" Target="http://maps.google.com/?output=embed&amp;q=41.61875000,-70.40002778" TargetMode="External"/><Relationship Id="rId3768" Type="http://schemas.openxmlformats.org/officeDocument/2006/relationships/hyperlink" Target="http://www.usharbormaster.com/secure/AuxAidReport_new.cfm?id=27694" TargetMode="External"/><Relationship Id="rId3975" Type="http://schemas.openxmlformats.org/officeDocument/2006/relationships/hyperlink" Target="http://maps.google.com/?output=embed&amp;q=41.60559417,-70.40075556" TargetMode="External"/><Relationship Id="rId689" Type="http://schemas.openxmlformats.org/officeDocument/2006/relationships/hyperlink" Target="http://www.usharbormaster.com/secure/auxview.cfm?recordid=23782" TargetMode="External"/><Relationship Id="rId896" Type="http://schemas.openxmlformats.org/officeDocument/2006/relationships/hyperlink" Target="http://www.usharbormaster.com/secure/AuxAidReport_new.cfm?id=27509" TargetMode="External"/><Relationship Id="rId2577" Type="http://schemas.openxmlformats.org/officeDocument/2006/relationships/hyperlink" Target="http://www.usharbormaster.com/secure/auxview.cfm?recordid=30987" TargetMode="External"/><Relationship Id="rId2784" Type="http://schemas.openxmlformats.org/officeDocument/2006/relationships/hyperlink" Target="http://www.usharbormaster.com/secure/AuxAidReport_new.cfm?id=28047" TargetMode="External"/><Relationship Id="rId3628" Type="http://schemas.openxmlformats.org/officeDocument/2006/relationships/hyperlink" Target="http://www.usharbormaster.com/secure/AuxAidReport_new.cfm?id=28135" TargetMode="External"/><Relationship Id="rId549" Type="http://schemas.openxmlformats.org/officeDocument/2006/relationships/hyperlink" Target="http://www.usharbormaster.com/secure/auxview.cfm?recordid=36830" TargetMode="External"/><Relationship Id="rId756" Type="http://schemas.openxmlformats.org/officeDocument/2006/relationships/hyperlink" Target="http://www.usharbormaster.com/secure/AuxAidReport_new.cfm?id=26484" TargetMode="External"/><Relationship Id="rId1179" Type="http://schemas.openxmlformats.org/officeDocument/2006/relationships/hyperlink" Target="http://maps.google.com/?output=embed&amp;q=41.67219444,-70.16766667" TargetMode="External"/><Relationship Id="rId1386" Type="http://schemas.openxmlformats.org/officeDocument/2006/relationships/hyperlink" Target="http://maps.google.com/?output=embed&amp;q=41.63015194,-70.29872639" TargetMode="External"/><Relationship Id="rId1593" Type="http://schemas.openxmlformats.org/officeDocument/2006/relationships/hyperlink" Target="http://www.usharbormaster.com/secure/auxview.cfm?recordid=23911" TargetMode="External"/><Relationship Id="rId2437" Type="http://schemas.openxmlformats.org/officeDocument/2006/relationships/hyperlink" Target="http://www.usharbormaster.com/secure/auxview.cfm?recordid=29484" TargetMode="External"/><Relationship Id="rId2991" Type="http://schemas.openxmlformats.org/officeDocument/2006/relationships/hyperlink" Target="http://maps.google.com/?output=embed&amp;q=42.05133333,-70.15822222" TargetMode="External"/><Relationship Id="rId3835" Type="http://schemas.openxmlformats.org/officeDocument/2006/relationships/hyperlink" Target="http://maps.google.com/?output=embed&amp;q=41.56760000,-70.52408333" TargetMode="External"/><Relationship Id="rId409" Type="http://schemas.openxmlformats.org/officeDocument/2006/relationships/hyperlink" Target="http://www.usharbormaster.com/secure/auxview.cfm?recordid=43846" TargetMode="External"/><Relationship Id="rId963" Type="http://schemas.openxmlformats.org/officeDocument/2006/relationships/hyperlink" Target="http://maps.google.com/?output=embed&amp;q=41.74135333,-70.65402833" TargetMode="External"/><Relationship Id="rId1039" Type="http://schemas.openxmlformats.org/officeDocument/2006/relationships/hyperlink" Target="http://maps.google.com/?output=embed&amp;q=41.55391667,-70.54822222" TargetMode="External"/><Relationship Id="rId1246" Type="http://schemas.openxmlformats.org/officeDocument/2006/relationships/hyperlink" Target="http://maps.google.com/?output=embed&amp;q=41.54505750,-70.58019083" TargetMode="External"/><Relationship Id="rId2644" Type="http://schemas.openxmlformats.org/officeDocument/2006/relationships/hyperlink" Target="http://www.usharbormaster.com/secure/AuxAidReport_new.cfm?id=28801" TargetMode="External"/><Relationship Id="rId2851" Type="http://schemas.openxmlformats.org/officeDocument/2006/relationships/hyperlink" Target="http://maps.google.com/?output=embed&amp;q=41.58836667,-70.44245000" TargetMode="External"/><Relationship Id="rId3902" Type="http://schemas.openxmlformats.org/officeDocument/2006/relationships/hyperlink" Target="http://maps.google.com/?output=embed&amp;q=41.65144444,-70.19530556" TargetMode="External"/><Relationship Id="rId92" Type="http://schemas.openxmlformats.org/officeDocument/2006/relationships/hyperlink" Target="http://www.usharbormaster.com/secure/AuxAidReport_new.cfm?id=41228" TargetMode="External"/><Relationship Id="rId616" Type="http://schemas.openxmlformats.org/officeDocument/2006/relationships/hyperlink" Target="http://www.usharbormaster.com/secure/AuxAidReport_new.cfm?id=26522" TargetMode="External"/><Relationship Id="rId823" Type="http://schemas.openxmlformats.org/officeDocument/2006/relationships/hyperlink" Target="http://maps.google.com/?output=embed&amp;q=41.60947222,-70.42891667" TargetMode="External"/><Relationship Id="rId1453" Type="http://schemas.openxmlformats.org/officeDocument/2006/relationships/hyperlink" Target="http://www.usharbormaster.com/secure/auxview.cfm?recordid=28886" TargetMode="External"/><Relationship Id="rId1660" Type="http://schemas.openxmlformats.org/officeDocument/2006/relationships/hyperlink" Target="http://www.usharbormaster.com/secure/AuxAidReport_new.cfm?id=23926" TargetMode="External"/><Relationship Id="rId2504" Type="http://schemas.openxmlformats.org/officeDocument/2006/relationships/hyperlink" Target="http://www.usharbormaster.com/secure/AuxAidReport_new.cfm?id=26463" TargetMode="External"/><Relationship Id="rId2711" Type="http://schemas.openxmlformats.org/officeDocument/2006/relationships/hyperlink" Target="http://maps.google.com/?output=embed&amp;q=41.71130556,-69.95847222" TargetMode="External"/><Relationship Id="rId1106" Type="http://schemas.openxmlformats.org/officeDocument/2006/relationships/hyperlink" Target="http://maps.google.com/?output=embed&amp;q=41.63576667,-70.25006667" TargetMode="External"/><Relationship Id="rId1313" Type="http://schemas.openxmlformats.org/officeDocument/2006/relationships/hyperlink" Target="http://www.usharbormaster.com/secure/auxview.cfm?recordid=23877" TargetMode="External"/><Relationship Id="rId1520" Type="http://schemas.openxmlformats.org/officeDocument/2006/relationships/hyperlink" Target="http://www.usharbormaster.com/secure/AuxAidReport_new.cfm?id=44008" TargetMode="External"/><Relationship Id="rId3278" Type="http://schemas.openxmlformats.org/officeDocument/2006/relationships/hyperlink" Target="http://maps.google.com/?output=embed&amp;q=41.60893472,-70.40885667" TargetMode="External"/><Relationship Id="rId3485" Type="http://schemas.openxmlformats.org/officeDocument/2006/relationships/hyperlink" Target="http://www.usharbormaster.com/secure/auxview.cfm?recordid=25910" TargetMode="External"/><Relationship Id="rId3692" Type="http://schemas.openxmlformats.org/officeDocument/2006/relationships/hyperlink" Target="http://www.usharbormaster.com/secure/AuxAidReport_new.cfm?id=29286" TargetMode="External"/><Relationship Id="rId4329" Type="http://schemas.openxmlformats.org/officeDocument/2006/relationships/hyperlink" Target="http://www.usharbormaster.com/secure/auxview.cfm?recordid=44073" TargetMode="External"/><Relationship Id="rId199" Type="http://schemas.openxmlformats.org/officeDocument/2006/relationships/hyperlink" Target="http://maps.google.com/?output=embed&amp;q=41.67580556,-70.16905556" TargetMode="External"/><Relationship Id="rId2087" Type="http://schemas.openxmlformats.org/officeDocument/2006/relationships/hyperlink" Target="http://maps.google.com/?output=embed&amp;q=41.64493333,-70.25766667" TargetMode="External"/><Relationship Id="rId2294" Type="http://schemas.openxmlformats.org/officeDocument/2006/relationships/hyperlink" Target="http://maps.google.com/?output=embed&amp;q=41.61391667,-70.84056667" TargetMode="External"/><Relationship Id="rId3138" Type="http://schemas.openxmlformats.org/officeDocument/2006/relationships/hyperlink" Target="http://maps.google.com/?output=embed&amp;q=41.70913889,-69.96847222" TargetMode="External"/><Relationship Id="rId3345" Type="http://schemas.openxmlformats.org/officeDocument/2006/relationships/hyperlink" Target="http://www.usharbormaster.com/secure/auxview.cfm?recordid=28608" TargetMode="External"/><Relationship Id="rId3552" Type="http://schemas.openxmlformats.org/officeDocument/2006/relationships/hyperlink" Target="http://www.usharbormaster.com/secure/AuxAidReport_new.cfm?id=28098" TargetMode="External"/><Relationship Id="rId266" Type="http://schemas.openxmlformats.org/officeDocument/2006/relationships/hyperlink" Target="http://maps.google.com/?output=embed&amp;q=41.69538889,-70.16986111" TargetMode="External"/><Relationship Id="rId473" Type="http://schemas.openxmlformats.org/officeDocument/2006/relationships/hyperlink" Target="http://www.usharbormaster.com/secure/auxview.cfm?recordid=36857" TargetMode="External"/><Relationship Id="rId680" Type="http://schemas.openxmlformats.org/officeDocument/2006/relationships/hyperlink" Target="http://www.usharbormaster.com/secure/AuxAidReport_new.cfm?id=42607" TargetMode="External"/><Relationship Id="rId2154" Type="http://schemas.openxmlformats.org/officeDocument/2006/relationships/hyperlink" Target="http://maps.google.com/?output=embed&amp;q=41.70599444,-70.62715278" TargetMode="External"/><Relationship Id="rId2361" Type="http://schemas.openxmlformats.org/officeDocument/2006/relationships/hyperlink" Target="http://www.usharbormaster.com/secure/auxview.cfm?recordid=26574" TargetMode="External"/><Relationship Id="rId3205" Type="http://schemas.openxmlformats.org/officeDocument/2006/relationships/hyperlink" Target="http://www.usharbormaster.com/secure/auxview.cfm?recordid=26350" TargetMode="External"/><Relationship Id="rId3412" Type="http://schemas.openxmlformats.org/officeDocument/2006/relationships/hyperlink" Target="http://www.usharbormaster.com/secure/AuxAidReport_new.cfm?id=29665" TargetMode="External"/><Relationship Id="rId126" Type="http://schemas.openxmlformats.org/officeDocument/2006/relationships/hyperlink" Target="http://maps.google.com/?output=embed&amp;q=41.68580556,-69.94913889" TargetMode="External"/><Relationship Id="rId333" Type="http://schemas.openxmlformats.org/officeDocument/2006/relationships/hyperlink" Target="http://www.usharbormaster.com/secure/auxview.cfm?recordid=29356" TargetMode="External"/><Relationship Id="rId540" Type="http://schemas.openxmlformats.org/officeDocument/2006/relationships/hyperlink" Target="http://www.usharbormaster.com/secure/AuxAidReport_new.cfm?id=27502" TargetMode="External"/><Relationship Id="rId1170" Type="http://schemas.openxmlformats.org/officeDocument/2006/relationships/hyperlink" Target="http://maps.google.com/?output=embed&amp;q=41.67300000,-70.17038889" TargetMode="External"/><Relationship Id="rId2014" Type="http://schemas.openxmlformats.org/officeDocument/2006/relationships/hyperlink" Target="http://maps.google.com/?output=embed&amp;q=41.64650000,-70.80063889" TargetMode="External"/><Relationship Id="rId2221" Type="http://schemas.openxmlformats.org/officeDocument/2006/relationships/hyperlink" Target="http://www.usharbormaster.com/secure/auxview.cfm?recordid=27633" TargetMode="External"/><Relationship Id="rId1030" Type="http://schemas.openxmlformats.org/officeDocument/2006/relationships/hyperlink" Target="http://maps.google.com/?output=embed&amp;q=41.30508333,-70.19172222" TargetMode="External"/><Relationship Id="rId4186" Type="http://schemas.openxmlformats.org/officeDocument/2006/relationships/hyperlink" Target="http://maps.google.com/?output=embed&amp;q=41.59545000,-70.84145000" TargetMode="External"/><Relationship Id="rId400" Type="http://schemas.openxmlformats.org/officeDocument/2006/relationships/hyperlink" Target="http://www.usharbormaster.com/secure/AuxAidReport_new.cfm?id=28089" TargetMode="External"/><Relationship Id="rId1987" Type="http://schemas.openxmlformats.org/officeDocument/2006/relationships/hyperlink" Target="http://maps.google.com/?output=embed&amp;q=41.59476667,-70.46361667" TargetMode="External"/><Relationship Id="rId1847" Type="http://schemas.openxmlformats.org/officeDocument/2006/relationships/hyperlink" Target="http://maps.google.com/?output=embed&amp;q=41.71002778,-70.30122222" TargetMode="External"/><Relationship Id="rId4046" Type="http://schemas.openxmlformats.org/officeDocument/2006/relationships/hyperlink" Target="http://maps.google.com/?output=embed&amp;q=41.61297222,-70.40019444" TargetMode="External"/><Relationship Id="rId4253" Type="http://schemas.openxmlformats.org/officeDocument/2006/relationships/hyperlink" Target="http://www.usharbormaster.com/secure/auxview.cfm?recordid=36589" TargetMode="External"/><Relationship Id="rId1707" Type="http://schemas.openxmlformats.org/officeDocument/2006/relationships/hyperlink" Target="http://maps.google.com/?output=embed&amp;q=41.77936111,-69.96836111" TargetMode="External"/><Relationship Id="rId3062" Type="http://schemas.openxmlformats.org/officeDocument/2006/relationships/hyperlink" Target="http://maps.google.com/?output=embed&amp;q=41.67511111,-70.62150000" TargetMode="External"/><Relationship Id="rId4113" Type="http://schemas.openxmlformats.org/officeDocument/2006/relationships/hyperlink" Target="http://www.usharbormaster.com/secure/auxview.cfm?recordid=26108" TargetMode="External"/><Relationship Id="rId4320" Type="http://schemas.openxmlformats.org/officeDocument/2006/relationships/hyperlink" Target="http://www.usharbormaster.com/secure/AuxAidReport_new.cfm?id=29687" TargetMode="External"/><Relationship Id="rId190" Type="http://schemas.openxmlformats.org/officeDocument/2006/relationships/hyperlink" Target="http://maps.google.com/?output=embed&amp;q=41.67261111,-70.17197222" TargetMode="External"/><Relationship Id="rId1914" Type="http://schemas.openxmlformats.org/officeDocument/2006/relationships/hyperlink" Target="http://maps.google.com/?output=embed&amp;q=41.63563889,-70.40658333" TargetMode="External"/><Relationship Id="rId3879" Type="http://schemas.openxmlformats.org/officeDocument/2006/relationships/hyperlink" Target="http://maps.google.com/?output=embed&amp;q=41.65344722,-70.63449444" TargetMode="External"/><Relationship Id="rId2688" Type="http://schemas.openxmlformats.org/officeDocument/2006/relationships/hyperlink" Target="http://www.usharbormaster.com/secure/AuxAidReport_new.cfm?id=28050" TargetMode="External"/><Relationship Id="rId2895" Type="http://schemas.openxmlformats.org/officeDocument/2006/relationships/hyperlink" Target="http://maps.google.com/?output=embed&amp;q=41.58791667,-70.45675000" TargetMode="External"/><Relationship Id="rId3739" Type="http://schemas.openxmlformats.org/officeDocument/2006/relationships/hyperlink" Target="http://maps.google.com/?output=embed&amp;q=41.80672222,-69.96577778" TargetMode="External"/><Relationship Id="rId3946" Type="http://schemas.openxmlformats.org/officeDocument/2006/relationships/hyperlink" Target="http://maps.google.com/?output=embed&amp;q=41.92744444,-70.03369444" TargetMode="External"/><Relationship Id="rId867" Type="http://schemas.openxmlformats.org/officeDocument/2006/relationships/hyperlink" Target="http://maps.google.com/?output=embed&amp;q=41.42540000,-70.92352500" TargetMode="External"/><Relationship Id="rId1497" Type="http://schemas.openxmlformats.org/officeDocument/2006/relationships/hyperlink" Target="http://www.usharbormaster.com/secure/auxview.cfm?recordid=23900" TargetMode="External"/><Relationship Id="rId2548" Type="http://schemas.openxmlformats.org/officeDocument/2006/relationships/hyperlink" Target="http://www.usharbormaster.com/secure/AuxAidReport_new.cfm?id=28126" TargetMode="External"/><Relationship Id="rId2755" Type="http://schemas.openxmlformats.org/officeDocument/2006/relationships/hyperlink" Target="http://maps.google.com/?output=embed&amp;q=41.72369444,-69.97330556" TargetMode="External"/><Relationship Id="rId2962" Type="http://schemas.openxmlformats.org/officeDocument/2006/relationships/hyperlink" Target="http://maps.google.com/?output=embed&amp;q=41.58671667,-70.45331667" TargetMode="External"/><Relationship Id="rId3806" Type="http://schemas.openxmlformats.org/officeDocument/2006/relationships/hyperlink" Target="http://maps.google.com/?output=embed&amp;q=41.57333333,-70.52388889" TargetMode="External"/><Relationship Id="rId727" Type="http://schemas.openxmlformats.org/officeDocument/2006/relationships/hyperlink" Target="http://maps.google.com/?output=embed&amp;q=41.60719444,-70.43469444" TargetMode="External"/><Relationship Id="rId934" Type="http://schemas.openxmlformats.org/officeDocument/2006/relationships/hyperlink" Target="http://maps.google.com/?output=embed&amp;q=41.62505556,-70.36655389" TargetMode="External"/><Relationship Id="rId1357" Type="http://schemas.openxmlformats.org/officeDocument/2006/relationships/hyperlink" Target="http://www.usharbormaster.com/secure/auxview.cfm?recordid=23883" TargetMode="External"/><Relationship Id="rId1564" Type="http://schemas.openxmlformats.org/officeDocument/2006/relationships/hyperlink" Target="http://www.usharbormaster.com/secure/AuxAidReport_new.cfm?id=29635" TargetMode="External"/><Relationship Id="rId1771" Type="http://schemas.openxmlformats.org/officeDocument/2006/relationships/hyperlink" Target="http://maps.google.com/?output=embed&amp;q=41.28788889,-70.20177778" TargetMode="External"/><Relationship Id="rId2408" Type="http://schemas.openxmlformats.org/officeDocument/2006/relationships/hyperlink" Target="http://www.usharbormaster.com/secure/AuxAidReport_new.cfm?id=29262" TargetMode="External"/><Relationship Id="rId2615" Type="http://schemas.openxmlformats.org/officeDocument/2006/relationships/hyperlink" Target="http://maps.google.com/?output=embed&amp;q=41.75277778,-69.96752778" TargetMode="External"/><Relationship Id="rId2822" Type="http://schemas.openxmlformats.org/officeDocument/2006/relationships/hyperlink" Target="http://maps.google.com/?output=embed&amp;q=41.30572222,-70.02502778" TargetMode="External"/><Relationship Id="rId63" Type="http://schemas.openxmlformats.org/officeDocument/2006/relationships/hyperlink" Target="http://maps.google.com/?output=embed&amp;q=41.65558333,-70.08447222" TargetMode="External"/><Relationship Id="rId1217" Type="http://schemas.openxmlformats.org/officeDocument/2006/relationships/hyperlink" Target="http://www.usharbormaster.com/secure/auxview.cfm?recordid=23829" TargetMode="External"/><Relationship Id="rId1424" Type="http://schemas.openxmlformats.org/officeDocument/2006/relationships/hyperlink" Target="http://www.usharbormaster.com/secure/AuxAidReport_new.cfm?id=26887" TargetMode="External"/><Relationship Id="rId1631" Type="http://schemas.openxmlformats.org/officeDocument/2006/relationships/hyperlink" Target="http://maps.google.com/?output=embed&amp;q=41.74338889,-69.96366667" TargetMode="External"/><Relationship Id="rId3389" Type="http://schemas.openxmlformats.org/officeDocument/2006/relationships/hyperlink" Target="http://www.usharbormaster.com/secure/auxview.cfm?recordid=29165" TargetMode="External"/><Relationship Id="rId3596" Type="http://schemas.openxmlformats.org/officeDocument/2006/relationships/hyperlink" Target="http://www.usharbormaster.com/secure/AuxAidReport_new.cfm?id=28093" TargetMode="External"/><Relationship Id="rId2198" Type="http://schemas.openxmlformats.org/officeDocument/2006/relationships/hyperlink" Target="http://maps.google.com/?output=embed&amp;q=41.45463333,-70.58623333" TargetMode="External"/><Relationship Id="rId3249" Type="http://schemas.openxmlformats.org/officeDocument/2006/relationships/hyperlink" Target="http://www.usharbormaster.com/secure/auxview.cfm?recordid=30952" TargetMode="External"/><Relationship Id="rId3456" Type="http://schemas.openxmlformats.org/officeDocument/2006/relationships/hyperlink" Target="http://www.usharbormaster.com/secure/AuxAidReport_new.cfm?id=25914" TargetMode="External"/><Relationship Id="rId377" Type="http://schemas.openxmlformats.org/officeDocument/2006/relationships/hyperlink" Target="http://www.usharbormaster.com/secure/auxview.cfm?recordid=29102" TargetMode="External"/><Relationship Id="rId584" Type="http://schemas.openxmlformats.org/officeDocument/2006/relationships/hyperlink" Target="http://www.usharbormaster.com/secure/AuxAidReport_new.cfm?id=43974" TargetMode="External"/><Relationship Id="rId2058" Type="http://schemas.openxmlformats.org/officeDocument/2006/relationships/hyperlink" Target="http://maps.google.com/?output=embed&amp;q=41.65838333,-70.62683333" TargetMode="External"/><Relationship Id="rId2265" Type="http://schemas.openxmlformats.org/officeDocument/2006/relationships/hyperlink" Target="http://www.usharbormaster.com/secure/auxview.cfm?recordid=26052" TargetMode="External"/><Relationship Id="rId3109" Type="http://schemas.openxmlformats.org/officeDocument/2006/relationships/hyperlink" Target="http://www.usharbormaster.com/secure/auxview.cfm?recordid=27618" TargetMode="External"/><Relationship Id="rId3663" Type="http://schemas.openxmlformats.org/officeDocument/2006/relationships/hyperlink" Target="http://maps.google.com/?output=embed&amp;q=41.52455500,-70.67305778" TargetMode="External"/><Relationship Id="rId3870" Type="http://schemas.openxmlformats.org/officeDocument/2006/relationships/hyperlink" Target="http://maps.google.com/?output=embed&amp;q=41.65305000,-70.63025000" TargetMode="External"/><Relationship Id="rId237" Type="http://schemas.openxmlformats.org/officeDocument/2006/relationships/hyperlink" Target="http://www.usharbormaster.com/secure/auxview.cfm?recordid=27984" TargetMode="External"/><Relationship Id="rId791" Type="http://schemas.openxmlformats.org/officeDocument/2006/relationships/hyperlink" Target="http://maps.google.com/?output=embed&amp;q=41.62872917,-70.41212833" TargetMode="External"/><Relationship Id="rId1074" Type="http://schemas.openxmlformats.org/officeDocument/2006/relationships/hyperlink" Target="http://maps.google.com/?output=embed&amp;q=41.63998333,-70.24693333" TargetMode="External"/><Relationship Id="rId2472" Type="http://schemas.openxmlformats.org/officeDocument/2006/relationships/hyperlink" Target="http://www.usharbormaster.com/secure/AuxAidReport_new.cfm?id=29118" TargetMode="External"/><Relationship Id="rId3316" Type="http://schemas.openxmlformats.org/officeDocument/2006/relationships/hyperlink" Target="http://www.usharbormaster.com/secure/AuxAidReport_new.cfm?id=26530" TargetMode="External"/><Relationship Id="rId3523" Type="http://schemas.openxmlformats.org/officeDocument/2006/relationships/hyperlink" Target="http://maps.google.com/?output=embed&amp;q=41.65389722,-69.97906667" TargetMode="External"/><Relationship Id="rId3730" Type="http://schemas.openxmlformats.org/officeDocument/2006/relationships/hyperlink" Target="http://maps.google.com/?output=embed&amp;q=41.81052778,-69.96547222" TargetMode="External"/><Relationship Id="rId444" Type="http://schemas.openxmlformats.org/officeDocument/2006/relationships/hyperlink" Target="http://www.usharbormaster.com/secure/AuxAidReport_new.cfm?id=43899" TargetMode="External"/><Relationship Id="rId651" Type="http://schemas.openxmlformats.org/officeDocument/2006/relationships/hyperlink" Target="http://maps.google.com/?output=embed&amp;q=41.38765000,-70.50238333" TargetMode="External"/><Relationship Id="rId1281" Type="http://schemas.openxmlformats.org/officeDocument/2006/relationships/hyperlink" Target="http://www.usharbormaster.com/secure/auxview.cfm?recordid=26074" TargetMode="External"/><Relationship Id="rId2125" Type="http://schemas.openxmlformats.org/officeDocument/2006/relationships/hyperlink" Target="http://www.usharbormaster.com/secure/auxview.cfm?recordid=28140" TargetMode="External"/><Relationship Id="rId2332" Type="http://schemas.openxmlformats.org/officeDocument/2006/relationships/hyperlink" Target="http://www.usharbormaster.com/secure/AuxAidReport_new.cfm?id=29653" TargetMode="External"/><Relationship Id="rId304" Type="http://schemas.openxmlformats.org/officeDocument/2006/relationships/hyperlink" Target="http://www.usharbormaster.com/secure/AuxAidReport_new.cfm?id=29352" TargetMode="External"/><Relationship Id="rId511" Type="http://schemas.openxmlformats.org/officeDocument/2006/relationships/hyperlink" Target="http://maps.google.com/?output=embed&amp;q=41.72895000,-70.64225000" TargetMode="External"/><Relationship Id="rId1141" Type="http://schemas.openxmlformats.org/officeDocument/2006/relationships/hyperlink" Target="http://www.usharbormaster.com/secure/auxview.cfm?recordid=29620" TargetMode="External"/><Relationship Id="rId4297" Type="http://schemas.openxmlformats.org/officeDocument/2006/relationships/hyperlink" Target="http://www.usharbormaster.com/secure/auxview.cfm?recordid=28805" TargetMode="External"/><Relationship Id="rId1001" Type="http://schemas.openxmlformats.org/officeDocument/2006/relationships/hyperlink" Target="http://www.usharbormaster.com/secure/auxview.cfm?recordid=30666" TargetMode="External"/><Relationship Id="rId4157" Type="http://schemas.openxmlformats.org/officeDocument/2006/relationships/hyperlink" Target="http://www.usharbormaster.com/secure/auxview.cfm?recordid=26374" TargetMode="External"/><Relationship Id="rId1958" Type="http://schemas.openxmlformats.org/officeDocument/2006/relationships/hyperlink" Target="http://maps.google.com/?output=embed&amp;q=41.43997222,-70.59963889" TargetMode="External"/><Relationship Id="rId3173" Type="http://schemas.openxmlformats.org/officeDocument/2006/relationships/hyperlink" Target="http://www.usharbormaster.com/secure/auxview.cfm?recordid=24002" TargetMode="External"/><Relationship Id="rId3380" Type="http://schemas.openxmlformats.org/officeDocument/2006/relationships/hyperlink" Target="http://www.usharbormaster.com/secure/AuxAidReport_new.cfm?id=37960" TargetMode="External"/><Relationship Id="rId4017" Type="http://schemas.openxmlformats.org/officeDocument/2006/relationships/hyperlink" Target="http://www.usharbormaster.com/secure/auxview.cfm?recordid=26566" TargetMode="External"/><Relationship Id="rId4224" Type="http://schemas.openxmlformats.org/officeDocument/2006/relationships/hyperlink" Target="http://www.usharbormaster.com/secure/AuxAidReport_new.cfm?id=37977" TargetMode="External"/><Relationship Id="rId1818" Type="http://schemas.openxmlformats.org/officeDocument/2006/relationships/hyperlink" Target="http://maps.google.com/?output=embed&amp;q=41.28822222,-70.20755556" TargetMode="External"/><Relationship Id="rId3033" Type="http://schemas.openxmlformats.org/officeDocument/2006/relationships/hyperlink" Target="http://www.usharbormaster.com/secure/auxview.cfm?recordid=27724" TargetMode="External"/><Relationship Id="rId3240" Type="http://schemas.openxmlformats.org/officeDocument/2006/relationships/hyperlink" Target="http://www.usharbormaster.com/secure/AuxAidReport_new.cfm?id=26084" TargetMode="External"/><Relationship Id="rId161" Type="http://schemas.openxmlformats.org/officeDocument/2006/relationships/hyperlink" Target="http://www.usharbormaster.com/secure/auxview.cfm?recordid=23749" TargetMode="External"/><Relationship Id="rId2799" Type="http://schemas.openxmlformats.org/officeDocument/2006/relationships/hyperlink" Target="http://maps.google.com/?output=embed&amp;q=41.70053333,-70.62426667" TargetMode="External"/><Relationship Id="rId3100" Type="http://schemas.openxmlformats.org/officeDocument/2006/relationships/hyperlink" Target="http://www.usharbormaster.com/secure/AuxAidReport_new.cfm?id=27617" TargetMode="External"/><Relationship Id="rId978" Type="http://schemas.openxmlformats.org/officeDocument/2006/relationships/hyperlink" Target="http://maps.google.com/?output=embed&amp;q=41.46023611,-70.58506389" TargetMode="External"/><Relationship Id="rId2659" Type="http://schemas.openxmlformats.org/officeDocument/2006/relationships/hyperlink" Target="http://maps.google.com/?output=embed&amp;q=41.72181667,-70.62665000" TargetMode="External"/><Relationship Id="rId2866" Type="http://schemas.openxmlformats.org/officeDocument/2006/relationships/hyperlink" Target="http://maps.google.com/?output=embed&amp;q=41.58900000,-70.44750000" TargetMode="External"/><Relationship Id="rId3917" Type="http://schemas.openxmlformats.org/officeDocument/2006/relationships/hyperlink" Target="http://www.usharbormaster.com/secure/auxview.cfm?recordid=28587" TargetMode="External"/><Relationship Id="rId838" Type="http://schemas.openxmlformats.org/officeDocument/2006/relationships/hyperlink" Target="http://maps.google.com/?output=embed&amp;q=41.60902833,-70.43087111" TargetMode="External"/><Relationship Id="rId1468" Type="http://schemas.openxmlformats.org/officeDocument/2006/relationships/hyperlink" Target="http://www.usharbormaster.com/secure/AuxAidReport_new.cfm?id=23902" TargetMode="External"/><Relationship Id="rId1675" Type="http://schemas.openxmlformats.org/officeDocument/2006/relationships/hyperlink" Target="http://maps.google.com/?output=embed&amp;q=41.76386111,-69.96247222" TargetMode="External"/><Relationship Id="rId1882" Type="http://schemas.openxmlformats.org/officeDocument/2006/relationships/hyperlink" Target="http://maps.google.com/?output=embed&amp;q=41.71127778,-70.30047222" TargetMode="External"/><Relationship Id="rId2519" Type="http://schemas.openxmlformats.org/officeDocument/2006/relationships/hyperlink" Target="http://maps.google.com/?output=embed&amp;q=41.67802583,-69.97901778" TargetMode="External"/><Relationship Id="rId2726" Type="http://schemas.openxmlformats.org/officeDocument/2006/relationships/hyperlink" Target="http://maps.google.com/?output=embed&amp;q=41.71397222,-69.96197222" TargetMode="External"/><Relationship Id="rId4081" Type="http://schemas.openxmlformats.org/officeDocument/2006/relationships/hyperlink" Target="http://www.usharbormaster.com/secure/auxview.cfm?recordid=29416" TargetMode="External"/><Relationship Id="rId1328" Type="http://schemas.openxmlformats.org/officeDocument/2006/relationships/hyperlink" Target="http://www.usharbormaster.com/secure/AuxAidReport_new.cfm?id=28159" TargetMode="External"/><Relationship Id="rId1535" Type="http://schemas.openxmlformats.org/officeDocument/2006/relationships/hyperlink" Target="http://maps.google.com/?output=embed&amp;q=41.46477778,-70.62977778" TargetMode="External"/><Relationship Id="rId2933" Type="http://schemas.openxmlformats.org/officeDocument/2006/relationships/hyperlink" Target="http://www.usharbormaster.com/secure/auxview.cfm?recordid=42668" TargetMode="External"/><Relationship Id="rId905" Type="http://schemas.openxmlformats.org/officeDocument/2006/relationships/hyperlink" Target="http://www.usharbormaster.com/secure/auxview.cfm?recordid=27512" TargetMode="External"/><Relationship Id="rId1742" Type="http://schemas.openxmlformats.org/officeDocument/2006/relationships/hyperlink" Target="http://maps.google.com/?output=embed&amp;q=41.55803333,-70.51941667" TargetMode="External"/><Relationship Id="rId34" Type="http://schemas.openxmlformats.org/officeDocument/2006/relationships/hyperlink" Target="http://maps.google.com/?output=embed&amp;q=41.74255000,-70.67190000" TargetMode="External"/><Relationship Id="rId1602" Type="http://schemas.openxmlformats.org/officeDocument/2006/relationships/hyperlink" Target="http://maps.google.com/?output=embed&amp;q=41.73422222,-69.96650000" TargetMode="External"/><Relationship Id="rId3567" Type="http://schemas.openxmlformats.org/officeDocument/2006/relationships/hyperlink" Target="http://maps.google.com/?output=embed&amp;q=41.65158333,-69.96400000" TargetMode="External"/><Relationship Id="rId3774" Type="http://schemas.openxmlformats.org/officeDocument/2006/relationships/hyperlink" Target="http://maps.google.com/?output=embed&amp;q=41.45598333,-70.59970000" TargetMode="External"/><Relationship Id="rId3981" Type="http://schemas.openxmlformats.org/officeDocument/2006/relationships/hyperlink" Target="http://www.usharbormaster.com/secure/auxview.cfm?recordid=41347" TargetMode="External"/><Relationship Id="rId488" Type="http://schemas.openxmlformats.org/officeDocument/2006/relationships/hyperlink" Target="http://www.usharbormaster.com/secure/AuxAidReport_new.cfm?id=36859" TargetMode="External"/><Relationship Id="rId695" Type="http://schemas.openxmlformats.org/officeDocument/2006/relationships/hyperlink" Target="http://maps.google.com/?output=embed&amp;q=41.74581667,-70.62060000" TargetMode="External"/><Relationship Id="rId2169" Type="http://schemas.openxmlformats.org/officeDocument/2006/relationships/hyperlink" Target="http://www.usharbormaster.com/secure/auxview.cfm?recordid=27895" TargetMode="External"/><Relationship Id="rId2376" Type="http://schemas.openxmlformats.org/officeDocument/2006/relationships/hyperlink" Target="http://www.usharbormaster.com/secure/AuxAidReport_new.cfm?id=29422" TargetMode="External"/><Relationship Id="rId2583" Type="http://schemas.openxmlformats.org/officeDocument/2006/relationships/hyperlink" Target="http://maps.google.com/?output=embed&amp;q=41.63993333,-70.21075000" TargetMode="External"/><Relationship Id="rId2790" Type="http://schemas.openxmlformats.org/officeDocument/2006/relationships/hyperlink" Target="http://maps.google.com/?output=embed&amp;q=41.70106667,-70.62635000" TargetMode="External"/><Relationship Id="rId3427" Type="http://schemas.openxmlformats.org/officeDocument/2006/relationships/hyperlink" Target="http://maps.google.com/?output=embed&amp;q=41.70318333,-70.75621667" TargetMode="External"/><Relationship Id="rId3634" Type="http://schemas.openxmlformats.org/officeDocument/2006/relationships/hyperlink" Target="http://maps.google.com/?output=embed&amp;q=41.56103333,-70.46981667" TargetMode="External"/><Relationship Id="rId3841" Type="http://schemas.openxmlformats.org/officeDocument/2006/relationships/hyperlink" Target="http://www.usharbormaster.com/secure/auxview.cfm?recordid=27277" TargetMode="External"/><Relationship Id="rId348" Type="http://schemas.openxmlformats.org/officeDocument/2006/relationships/hyperlink" Target="http://www.usharbormaster.com/secure/AuxAidReport_new.cfm?id=27690" TargetMode="External"/><Relationship Id="rId555" Type="http://schemas.openxmlformats.org/officeDocument/2006/relationships/hyperlink" Target="http://maps.google.com/?output=embed&amp;q=41.75243333,-70.62491667" TargetMode="External"/><Relationship Id="rId762" Type="http://schemas.openxmlformats.org/officeDocument/2006/relationships/hyperlink" Target="http://maps.google.com/?output=embed&amp;q=41.60919444,-70.43247222" TargetMode="External"/><Relationship Id="rId1185" Type="http://schemas.openxmlformats.org/officeDocument/2006/relationships/hyperlink" Target="http://www.usharbormaster.com/secure/auxview.cfm?recordid=30140" TargetMode="External"/><Relationship Id="rId1392" Type="http://schemas.openxmlformats.org/officeDocument/2006/relationships/hyperlink" Target="http://www.usharbormaster.com/secure/AuxAidReport_new.cfm?id=26524" TargetMode="External"/><Relationship Id="rId2029" Type="http://schemas.openxmlformats.org/officeDocument/2006/relationships/hyperlink" Target="http://www.usharbormaster.com/secure/auxview.cfm?recordid=42664" TargetMode="External"/><Relationship Id="rId2236" Type="http://schemas.openxmlformats.org/officeDocument/2006/relationships/hyperlink" Target="http://www.usharbormaster.com/secure/AuxAidReport_new.cfm?id=28796" TargetMode="External"/><Relationship Id="rId2443" Type="http://schemas.openxmlformats.org/officeDocument/2006/relationships/hyperlink" Target="http://maps.google.com/?output=embed&amp;q=41.74316667,-70.62821667" TargetMode="External"/><Relationship Id="rId2650" Type="http://schemas.openxmlformats.org/officeDocument/2006/relationships/hyperlink" Target="http://maps.google.com/?output=embed&amp;q=41.71856667,-70.62021667" TargetMode="External"/><Relationship Id="rId3701" Type="http://schemas.openxmlformats.org/officeDocument/2006/relationships/hyperlink" Target="http://www.usharbormaster.com/secure/auxview.cfm?recordid=29272" TargetMode="External"/><Relationship Id="rId208" Type="http://schemas.openxmlformats.org/officeDocument/2006/relationships/hyperlink" Target="http://www.usharbormaster.com/secure/AuxAidReport_new.cfm?id=26766" TargetMode="External"/><Relationship Id="rId415" Type="http://schemas.openxmlformats.org/officeDocument/2006/relationships/hyperlink" Target="http://maps.google.com/?output=embed&amp;q=40.95156694,-70.37592750" TargetMode="External"/><Relationship Id="rId622" Type="http://schemas.openxmlformats.org/officeDocument/2006/relationships/hyperlink" Target="http://maps.google.com/?output=embed&amp;q=41.62736111,-70.36697222" TargetMode="External"/><Relationship Id="rId1045" Type="http://schemas.openxmlformats.org/officeDocument/2006/relationships/hyperlink" Target="http://www.usharbormaster.com/secure/auxview.cfm?recordid=26132" TargetMode="External"/><Relationship Id="rId1252" Type="http://schemas.openxmlformats.org/officeDocument/2006/relationships/hyperlink" Target="http://www.usharbormaster.com/secure/AuxAidReport_new.cfm?id=41294" TargetMode="External"/><Relationship Id="rId2303" Type="http://schemas.openxmlformats.org/officeDocument/2006/relationships/hyperlink" Target="http://maps.google.com/?output=embed&amp;q=41.61191667,-70.83705000" TargetMode="External"/><Relationship Id="rId2510" Type="http://schemas.openxmlformats.org/officeDocument/2006/relationships/hyperlink" Target="http://maps.google.com/?output=embed&amp;q=41.66944444,-69.98972222" TargetMode="External"/><Relationship Id="rId1112" Type="http://schemas.openxmlformats.org/officeDocument/2006/relationships/hyperlink" Target="http://www.usharbormaster.com/secure/AuxAidReport_new.cfm?id=44016" TargetMode="External"/><Relationship Id="rId4268" Type="http://schemas.openxmlformats.org/officeDocument/2006/relationships/hyperlink" Target="http://www.usharbormaster.com/secure/AuxAidReport_new.cfm?id=27242" TargetMode="External"/><Relationship Id="rId3077" Type="http://schemas.openxmlformats.org/officeDocument/2006/relationships/hyperlink" Target="http://www.usharbormaster.com/secure/auxview.cfm?recordid=28155" TargetMode="External"/><Relationship Id="rId3284" Type="http://schemas.openxmlformats.org/officeDocument/2006/relationships/hyperlink" Target="http://www.usharbormaster.com/secure/AuxAidReport_new.cfm?id=26540" TargetMode="External"/><Relationship Id="rId4128" Type="http://schemas.openxmlformats.org/officeDocument/2006/relationships/hyperlink" Target="http://www.usharbormaster.com/secure/AuxAidReport_new.cfm?id=26381" TargetMode="External"/><Relationship Id="rId1929" Type="http://schemas.openxmlformats.org/officeDocument/2006/relationships/hyperlink" Target="http://www.usharbormaster.com/secure/auxview.cfm?recordid=26580" TargetMode="External"/><Relationship Id="rId2093" Type="http://schemas.openxmlformats.org/officeDocument/2006/relationships/hyperlink" Target="http://www.usharbormaster.com/secure/auxview.cfm?recordid=28369" TargetMode="External"/><Relationship Id="rId3491" Type="http://schemas.openxmlformats.org/officeDocument/2006/relationships/hyperlink" Target="http://maps.google.com/?output=embed&amp;q=41.64300000,-70.19833333" TargetMode="External"/><Relationship Id="rId3144" Type="http://schemas.openxmlformats.org/officeDocument/2006/relationships/hyperlink" Target="http://www.usharbormaster.com/secure/AuxAidReport_new.cfm?id=28080" TargetMode="External"/><Relationship Id="rId3351" Type="http://schemas.openxmlformats.org/officeDocument/2006/relationships/hyperlink" Target="http://maps.google.com/?output=embed&amp;q=41.75563889,-70.15375000" TargetMode="External"/><Relationship Id="rId272" Type="http://schemas.openxmlformats.org/officeDocument/2006/relationships/hyperlink" Target="http://www.usharbormaster.com/secure/AuxAidReport_new.cfm?id=23870" TargetMode="External"/><Relationship Id="rId2160" Type="http://schemas.openxmlformats.org/officeDocument/2006/relationships/hyperlink" Target="http://www.usharbormaster.com/secure/AuxAidReport_new.cfm?id=27894" TargetMode="External"/><Relationship Id="rId3004" Type="http://schemas.openxmlformats.org/officeDocument/2006/relationships/hyperlink" Target="http://www.usharbormaster.com/secure/AuxAidReport_new.cfm?id=29025" TargetMode="External"/><Relationship Id="rId3211" Type="http://schemas.openxmlformats.org/officeDocument/2006/relationships/hyperlink" Target="http://maps.google.com/?output=embed&amp;q=41.60038889,-70.46525000" TargetMode="External"/><Relationship Id="rId132" Type="http://schemas.openxmlformats.org/officeDocument/2006/relationships/hyperlink" Target="http://www.usharbormaster.com/secure/AuxAidReport_new.cfm?id=23841" TargetMode="External"/><Relationship Id="rId2020" Type="http://schemas.openxmlformats.org/officeDocument/2006/relationships/hyperlink" Target="http://www.usharbormaster.com/secure/AuxAidReport_new.cfm?id=42681" TargetMode="External"/><Relationship Id="rId1579" Type="http://schemas.openxmlformats.org/officeDocument/2006/relationships/hyperlink" Target="http://maps.google.com/?output=embed&amp;q=41.70833333,-70.62016667" TargetMode="External"/><Relationship Id="rId2977" Type="http://schemas.openxmlformats.org/officeDocument/2006/relationships/hyperlink" Target="http://www.usharbormaster.com/secure/auxview.cfm?recordid=27669" TargetMode="External"/><Relationship Id="rId4192" Type="http://schemas.openxmlformats.org/officeDocument/2006/relationships/hyperlink" Target="http://www.usharbormaster.com/secure/AuxAidReport_new.cfm?id=37971" TargetMode="External"/><Relationship Id="rId949" Type="http://schemas.openxmlformats.org/officeDocument/2006/relationships/hyperlink" Target="http://www.usharbormaster.com/secure/auxview.cfm?recordid=37967" TargetMode="External"/><Relationship Id="rId1786" Type="http://schemas.openxmlformats.org/officeDocument/2006/relationships/hyperlink" Target="http://maps.google.com/?output=embed&amp;q=41.28483333,-70.19555556" TargetMode="External"/><Relationship Id="rId1993" Type="http://schemas.openxmlformats.org/officeDocument/2006/relationships/hyperlink" Target="http://www.usharbormaster.com/secure/auxview.cfm?recordid=42659" TargetMode="External"/><Relationship Id="rId2837" Type="http://schemas.openxmlformats.org/officeDocument/2006/relationships/hyperlink" Target="http://www.usharbormaster.com/secure/auxview.cfm?recordid=26647" TargetMode="External"/><Relationship Id="rId4052" Type="http://schemas.openxmlformats.org/officeDocument/2006/relationships/hyperlink" Target="http://www.usharbormaster.com/secure/AuxAidReport_new.cfm?id=26554" TargetMode="External"/><Relationship Id="rId78" Type="http://schemas.openxmlformats.org/officeDocument/2006/relationships/hyperlink" Target="http://maps.google.com/?output=embed&amp;q=41.58633333,-70.91100000" TargetMode="External"/><Relationship Id="rId809" Type="http://schemas.openxmlformats.org/officeDocument/2006/relationships/hyperlink" Target="http://www.usharbormaster.com/secure/auxview.cfm?recordid=26504" TargetMode="External"/><Relationship Id="rId1439" Type="http://schemas.openxmlformats.org/officeDocument/2006/relationships/hyperlink" Target="http://maps.google.com/?output=embed&amp;q=41.72671667,-70.68721667" TargetMode="External"/><Relationship Id="rId1646" Type="http://schemas.openxmlformats.org/officeDocument/2006/relationships/hyperlink" Target="http://maps.google.com/?output=embed&amp;q=41.75233333,-69.96361111" TargetMode="External"/><Relationship Id="rId1853" Type="http://schemas.openxmlformats.org/officeDocument/2006/relationships/hyperlink" Target="http://www.usharbormaster.com/secure/auxview.cfm?recordid=29443" TargetMode="External"/><Relationship Id="rId2904" Type="http://schemas.openxmlformats.org/officeDocument/2006/relationships/hyperlink" Target="http://www.usharbormaster.com/secure/AuxAidReport_new.cfm?id=24026" TargetMode="External"/><Relationship Id="rId1506" Type="http://schemas.openxmlformats.org/officeDocument/2006/relationships/hyperlink" Target="http://maps.google.com/?output=embed&amp;q=41.46308333,-70.62752778" TargetMode="External"/><Relationship Id="rId1713" Type="http://schemas.openxmlformats.org/officeDocument/2006/relationships/hyperlink" Target="http://www.usharbormaster.com/secure/auxview.cfm?recordid=42673" TargetMode="External"/><Relationship Id="rId1920" Type="http://schemas.openxmlformats.org/officeDocument/2006/relationships/hyperlink" Target="http://www.usharbormaster.com/secure/AuxAidReport_new.cfm?id=26577" TargetMode="External"/><Relationship Id="rId3678" Type="http://schemas.openxmlformats.org/officeDocument/2006/relationships/hyperlink" Target="http://maps.google.com/?output=embed&amp;q=41.80527778,-69.97208333" TargetMode="External"/><Relationship Id="rId3885" Type="http://schemas.openxmlformats.org/officeDocument/2006/relationships/hyperlink" Target="http://www.usharbormaster.com/secure/auxview.cfm?recordid=36700" TargetMode="External"/><Relationship Id="rId599" Type="http://schemas.openxmlformats.org/officeDocument/2006/relationships/hyperlink" Target="http://maps.google.com/?output=embed&amp;q=41.63169444,-70.36180556" TargetMode="External"/><Relationship Id="rId2487" Type="http://schemas.openxmlformats.org/officeDocument/2006/relationships/hyperlink" Target="http://maps.google.com/?output=embed&amp;q=41.66123500,-69.97742389" TargetMode="External"/><Relationship Id="rId2694" Type="http://schemas.openxmlformats.org/officeDocument/2006/relationships/hyperlink" Target="http://maps.google.com/?output=embed&amp;q=41.70138889,-69.93963889" TargetMode="External"/><Relationship Id="rId3538" Type="http://schemas.openxmlformats.org/officeDocument/2006/relationships/hyperlink" Target="http://maps.google.com/?output=embed&amp;q=41.65463889,-69.98022222" TargetMode="External"/><Relationship Id="rId3745" Type="http://schemas.openxmlformats.org/officeDocument/2006/relationships/hyperlink" Target="http://www.usharbormaster.com/secure/auxview.cfm?recordid=29350" TargetMode="External"/><Relationship Id="rId459" Type="http://schemas.openxmlformats.org/officeDocument/2006/relationships/hyperlink" Target="http://maps.google.com/?output=embed&amp;q=41.61930000,-70.81098333" TargetMode="External"/><Relationship Id="rId666" Type="http://schemas.openxmlformats.org/officeDocument/2006/relationships/hyperlink" Target="http://maps.google.com/?output=embed&amp;q=41.67291667,-69.94511111" TargetMode="External"/><Relationship Id="rId873" Type="http://schemas.openxmlformats.org/officeDocument/2006/relationships/hyperlink" Target="http://www.usharbormaster.com/secure/auxview.cfm?recordid=28907" TargetMode="External"/><Relationship Id="rId1089" Type="http://schemas.openxmlformats.org/officeDocument/2006/relationships/hyperlink" Target="http://www.usharbormaster.com/secure/auxview.cfm?recordid=28491" TargetMode="External"/><Relationship Id="rId1296" Type="http://schemas.openxmlformats.org/officeDocument/2006/relationships/hyperlink" Target="http://www.usharbormaster.com/secure/AuxAidReport_new.cfm?id=23878" TargetMode="External"/><Relationship Id="rId2347" Type="http://schemas.openxmlformats.org/officeDocument/2006/relationships/hyperlink" Target="http://maps.google.com/?output=embed&amp;q=41.63019444,-70.40083333" TargetMode="External"/><Relationship Id="rId2554" Type="http://schemas.openxmlformats.org/officeDocument/2006/relationships/hyperlink" Target="http://maps.google.com/?output=embed&amp;q=41.98569444,-70.08850000" TargetMode="External"/><Relationship Id="rId3952" Type="http://schemas.openxmlformats.org/officeDocument/2006/relationships/hyperlink" Target="http://www.usharbormaster.com/secure/AuxAidReport_new.cfm?id=27506" TargetMode="External"/><Relationship Id="rId319" Type="http://schemas.openxmlformats.org/officeDocument/2006/relationships/hyperlink" Target="http://maps.google.com/?output=embed&amp;q=41.63880556,-70.19619444" TargetMode="External"/><Relationship Id="rId526" Type="http://schemas.openxmlformats.org/officeDocument/2006/relationships/hyperlink" Target="http://maps.google.com/?output=embed&amp;q=41.71333333,-70.76500000" TargetMode="External"/><Relationship Id="rId1156" Type="http://schemas.openxmlformats.org/officeDocument/2006/relationships/hyperlink" Target="http://www.usharbormaster.com/secure/AuxAidReport_new.cfm?id=25210" TargetMode="External"/><Relationship Id="rId1363" Type="http://schemas.openxmlformats.org/officeDocument/2006/relationships/hyperlink" Target="http://maps.google.com/?output=embed&amp;q=41.65266667,-70.11522222" TargetMode="External"/><Relationship Id="rId2207" Type="http://schemas.openxmlformats.org/officeDocument/2006/relationships/hyperlink" Target="http://maps.google.com/?output=embed&amp;q=41.45445000,-70.58818333" TargetMode="External"/><Relationship Id="rId2761" Type="http://schemas.openxmlformats.org/officeDocument/2006/relationships/hyperlink" Target="http://www.usharbormaster.com/secure/auxview.cfm?recordid=28070" TargetMode="External"/><Relationship Id="rId3605" Type="http://schemas.openxmlformats.org/officeDocument/2006/relationships/hyperlink" Target="http://www.usharbormaster.com/secure/auxview.cfm?recordid=28094" TargetMode="External"/><Relationship Id="rId3812" Type="http://schemas.openxmlformats.org/officeDocument/2006/relationships/hyperlink" Target="http://www.usharbormaster.com/secure/AuxAidReport_new.cfm?id=26095" TargetMode="External"/><Relationship Id="rId733" Type="http://schemas.openxmlformats.org/officeDocument/2006/relationships/hyperlink" Target="http://www.usharbormaster.com/secure/auxview.cfm?recordid=26479" TargetMode="External"/><Relationship Id="rId940" Type="http://schemas.openxmlformats.org/officeDocument/2006/relationships/hyperlink" Target="http://www.usharbormaster.com/secure/AuxAidReport_new.cfm?id=27996" TargetMode="External"/><Relationship Id="rId1016" Type="http://schemas.openxmlformats.org/officeDocument/2006/relationships/hyperlink" Target="http://www.usharbormaster.com/secure/AuxAidReport_new.cfm?id=29682" TargetMode="External"/><Relationship Id="rId1570" Type="http://schemas.openxmlformats.org/officeDocument/2006/relationships/hyperlink" Target="http://maps.google.com/?output=embed&amp;q=41.70306667,-70.62038333" TargetMode="External"/><Relationship Id="rId2414" Type="http://schemas.openxmlformats.org/officeDocument/2006/relationships/hyperlink" Target="http://maps.google.com/?output=embed&amp;q=41.58656667,-70.47310000" TargetMode="External"/><Relationship Id="rId2621" Type="http://schemas.openxmlformats.org/officeDocument/2006/relationships/hyperlink" Target="http://www.usharbormaster.com/secure/auxview.cfm?recordid=36718" TargetMode="External"/><Relationship Id="rId800" Type="http://schemas.openxmlformats.org/officeDocument/2006/relationships/hyperlink" Target="http://www.usharbormaster.com/secure/AuxAidReport_new.cfm?id=26502" TargetMode="External"/><Relationship Id="rId1223" Type="http://schemas.openxmlformats.org/officeDocument/2006/relationships/hyperlink" Target="http://maps.google.com/?output=embed&amp;q=41.52200528,-70.67096778" TargetMode="External"/><Relationship Id="rId1430" Type="http://schemas.openxmlformats.org/officeDocument/2006/relationships/hyperlink" Target="http://maps.google.com/?output=embed&amp;q=41.72791667,-70.68655000" TargetMode="External"/><Relationship Id="rId3188" Type="http://schemas.openxmlformats.org/officeDocument/2006/relationships/hyperlink" Target="http://www.usharbormaster.com/secure/AuxAidReport_new.cfm?id=29437" TargetMode="External"/><Relationship Id="rId3395" Type="http://schemas.openxmlformats.org/officeDocument/2006/relationships/hyperlink" Target="http://maps.google.com/?output=embed&amp;q=41.69476667,-70.75400000" TargetMode="External"/><Relationship Id="rId4239" Type="http://schemas.openxmlformats.org/officeDocument/2006/relationships/hyperlink" Target="http://maps.google.com/?output=embed&amp;q=41.73152778,-70.73777778" TargetMode="External"/><Relationship Id="rId3048" Type="http://schemas.openxmlformats.org/officeDocument/2006/relationships/hyperlink" Target="http://www.usharbormaster.com/secure/AuxAidReport_new.cfm?id=27725" TargetMode="External"/><Relationship Id="rId3255" Type="http://schemas.openxmlformats.org/officeDocument/2006/relationships/hyperlink" Target="http://maps.google.com/?output=embed&amp;q=41.61247222,-70.42838889" TargetMode="External"/><Relationship Id="rId3462" Type="http://schemas.openxmlformats.org/officeDocument/2006/relationships/hyperlink" Target="http://maps.google.com/?output=embed&amp;q=41.65430000,-70.75016667" TargetMode="External"/><Relationship Id="rId4306" Type="http://schemas.openxmlformats.org/officeDocument/2006/relationships/hyperlink" Target="http://maps.google.com/?output=embed&amp;q=41.67001000,-70.62968694" TargetMode="External"/><Relationship Id="rId176" Type="http://schemas.openxmlformats.org/officeDocument/2006/relationships/hyperlink" Target="http://www.usharbormaster.com/secure/AuxAidReport_new.cfm?id=23850" TargetMode="External"/><Relationship Id="rId383" Type="http://schemas.openxmlformats.org/officeDocument/2006/relationships/hyperlink" Target="http://maps.google.com/?output=embed&amp;q=41.68175000,-70.64301611" TargetMode="External"/><Relationship Id="rId590" Type="http://schemas.openxmlformats.org/officeDocument/2006/relationships/hyperlink" Target="http://maps.google.com/?output=embed&amp;q=41.64166667,-70.75333333" TargetMode="External"/><Relationship Id="rId2064" Type="http://schemas.openxmlformats.org/officeDocument/2006/relationships/hyperlink" Target="http://www.usharbormaster.com/secure/AuxAidReport_new.cfm?id=29563" TargetMode="External"/><Relationship Id="rId2271" Type="http://schemas.openxmlformats.org/officeDocument/2006/relationships/hyperlink" Target="http://maps.google.com/?output=embed&amp;q=41.30177778,-70.05397222" TargetMode="External"/><Relationship Id="rId3115" Type="http://schemas.openxmlformats.org/officeDocument/2006/relationships/hyperlink" Target="http://maps.google.com/?output=embed&amp;q=41.71250000,-69.96313889" TargetMode="External"/><Relationship Id="rId3322" Type="http://schemas.openxmlformats.org/officeDocument/2006/relationships/hyperlink" Target="http://maps.google.com/?output=embed&amp;q=41.60883333,-70.41800000" TargetMode="External"/><Relationship Id="rId243" Type="http://schemas.openxmlformats.org/officeDocument/2006/relationships/hyperlink" Target="http://maps.google.com/?output=embed&amp;q=41.69145833,-70.16713889" TargetMode="External"/><Relationship Id="rId450" Type="http://schemas.openxmlformats.org/officeDocument/2006/relationships/hyperlink" Target="http://maps.google.com/?output=embed&amp;q=41.60720000,-70.80970000" TargetMode="External"/><Relationship Id="rId1080" Type="http://schemas.openxmlformats.org/officeDocument/2006/relationships/hyperlink" Target="http://www.usharbormaster.com/secure/AuxAidReport_new.cfm?id=28494" TargetMode="External"/><Relationship Id="rId2131" Type="http://schemas.openxmlformats.org/officeDocument/2006/relationships/hyperlink" Target="http://maps.google.com/?output=embed&amp;q=41.67051667,-69.96218333" TargetMode="External"/><Relationship Id="rId103" Type="http://schemas.openxmlformats.org/officeDocument/2006/relationships/hyperlink" Target="http://maps.google.com/?output=embed&amp;q=41.57916667,-70.92601667" TargetMode="External"/><Relationship Id="rId310" Type="http://schemas.openxmlformats.org/officeDocument/2006/relationships/hyperlink" Target="http://maps.google.com/?output=embed&amp;q=41.63691667,-70.19602778" TargetMode="External"/><Relationship Id="rId4096" Type="http://schemas.openxmlformats.org/officeDocument/2006/relationships/hyperlink" Target="http://www.usharbormaster.com/secure/AuxAidReport_new.cfm?id=25659" TargetMode="External"/><Relationship Id="rId1897" Type="http://schemas.openxmlformats.org/officeDocument/2006/relationships/hyperlink" Target="http://www.usharbormaster.com/secure/auxview.cfm?recordid=26583" TargetMode="External"/><Relationship Id="rId2948" Type="http://schemas.openxmlformats.org/officeDocument/2006/relationships/hyperlink" Target="http://www.usharbormaster.com/secure/AuxAidReport_new.cfm?id=26344" TargetMode="External"/><Relationship Id="rId1757" Type="http://schemas.openxmlformats.org/officeDocument/2006/relationships/hyperlink" Target="http://www.usharbormaster.com/secure/auxview.cfm?recordid=23940" TargetMode="External"/><Relationship Id="rId1964" Type="http://schemas.openxmlformats.org/officeDocument/2006/relationships/hyperlink" Target="http://www.usharbormaster.com/secure/AuxAidReport_new.cfm?id=44039" TargetMode="External"/><Relationship Id="rId2808" Type="http://schemas.openxmlformats.org/officeDocument/2006/relationships/hyperlink" Target="http://www.usharbormaster.com/secure/AuxAidReport_new.cfm?id=28444" TargetMode="External"/><Relationship Id="rId4163" Type="http://schemas.openxmlformats.org/officeDocument/2006/relationships/hyperlink" Target="http://maps.google.com/?output=embed&amp;q=41.60508333,-70.84225000" TargetMode="External"/><Relationship Id="rId49" Type="http://schemas.openxmlformats.org/officeDocument/2006/relationships/hyperlink" Target="http://www.usharbormaster.com/secure/auxview.cfm?recordid=23705" TargetMode="External"/><Relationship Id="rId1617" Type="http://schemas.openxmlformats.org/officeDocument/2006/relationships/hyperlink" Target="http://www.usharbormaster.com/secure/auxview.cfm?recordid=23917" TargetMode="External"/><Relationship Id="rId1824" Type="http://schemas.openxmlformats.org/officeDocument/2006/relationships/hyperlink" Target="http://www.usharbormaster.com/secure/AuxAidReport_new.cfm?id=28679" TargetMode="External"/><Relationship Id="rId4023" Type="http://schemas.openxmlformats.org/officeDocument/2006/relationships/hyperlink" Target="http://maps.google.com/?output=embed&amp;q=41.61919444,-70.39769444" TargetMode="External"/><Relationship Id="rId4230" Type="http://schemas.openxmlformats.org/officeDocument/2006/relationships/hyperlink" Target="http://maps.google.com/?output=embed&amp;q=41.73130000,-70.73750000" TargetMode="External"/><Relationship Id="rId3789" Type="http://schemas.openxmlformats.org/officeDocument/2006/relationships/hyperlink" Target="http://www.usharbormaster.com/secure/auxview.cfm?recordid=26203" TargetMode="External"/><Relationship Id="rId2598" Type="http://schemas.openxmlformats.org/officeDocument/2006/relationships/hyperlink" Target="http://maps.google.com/?output=embed&amp;q=41.63266667,-70.21900000" TargetMode="External"/><Relationship Id="rId3996" Type="http://schemas.openxmlformats.org/officeDocument/2006/relationships/hyperlink" Target="http://www.usharbormaster.com/secure/AuxAidReport_new.cfm?id=26560" TargetMode="External"/><Relationship Id="rId3649" Type="http://schemas.openxmlformats.org/officeDocument/2006/relationships/hyperlink" Target="http://www.usharbormaster.com/secure/auxview.cfm?recordid=29149" TargetMode="External"/><Relationship Id="rId3856" Type="http://schemas.openxmlformats.org/officeDocument/2006/relationships/hyperlink" Target="http://www.usharbormaster.com/secure/AuxAidReport_new.cfm?id=25845" TargetMode="External"/><Relationship Id="rId777" Type="http://schemas.openxmlformats.org/officeDocument/2006/relationships/hyperlink" Target="http://www.usharbormaster.com/secure/auxview.cfm?recordid=26497" TargetMode="External"/><Relationship Id="rId984" Type="http://schemas.openxmlformats.org/officeDocument/2006/relationships/hyperlink" Target="http://www.usharbormaster.com/secure/AuxAidReport_new.cfm?id=29320" TargetMode="External"/><Relationship Id="rId2458" Type="http://schemas.openxmlformats.org/officeDocument/2006/relationships/hyperlink" Target="http://maps.google.com/?output=embed&amp;q=41.66355556,-69.95372222" TargetMode="External"/><Relationship Id="rId2665" Type="http://schemas.openxmlformats.org/officeDocument/2006/relationships/hyperlink" Target="http://www.usharbormaster.com/secure/auxview.cfm?recordid=29146" TargetMode="External"/><Relationship Id="rId2872" Type="http://schemas.openxmlformats.org/officeDocument/2006/relationships/hyperlink" Target="http://www.usharbormaster.com/secure/AuxAidReport_new.cfm?id=26653" TargetMode="External"/><Relationship Id="rId3509" Type="http://schemas.openxmlformats.org/officeDocument/2006/relationships/hyperlink" Target="http://www.usharbormaster.com/secure/auxview.cfm?recordid=28502" TargetMode="External"/><Relationship Id="rId3716" Type="http://schemas.openxmlformats.org/officeDocument/2006/relationships/hyperlink" Target="http://www.usharbormaster.com/secure/AuxAidReport_new.cfm?id=24079" TargetMode="External"/><Relationship Id="rId3923" Type="http://schemas.openxmlformats.org/officeDocument/2006/relationships/hyperlink" Target="http://maps.google.com/?output=embed&amp;q=41.65311111,-70.18475000" TargetMode="External"/><Relationship Id="rId637" Type="http://schemas.openxmlformats.org/officeDocument/2006/relationships/hyperlink" Target="http://www.usharbormaster.com/secure/auxview.cfm?recordid=26517" TargetMode="External"/><Relationship Id="rId844" Type="http://schemas.openxmlformats.org/officeDocument/2006/relationships/hyperlink" Target="http://www.usharbormaster.com/secure/AuxAidReport_new.cfm?id=29455" TargetMode="External"/><Relationship Id="rId1267" Type="http://schemas.openxmlformats.org/officeDocument/2006/relationships/hyperlink" Target="http://maps.google.com/?output=embed&amp;q=41.56095000,-70.51130000" TargetMode="External"/><Relationship Id="rId1474" Type="http://schemas.openxmlformats.org/officeDocument/2006/relationships/hyperlink" Target="http://maps.google.com/?output=embed&amp;q=41.45293333,-70.58698333" TargetMode="External"/><Relationship Id="rId1681" Type="http://schemas.openxmlformats.org/officeDocument/2006/relationships/hyperlink" Target="http://www.usharbormaster.com/secure/auxview.cfm?recordid=23932" TargetMode="External"/><Relationship Id="rId2318" Type="http://schemas.openxmlformats.org/officeDocument/2006/relationships/hyperlink" Target="http://maps.google.com/?output=embed&amp;q=41.62122361,-70.91336278" TargetMode="External"/><Relationship Id="rId2525" Type="http://schemas.openxmlformats.org/officeDocument/2006/relationships/hyperlink" Target="http://www.usharbormaster.com/secure/auxview.cfm?recordid=28131" TargetMode="External"/><Relationship Id="rId2732" Type="http://schemas.openxmlformats.org/officeDocument/2006/relationships/hyperlink" Target="http://www.usharbormaster.com/secure/AuxAidReport_new.cfm?id=28062" TargetMode="External"/><Relationship Id="rId704" Type="http://schemas.openxmlformats.org/officeDocument/2006/relationships/hyperlink" Target="http://www.usharbormaster.com/secure/AuxAidReport_new.cfm?id=29661" TargetMode="External"/><Relationship Id="rId911" Type="http://schemas.openxmlformats.org/officeDocument/2006/relationships/hyperlink" Target="http://maps.google.com/?output=embed&amp;q=41.92980556,-70.02413889" TargetMode="External"/><Relationship Id="rId1127" Type="http://schemas.openxmlformats.org/officeDocument/2006/relationships/hyperlink" Target="http://maps.google.com/?output=embed&amp;q=41.54170000,-70.60528333" TargetMode="External"/><Relationship Id="rId1334" Type="http://schemas.openxmlformats.org/officeDocument/2006/relationships/hyperlink" Target="http://maps.google.com/?output=embed&amp;q=41.68165000,-70.62351667" TargetMode="External"/><Relationship Id="rId1541" Type="http://schemas.openxmlformats.org/officeDocument/2006/relationships/hyperlink" Target="http://www.usharbormaster.com/secure/auxview.cfm?recordid=29987" TargetMode="External"/><Relationship Id="rId40" Type="http://schemas.openxmlformats.org/officeDocument/2006/relationships/hyperlink" Target="http://www.usharbormaster.com/secure/AuxAidReport_new.cfm?id=23736" TargetMode="External"/><Relationship Id="rId1401" Type="http://schemas.openxmlformats.org/officeDocument/2006/relationships/hyperlink" Target="http://www.usharbormaster.com/secure/auxview.cfm?recordid=27879" TargetMode="External"/><Relationship Id="rId3299" Type="http://schemas.openxmlformats.org/officeDocument/2006/relationships/hyperlink" Target="http://maps.google.com/?output=embed&amp;q=41.60800000,-70.40197222" TargetMode="External"/><Relationship Id="rId3159" Type="http://schemas.openxmlformats.org/officeDocument/2006/relationships/hyperlink" Target="http://maps.google.com/?output=embed&amp;q=41.70680556,-69.97297222" TargetMode="External"/><Relationship Id="rId3366" Type="http://schemas.openxmlformats.org/officeDocument/2006/relationships/hyperlink" Target="http://maps.google.com/?output=embed&amp;q=41.73776667,-70.66530000" TargetMode="External"/><Relationship Id="rId3573" Type="http://schemas.openxmlformats.org/officeDocument/2006/relationships/hyperlink" Target="http://www.usharbormaster.com/secure/auxview.cfm?recordid=41279" TargetMode="External"/><Relationship Id="rId287" Type="http://schemas.openxmlformats.org/officeDocument/2006/relationships/hyperlink" Target="http://maps.google.com/?output=embed&amp;q=41.69750000,-70.17072222" TargetMode="External"/><Relationship Id="rId494" Type="http://schemas.openxmlformats.org/officeDocument/2006/relationships/hyperlink" Target="http://maps.google.com/?output=embed&amp;q=41.54494444,-70.58983333" TargetMode="External"/><Relationship Id="rId2175" Type="http://schemas.openxmlformats.org/officeDocument/2006/relationships/hyperlink" Target="http://maps.google.com/?output=embed&amp;q=41.60111111,-70.01750000" TargetMode="External"/><Relationship Id="rId2382" Type="http://schemas.openxmlformats.org/officeDocument/2006/relationships/hyperlink" Target="http://maps.google.com/?output=embed&amp;q=41.69743417,-70.74082472" TargetMode="External"/><Relationship Id="rId3019" Type="http://schemas.openxmlformats.org/officeDocument/2006/relationships/hyperlink" Target="http://maps.google.com/?output=embed&amp;q=41.73622222,-69.98169444" TargetMode="External"/><Relationship Id="rId3226" Type="http://schemas.openxmlformats.org/officeDocument/2006/relationships/hyperlink" Target="http://maps.google.com/?output=embed&amp;q=41.57263889,-70.52963889" TargetMode="External"/><Relationship Id="rId3780" Type="http://schemas.openxmlformats.org/officeDocument/2006/relationships/hyperlink" Target="http://www.usharbormaster.com/secure/AuxAidReport_new.cfm?id=36597" TargetMode="External"/><Relationship Id="rId147" Type="http://schemas.openxmlformats.org/officeDocument/2006/relationships/hyperlink" Target="http://maps.google.com/?output=embed&amp;q=41.65391667,-70.19619444" TargetMode="External"/><Relationship Id="rId354" Type="http://schemas.openxmlformats.org/officeDocument/2006/relationships/hyperlink" Target="http://maps.google.com/?output=embed&amp;q=41.68931667,-70.16723333" TargetMode="External"/><Relationship Id="rId1191" Type="http://schemas.openxmlformats.org/officeDocument/2006/relationships/hyperlink" Target="http://maps.google.com/?output=embed&amp;q=41.73601667,-70.62336667" TargetMode="External"/><Relationship Id="rId2035" Type="http://schemas.openxmlformats.org/officeDocument/2006/relationships/hyperlink" Target="http://maps.google.com/?output=embed&amp;q=41.65123333,-70.81656667" TargetMode="External"/><Relationship Id="rId3433" Type="http://schemas.openxmlformats.org/officeDocument/2006/relationships/hyperlink" Target="http://www.usharbormaster.com/secure/auxview.cfm?recordid=23989" TargetMode="External"/><Relationship Id="rId3640" Type="http://schemas.openxmlformats.org/officeDocument/2006/relationships/hyperlink" Target="http://www.usharbormaster.com/secure/AuxAidReport_new.cfm?id=23974" TargetMode="External"/><Relationship Id="rId561" Type="http://schemas.openxmlformats.org/officeDocument/2006/relationships/hyperlink" Target="http://www.usharbormaster.com/secure/auxview.cfm?recordid=23757" TargetMode="External"/><Relationship Id="rId2242" Type="http://schemas.openxmlformats.org/officeDocument/2006/relationships/hyperlink" Target="http://maps.google.com/?output=embed&amp;q=41.31883333,-70.02941667" TargetMode="External"/><Relationship Id="rId3500" Type="http://schemas.openxmlformats.org/officeDocument/2006/relationships/hyperlink" Target="http://www.usharbormaster.com/secure/AuxAidReport_new.cfm?id=44057" TargetMode="External"/><Relationship Id="rId214" Type="http://schemas.openxmlformats.org/officeDocument/2006/relationships/hyperlink" Target="http://maps.google.com/?output=embed&amp;q=41.68438889,-70.15938889" TargetMode="External"/><Relationship Id="rId421" Type="http://schemas.openxmlformats.org/officeDocument/2006/relationships/hyperlink" Target="http://www.usharbormaster.com/secure/auxview.cfm?recordid=41361" TargetMode="External"/><Relationship Id="rId1051" Type="http://schemas.openxmlformats.org/officeDocument/2006/relationships/hyperlink" Target="http://maps.google.com/?output=embed&amp;q=41.55636667,-70.54188333" TargetMode="External"/><Relationship Id="rId2102" Type="http://schemas.openxmlformats.org/officeDocument/2006/relationships/hyperlink" Target="http://maps.google.com/?output=embed&amp;q=41.67197167,-69.96179556" TargetMode="External"/><Relationship Id="rId1868" Type="http://schemas.openxmlformats.org/officeDocument/2006/relationships/hyperlink" Target="http://www.usharbormaster.com/secure/AuxAidReport_new.cfm?id=29448" TargetMode="External"/><Relationship Id="rId4067" Type="http://schemas.openxmlformats.org/officeDocument/2006/relationships/hyperlink" Target="http://maps.google.com/?output=embed&amp;q=41.61708333,-70.40102778" TargetMode="External"/><Relationship Id="rId4274" Type="http://schemas.openxmlformats.org/officeDocument/2006/relationships/hyperlink" Target="http://maps.google.com/?output=embed&amp;q=40.22698333,-70.87818333" TargetMode="External"/><Relationship Id="rId2919" Type="http://schemas.openxmlformats.org/officeDocument/2006/relationships/hyperlink" Target="http://maps.google.com/?output=embed&amp;q=41.59315000,-70.46300000" TargetMode="External"/><Relationship Id="rId3083" Type="http://schemas.openxmlformats.org/officeDocument/2006/relationships/hyperlink" Target="http://maps.google.com/?output=embed&amp;q=41.80065556,-70.00909167" TargetMode="External"/><Relationship Id="rId3290" Type="http://schemas.openxmlformats.org/officeDocument/2006/relationships/hyperlink" Target="http://maps.google.com/?output=embed&amp;q=41.60847639,-70.40644972" TargetMode="External"/><Relationship Id="rId4134" Type="http://schemas.openxmlformats.org/officeDocument/2006/relationships/hyperlink" Target="http://maps.google.com/?output=embed&amp;q=41.60371389,-70.84419722" TargetMode="External"/><Relationship Id="rId1728" Type="http://schemas.openxmlformats.org/officeDocument/2006/relationships/hyperlink" Target="http://www.usharbormaster.com/secure/AuxAidReport_new.cfm?id=26328" TargetMode="External"/><Relationship Id="rId1935" Type="http://schemas.openxmlformats.org/officeDocument/2006/relationships/hyperlink" Target="http://maps.google.com/?output=embed&amp;q=41.63558333,-70.40661111" TargetMode="External"/><Relationship Id="rId3150" Type="http://schemas.openxmlformats.org/officeDocument/2006/relationships/hyperlink" Target="http://maps.google.com/?output=embed&amp;q=41.70463889,-69.97663889" TargetMode="External"/><Relationship Id="rId4201" Type="http://schemas.openxmlformats.org/officeDocument/2006/relationships/hyperlink" Target="http://www.usharbormaster.com/secure/auxview.cfm?recordid=37986" TargetMode="External"/><Relationship Id="rId3010" Type="http://schemas.openxmlformats.org/officeDocument/2006/relationships/hyperlink" Target="http://maps.google.com/?output=embed&amp;q=42.04294444,-70.18600000" TargetMode="External"/><Relationship Id="rId3967" Type="http://schemas.openxmlformats.org/officeDocument/2006/relationships/hyperlink" Target="http://maps.google.com/?output=embed&amp;q=41.60186667,-70.40111667" TargetMode="External"/><Relationship Id="rId4" Type="http://schemas.openxmlformats.org/officeDocument/2006/relationships/hyperlink" Target="http://www.usharbormaster.com/secure/auxviewall.cfm" TargetMode="External"/><Relationship Id="rId888" Type="http://schemas.openxmlformats.org/officeDocument/2006/relationships/hyperlink" Target="http://www.usharbormaster.com/secure/AuxAidReport_new.cfm?id=29451" TargetMode="External"/><Relationship Id="rId2569" Type="http://schemas.openxmlformats.org/officeDocument/2006/relationships/hyperlink" Target="http://www.usharbormaster.com/secure/auxview.cfm?recordid=28487" TargetMode="External"/><Relationship Id="rId2776" Type="http://schemas.openxmlformats.org/officeDocument/2006/relationships/hyperlink" Target="http://www.usharbormaster.com/secure/AuxAidReport_new.cfm?id=28045" TargetMode="External"/><Relationship Id="rId2983" Type="http://schemas.openxmlformats.org/officeDocument/2006/relationships/hyperlink" Target="http://maps.google.com/?output=embed&amp;q=41.64488889,-70.40886111" TargetMode="External"/><Relationship Id="rId3827" Type="http://schemas.openxmlformats.org/officeDocument/2006/relationships/hyperlink" Target="http://maps.google.com/?output=embed&amp;q=41.56000000,-70.52444444" TargetMode="External"/><Relationship Id="rId748" Type="http://schemas.openxmlformats.org/officeDocument/2006/relationships/hyperlink" Target="http://www.usharbormaster.com/secure/AuxAidReport_new.cfm?id=26482" TargetMode="External"/><Relationship Id="rId955" Type="http://schemas.openxmlformats.org/officeDocument/2006/relationships/hyperlink" Target="http://maps.google.com/?output=embed&amp;q=41.74043833,-70.65515833" TargetMode="External"/><Relationship Id="rId1378" Type="http://schemas.openxmlformats.org/officeDocument/2006/relationships/hyperlink" Target="http://maps.google.com/?output=embed&amp;q=41.64538889,-70.07236111" TargetMode="External"/><Relationship Id="rId1585" Type="http://schemas.openxmlformats.org/officeDocument/2006/relationships/hyperlink" Target="http://www.usharbormaster.com/secure/auxview.cfm?recordid=29081" TargetMode="External"/><Relationship Id="rId1792" Type="http://schemas.openxmlformats.org/officeDocument/2006/relationships/hyperlink" Target="http://www.usharbormaster.com/secure/AuxAidReport_new.cfm?id=28682" TargetMode="External"/><Relationship Id="rId2429" Type="http://schemas.openxmlformats.org/officeDocument/2006/relationships/hyperlink" Target="http://www.usharbormaster.com/secure/auxview.cfm?recordid=28440" TargetMode="External"/><Relationship Id="rId2636" Type="http://schemas.openxmlformats.org/officeDocument/2006/relationships/hyperlink" Target="http://www.usharbormaster.com/secure/AuxAidReport_new.cfm?id=36719" TargetMode="External"/><Relationship Id="rId2843" Type="http://schemas.openxmlformats.org/officeDocument/2006/relationships/hyperlink" Target="http://maps.google.com/?output=embed&amp;q=41.58785000,-70.44706667" TargetMode="External"/><Relationship Id="rId84" Type="http://schemas.openxmlformats.org/officeDocument/2006/relationships/hyperlink" Target="http://www.usharbormaster.com/secure/AuxAidReport_new.cfm?id=25819" TargetMode="External"/><Relationship Id="rId608" Type="http://schemas.openxmlformats.org/officeDocument/2006/relationships/hyperlink" Target="http://www.usharbormaster.com/secure/AuxAidReport_new.cfm?id=26520" TargetMode="External"/><Relationship Id="rId815" Type="http://schemas.openxmlformats.org/officeDocument/2006/relationships/hyperlink" Target="http://maps.google.com/?output=embed&amp;q=41.60905556,-70.42969444" TargetMode="External"/><Relationship Id="rId1238" Type="http://schemas.openxmlformats.org/officeDocument/2006/relationships/hyperlink" Target="http://maps.google.com/?output=embed&amp;q=41.54890000,-70.58315000" TargetMode="External"/><Relationship Id="rId1445" Type="http://schemas.openxmlformats.org/officeDocument/2006/relationships/hyperlink" Target="http://www.usharbormaster.com/secure/auxview.cfm?recordid=36761" TargetMode="External"/><Relationship Id="rId1652" Type="http://schemas.openxmlformats.org/officeDocument/2006/relationships/hyperlink" Target="http://www.usharbormaster.com/secure/AuxAidReport_new.cfm?id=23924" TargetMode="External"/><Relationship Id="rId1305" Type="http://schemas.openxmlformats.org/officeDocument/2006/relationships/hyperlink" Target="http://www.usharbormaster.com/secure/auxview.cfm?recordid=23995" TargetMode="External"/><Relationship Id="rId2703" Type="http://schemas.openxmlformats.org/officeDocument/2006/relationships/hyperlink" Target="http://maps.google.com/?output=embed&amp;q=41.70680556,-69.94430556" TargetMode="External"/><Relationship Id="rId2910" Type="http://schemas.openxmlformats.org/officeDocument/2006/relationships/hyperlink" Target="http://maps.google.com/?output=embed&amp;q=41.58935000,-70.46110000" TargetMode="External"/><Relationship Id="rId1512" Type="http://schemas.openxmlformats.org/officeDocument/2006/relationships/hyperlink" Target="http://www.usharbormaster.com/secure/AuxAidReport_new.cfm?id=44006" TargetMode="External"/><Relationship Id="rId11" Type="http://schemas.openxmlformats.org/officeDocument/2006/relationships/hyperlink" Target="http://www.usharbormaster.com/secure/auxviewall.cfm" TargetMode="External"/><Relationship Id="rId398" Type="http://schemas.openxmlformats.org/officeDocument/2006/relationships/hyperlink" Target="http://maps.google.com/?output=embed&amp;q=41.71101667,-69.97151667" TargetMode="External"/><Relationship Id="rId2079" Type="http://schemas.openxmlformats.org/officeDocument/2006/relationships/hyperlink" Target="http://maps.google.com/?output=embed&amp;q=41.33912778,-70.77027500" TargetMode="External"/><Relationship Id="rId3477" Type="http://schemas.openxmlformats.org/officeDocument/2006/relationships/hyperlink" Target="http://www.usharbormaster.com/secure/auxview.cfm?recordid=25232" TargetMode="External"/><Relationship Id="rId3684" Type="http://schemas.openxmlformats.org/officeDocument/2006/relationships/hyperlink" Target="http://www.usharbormaster.com/secure/AuxAidReport_new.cfm?id=29285" TargetMode="External"/><Relationship Id="rId3891" Type="http://schemas.openxmlformats.org/officeDocument/2006/relationships/hyperlink" Target="http://maps.google.com/?output=embed&amp;q=41.74875000,-70.70481667" TargetMode="External"/><Relationship Id="rId2286" Type="http://schemas.openxmlformats.org/officeDocument/2006/relationships/hyperlink" Target="http://maps.google.com/?output=embed&amp;q=41.32136111,-70.03761111" TargetMode="External"/><Relationship Id="rId2493" Type="http://schemas.openxmlformats.org/officeDocument/2006/relationships/hyperlink" Target="http://www.usharbormaster.com/secure/auxview.cfm?recordid=26461" TargetMode="External"/><Relationship Id="rId3337" Type="http://schemas.openxmlformats.org/officeDocument/2006/relationships/hyperlink" Target="http://www.usharbormaster.com/secure/auxview.cfm?recordid=27674" TargetMode="External"/><Relationship Id="rId3544" Type="http://schemas.openxmlformats.org/officeDocument/2006/relationships/hyperlink" Target="http://www.usharbormaster.com/secure/AuxAidReport_new.cfm?id=28402" TargetMode="External"/><Relationship Id="rId3751" Type="http://schemas.openxmlformats.org/officeDocument/2006/relationships/hyperlink" Target="http://maps.google.com/?output=embed&amp;q=41.58772222,-70.45780556" TargetMode="External"/><Relationship Id="rId258" Type="http://schemas.openxmlformats.org/officeDocument/2006/relationships/hyperlink" Target="http://maps.google.com/?output=embed&amp;q=41.69480556,-70.16975000" TargetMode="External"/><Relationship Id="rId465" Type="http://schemas.openxmlformats.org/officeDocument/2006/relationships/hyperlink" Target="http://www.usharbormaster.com/secure/auxview.cfm?recordid=36863" TargetMode="External"/><Relationship Id="rId672" Type="http://schemas.openxmlformats.org/officeDocument/2006/relationships/hyperlink" Target="http://www.usharbormaster.com/secure/AuxAidReport_new.cfm?id=25513" TargetMode="External"/><Relationship Id="rId1095" Type="http://schemas.openxmlformats.org/officeDocument/2006/relationships/hyperlink" Target="http://maps.google.com/?output=embed&amp;q=41.63673333,-70.24818333" TargetMode="External"/><Relationship Id="rId2146" Type="http://schemas.openxmlformats.org/officeDocument/2006/relationships/hyperlink" Target="http://maps.google.com/?output=embed&amp;q=41.70668056,-70.62589444" TargetMode="External"/><Relationship Id="rId2353" Type="http://schemas.openxmlformats.org/officeDocument/2006/relationships/hyperlink" Target="http://www.usharbormaster.com/secure/auxview.cfm?recordid=26572" TargetMode="External"/><Relationship Id="rId2560" Type="http://schemas.openxmlformats.org/officeDocument/2006/relationships/hyperlink" Target="http://www.usharbormaster.com/secure/AuxAidReport_new.cfm?id=28479" TargetMode="External"/><Relationship Id="rId3404" Type="http://schemas.openxmlformats.org/officeDocument/2006/relationships/hyperlink" Target="http://www.usharbormaster.com/secure/AuxAidReport_new.cfm?id=29663" TargetMode="External"/><Relationship Id="rId3611" Type="http://schemas.openxmlformats.org/officeDocument/2006/relationships/hyperlink" Target="http://maps.google.com/?output=embed&amp;q=41.66583333,-69.96361111" TargetMode="External"/><Relationship Id="rId118" Type="http://schemas.openxmlformats.org/officeDocument/2006/relationships/hyperlink" Target="http://maps.google.com/?output=embed&amp;q=41.68280556,-69.94780556" TargetMode="External"/><Relationship Id="rId325" Type="http://schemas.openxmlformats.org/officeDocument/2006/relationships/hyperlink" Target="http://www.usharbormaster.com/secure/auxview.cfm?recordid=23742" TargetMode="External"/><Relationship Id="rId532" Type="http://schemas.openxmlformats.org/officeDocument/2006/relationships/hyperlink" Target="http://www.usharbormaster.com/secure/AuxAidReport_new.cfm?id=27499" TargetMode="External"/><Relationship Id="rId1162" Type="http://schemas.openxmlformats.org/officeDocument/2006/relationships/hyperlink" Target="http://maps.google.com/?output=embed&amp;q=41.67158333,-70.16733333" TargetMode="External"/><Relationship Id="rId2006" Type="http://schemas.openxmlformats.org/officeDocument/2006/relationships/hyperlink" Target="http://maps.google.com/?output=embed&amp;q=41.64610000,-70.80016667" TargetMode="External"/><Relationship Id="rId2213" Type="http://schemas.openxmlformats.org/officeDocument/2006/relationships/hyperlink" Target="http://www.usharbormaster.com/secure/auxview.cfm?recordid=27643" TargetMode="External"/><Relationship Id="rId2420" Type="http://schemas.openxmlformats.org/officeDocument/2006/relationships/hyperlink" Target="http://www.usharbormaster.com/secure/AuxAidReport_new.cfm?id=43837" TargetMode="External"/><Relationship Id="rId1022" Type="http://schemas.openxmlformats.org/officeDocument/2006/relationships/hyperlink" Target="http://maps.google.com/?output=embed&amp;q=41.29930556,-70.20341667" TargetMode="External"/><Relationship Id="rId4178" Type="http://schemas.openxmlformats.org/officeDocument/2006/relationships/hyperlink" Target="http://maps.google.com/?output=embed&amp;q=41.60416667,-70.84350000" TargetMode="External"/><Relationship Id="rId1979" Type="http://schemas.openxmlformats.org/officeDocument/2006/relationships/hyperlink" Target="http://maps.google.com/?output=embed&amp;q=41.46115306,-70.58726389" TargetMode="External"/><Relationship Id="rId3194" Type="http://schemas.openxmlformats.org/officeDocument/2006/relationships/hyperlink" Target="http://maps.google.com/?output=embed&amp;q=41.59516667,-70.46368333" TargetMode="External"/><Relationship Id="rId4038" Type="http://schemas.openxmlformats.org/officeDocument/2006/relationships/hyperlink" Target="http://maps.google.com/?output=embed&amp;q=41.62030556,-70.39586111" TargetMode="External"/><Relationship Id="rId4245" Type="http://schemas.openxmlformats.org/officeDocument/2006/relationships/hyperlink" Target="http://www.usharbormaster.com/secure/auxview.cfm?recordid=33441" TargetMode="External"/><Relationship Id="rId1839" Type="http://schemas.openxmlformats.org/officeDocument/2006/relationships/hyperlink" Target="http://maps.google.com/?output=embed&amp;q=41.28966667,-70.23930556" TargetMode="External"/><Relationship Id="rId3054" Type="http://schemas.openxmlformats.org/officeDocument/2006/relationships/hyperlink" Target="http://maps.google.com/?output=embed&amp;q=41.70133333,-70.74820000" TargetMode="External"/><Relationship Id="rId182" Type="http://schemas.openxmlformats.org/officeDocument/2006/relationships/hyperlink" Target="http://maps.google.com/?output=embed&amp;q=41.66944444,-70.17725000" TargetMode="External"/><Relationship Id="rId1906" Type="http://schemas.openxmlformats.org/officeDocument/2006/relationships/hyperlink" Target="http://maps.google.com/?output=embed&amp;q=41.64469833,-70.40900944" TargetMode="External"/><Relationship Id="rId3261" Type="http://schemas.openxmlformats.org/officeDocument/2006/relationships/hyperlink" Target="http://www.usharbormaster.com/secure/auxview.cfm?recordid=26534" TargetMode="External"/><Relationship Id="rId4105" Type="http://schemas.openxmlformats.org/officeDocument/2006/relationships/hyperlink" Target="http://www.usharbormaster.com/secure/auxview.cfm?recordid=26092" TargetMode="External"/><Relationship Id="rId4312" Type="http://schemas.openxmlformats.org/officeDocument/2006/relationships/hyperlink" Target="http://www.usharbormaster.com/secure/AuxAidReport_new.cfm?id=28279" TargetMode="External"/><Relationship Id="rId2070" Type="http://schemas.openxmlformats.org/officeDocument/2006/relationships/hyperlink" Target="http://maps.google.com/?output=embed&amp;q=41.54972222,-70.54930556" TargetMode="External"/><Relationship Id="rId3121" Type="http://schemas.openxmlformats.org/officeDocument/2006/relationships/hyperlink" Target="http://www.usharbormaster.com/secure/auxview.cfm?recordid=28086" TargetMode="External"/><Relationship Id="rId999" Type="http://schemas.openxmlformats.org/officeDocument/2006/relationships/hyperlink" Target="http://maps.google.com/?output=embed&amp;q=41.30605556,-70.19000000" TargetMode="External"/><Relationship Id="rId2887" Type="http://schemas.openxmlformats.org/officeDocument/2006/relationships/hyperlink" Target="http://maps.google.com/?output=embed&amp;q=41.58776667,-70.45533333" TargetMode="External"/><Relationship Id="rId859" Type="http://schemas.openxmlformats.org/officeDocument/2006/relationships/hyperlink" Target="http://maps.google.com/?output=embed&amp;q=41.42491667,-70.92673333" TargetMode="External"/><Relationship Id="rId1489" Type="http://schemas.openxmlformats.org/officeDocument/2006/relationships/hyperlink" Target="http://www.usharbormaster.com/secure/auxview.cfm?recordid=36904" TargetMode="External"/><Relationship Id="rId1696" Type="http://schemas.openxmlformats.org/officeDocument/2006/relationships/hyperlink" Target="http://www.usharbormaster.com/secure/AuxAidReport_new.cfm?id=27243" TargetMode="External"/><Relationship Id="rId3938" Type="http://schemas.openxmlformats.org/officeDocument/2006/relationships/hyperlink" Target="http://maps.google.com/?output=embed&amp;q=41.65283333,-70.19144444" TargetMode="External"/><Relationship Id="rId1349" Type="http://schemas.openxmlformats.org/officeDocument/2006/relationships/hyperlink" Target="http://www.usharbormaster.com/secure/auxview.cfm?recordid=23881" TargetMode="External"/><Relationship Id="rId2747" Type="http://schemas.openxmlformats.org/officeDocument/2006/relationships/hyperlink" Target="http://maps.google.com/?output=embed&amp;q=41.72313889,-69.96980556" TargetMode="External"/><Relationship Id="rId2954" Type="http://schemas.openxmlformats.org/officeDocument/2006/relationships/hyperlink" Target="http://maps.google.com/?output=embed&amp;q=41.58390000,-70.45580000" TargetMode="External"/><Relationship Id="rId719" Type="http://schemas.openxmlformats.org/officeDocument/2006/relationships/hyperlink" Target="http://maps.google.com/?output=embed&amp;q=41.75286111,-70.18441667" TargetMode="External"/><Relationship Id="rId926" Type="http://schemas.openxmlformats.org/officeDocument/2006/relationships/hyperlink" Target="http://maps.google.com/?output=embed&amp;q=41.62211111,-70.36082222" TargetMode="External"/><Relationship Id="rId1556" Type="http://schemas.openxmlformats.org/officeDocument/2006/relationships/hyperlink" Target="http://www.usharbormaster.com/secure/AuxAidReport_new.cfm?id=29460" TargetMode="External"/><Relationship Id="rId1763" Type="http://schemas.openxmlformats.org/officeDocument/2006/relationships/hyperlink" Target="http://maps.google.com/?output=embed&amp;q=41.28741667,-70.20519444" TargetMode="External"/><Relationship Id="rId1970" Type="http://schemas.openxmlformats.org/officeDocument/2006/relationships/hyperlink" Target="http://maps.google.com/?output=embed&amp;q=41.46167083,-70.58594806" TargetMode="External"/><Relationship Id="rId2607" Type="http://schemas.openxmlformats.org/officeDocument/2006/relationships/hyperlink" Target="http://maps.google.com/?output=embed&amp;q=41.63747222,-70.22184722" TargetMode="External"/><Relationship Id="rId2814" Type="http://schemas.openxmlformats.org/officeDocument/2006/relationships/hyperlink" Target="http://maps.google.com/?output=embed&amp;q=41.30500000,-70.02694444" TargetMode="External"/><Relationship Id="rId55" Type="http://schemas.openxmlformats.org/officeDocument/2006/relationships/hyperlink" Target="http://maps.google.com/?output=embed&amp;q=41.65966667,-70.08869444" TargetMode="External"/><Relationship Id="rId1209" Type="http://schemas.openxmlformats.org/officeDocument/2006/relationships/hyperlink" Target="http://www.usharbormaster.com/secure/auxview.cfm?recordid=44083" TargetMode="External"/><Relationship Id="rId1416" Type="http://schemas.openxmlformats.org/officeDocument/2006/relationships/hyperlink" Target="http://www.usharbormaster.com/secure/AuxAidReport_new.cfm?id=24825" TargetMode="External"/><Relationship Id="rId1623" Type="http://schemas.openxmlformats.org/officeDocument/2006/relationships/hyperlink" Target="http://maps.google.com/?output=embed&amp;q=41.73975000,-69.96583333" TargetMode="External"/><Relationship Id="rId1830" Type="http://schemas.openxmlformats.org/officeDocument/2006/relationships/hyperlink" Target="http://maps.google.com/?output=embed&amp;q=41.27852778,-70.19986111" TargetMode="External"/><Relationship Id="rId3588" Type="http://schemas.openxmlformats.org/officeDocument/2006/relationships/hyperlink" Target="http://www.usharbormaster.com/secure/AuxAidReport_new.cfm?id=23982" TargetMode="External"/><Relationship Id="rId3795" Type="http://schemas.openxmlformats.org/officeDocument/2006/relationships/hyperlink" Target="http://maps.google.com/?output=embed&amp;q=40.67253306,-70.21882417" TargetMode="External"/><Relationship Id="rId2397" Type="http://schemas.openxmlformats.org/officeDocument/2006/relationships/hyperlink" Target="http://www.usharbormaster.com/secure/auxview.cfm?recordid=24065" TargetMode="External"/><Relationship Id="rId3448" Type="http://schemas.openxmlformats.org/officeDocument/2006/relationships/hyperlink" Target="http://www.usharbormaster.com/secure/AuxAidReport_new.cfm?id=23993" TargetMode="External"/><Relationship Id="rId3655" Type="http://schemas.openxmlformats.org/officeDocument/2006/relationships/hyperlink" Target="http://maps.google.com/?output=embed&amp;q=41.74048333,-70.71368333" TargetMode="External"/><Relationship Id="rId3862" Type="http://schemas.openxmlformats.org/officeDocument/2006/relationships/hyperlink" Target="http://maps.google.com/?output=embed&amp;q=41.65450000,-70.63083333" TargetMode="External"/><Relationship Id="rId369" Type="http://schemas.openxmlformats.org/officeDocument/2006/relationships/hyperlink" Target="http://www.usharbormaster.com/secure/auxview.cfm?recordid=29100" TargetMode="External"/><Relationship Id="rId576" Type="http://schemas.openxmlformats.org/officeDocument/2006/relationships/hyperlink" Target="http://www.usharbormaster.com/secure/AuxAidReport_new.cfm?id=44074" TargetMode="External"/><Relationship Id="rId783" Type="http://schemas.openxmlformats.org/officeDocument/2006/relationships/hyperlink" Target="http://maps.google.com/?output=embed&amp;q=41.62709778,-70.41484528" TargetMode="External"/><Relationship Id="rId990" Type="http://schemas.openxmlformats.org/officeDocument/2006/relationships/hyperlink" Target="http://maps.google.com/?output=embed&amp;q=41.38872222,-70.49697222" TargetMode="External"/><Relationship Id="rId2257" Type="http://schemas.openxmlformats.org/officeDocument/2006/relationships/hyperlink" Target="http://www.usharbormaster.com/secure/auxview.cfm?recordid=29943" TargetMode="External"/><Relationship Id="rId2464" Type="http://schemas.openxmlformats.org/officeDocument/2006/relationships/hyperlink" Target="http://www.usharbormaster.com/secure/AuxAidReport_new.cfm?id=29116" TargetMode="External"/><Relationship Id="rId2671" Type="http://schemas.openxmlformats.org/officeDocument/2006/relationships/hyperlink" Target="http://maps.google.com/?output=embed&amp;q=41.69852583,-70.73940500" TargetMode="External"/><Relationship Id="rId3308" Type="http://schemas.openxmlformats.org/officeDocument/2006/relationships/hyperlink" Target="http://www.usharbormaster.com/secure/AuxAidReport_new.cfm?id=26527" TargetMode="External"/><Relationship Id="rId3515" Type="http://schemas.openxmlformats.org/officeDocument/2006/relationships/hyperlink" Target="http://maps.google.com/?output=embed&amp;q=41.62039444,-70.91295833" TargetMode="External"/><Relationship Id="rId229" Type="http://schemas.openxmlformats.org/officeDocument/2006/relationships/hyperlink" Target="http://www.usharbormaster.com/secure/auxview.cfm?recordid=27983" TargetMode="External"/><Relationship Id="rId436" Type="http://schemas.openxmlformats.org/officeDocument/2006/relationships/hyperlink" Target="http://www.usharbormaster.com/secure/AuxAidReport_new.cfm?id=28851" TargetMode="External"/><Relationship Id="rId643" Type="http://schemas.openxmlformats.org/officeDocument/2006/relationships/hyperlink" Target="http://maps.google.com/?output=embed&amp;q=41.63241667,-70.36086111" TargetMode="External"/><Relationship Id="rId1066" Type="http://schemas.openxmlformats.org/officeDocument/2006/relationships/hyperlink" Target="http://maps.google.com/?output=embed&amp;q=41.55083333,-70.54777778" TargetMode="External"/><Relationship Id="rId1273" Type="http://schemas.openxmlformats.org/officeDocument/2006/relationships/hyperlink" Target="http://www.usharbormaster.com/secure/auxview.cfm?recordid=28543" TargetMode="External"/><Relationship Id="rId1480" Type="http://schemas.openxmlformats.org/officeDocument/2006/relationships/hyperlink" Target="http://www.usharbormaster.com/secure/AuxAidReport_new.cfm?id=23905" TargetMode="External"/><Relationship Id="rId2117" Type="http://schemas.openxmlformats.org/officeDocument/2006/relationships/hyperlink" Target="http://www.usharbormaster.com/secure/auxview.cfm?recordid=28149" TargetMode="External"/><Relationship Id="rId2324" Type="http://schemas.openxmlformats.org/officeDocument/2006/relationships/hyperlink" Target="http://www.usharbormaster.com/secure/AuxAidReport_new.cfm?id=29650" TargetMode="External"/><Relationship Id="rId3722" Type="http://schemas.openxmlformats.org/officeDocument/2006/relationships/hyperlink" Target="http://maps.google.com/?output=embed&amp;q=41.81461111,-69.96105556" TargetMode="External"/><Relationship Id="rId850" Type="http://schemas.openxmlformats.org/officeDocument/2006/relationships/hyperlink" Target="http://maps.google.com/?output=embed&amp;q=41.42462833,-70.91645000" TargetMode="External"/><Relationship Id="rId1133" Type="http://schemas.openxmlformats.org/officeDocument/2006/relationships/hyperlink" Target="http://www.usharbormaster.com/secure/auxview.cfm?recordid=30934" TargetMode="External"/><Relationship Id="rId2531" Type="http://schemas.openxmlformats.org/officeDocument/2006/relationships/hyperlink" Target="http://maps.google.com/?output=embed&amp;q=41.67835000,-69.97860000" TargetMode="External"/><Relationship Id="rId4289" Type="http://schemas.openxmlformats.org/officeDocument/2006/relationships/hyperlink" Target="http://www.usharbormaster.com/secure/auxview.cfm?recordid=28804" TargetMode="External"/><Relationship Id="rId503" Type="http://schemas.openxmlformats.org/officeDocument/2006/relationships/hyperlink" Target="http://maps.google.com/?output=embed&amp;q=41.74518333,-70.65471667" TargetMode="External"/><Relationship Id="rId710" Type="http://schemas.openxmlformats.org/officeDocument/2006/relationships/hyperlink" Target="http://maps.google.com/?output=embed&amp;q=41.55925000,-70.65780000" TargetMode="External"/><Relationship Id="rId1340" Type="http://schemas.openxmlformats.org/officeDocument/2006/relationships/hyperlink" Target="http://www.usharbormaster.com/secure/AuxAidReport_new.cfm?id=29104" TargetMode="External"/><Relationship Id="rId3098" Type="http://schemas.openxmlformats.org/officeDocument/2006/relationships/hyperlink" Target="http://maps.google.com/?output=embed&amp;q=41.71763889,-69.99511111" TargetMode="External"/><Relationship Id="rId1200" Type="http://schemas.openxmlformats.org/officeDocument/2006/relationships/hyperlink" Target="http://www.usharbormaster.com/secure/AuxAidReport_new.cfm?id=23826" TargetMode="External"/><Relationship Id="rId4149" Type="http://schemas.openxmlformats.org/officeDocument/2006/relationships/hyperlink" Target="http://www.usharbormaster.com/secure/auxview.cfm?recordid=26387" TargetMode="External"/><Relationship Id="rId3165" Type="http://schemas.openxmlformats.org/officeDocument/2006/relationships/hyperlink" Target="http://www.usharbormaster.com/secure/auxview.cfm?recordid=29078" TargetMode="External"/><Relationship Id="rId3372" Type="http://schemas.openxmlformats.org/officeDocument/2006/relationships/hyperlink" Target="http://www.usharbormaster.com/secure/AuxAidReport_new.cfm?id=37964" TargetMode="External"/><Relationship Id="rId4009" Type="http://schemas.openxmlformats.org/officeDocument/2006/relationships/hyperlink" Target="http://www.usharbormaster.com/secure/auxview.cfm?recordid=26564" TargetMode="External"/><Relationship Id="rId4216" Type="http://schemas.openxmlformats.org/officeDocument/2006/relationships/hyperlink" Target="http://www.usharbormaster.com/secure/AuxAidReport_new.cfm?id=37975" TargetMode="External"/><Relationship Id="rId293" Type="http://schemas.openxmlformats.org/officeDocument/2006/relationships/hyperlink" Target="http://www.usharbormaster.com/secure/auxview.cfm?recordid=27989" TargetMode="External"/><Relationship Id="rId2181" Type="http://schemas.openxmlformats.org/officeDocument/2006/relationships/hyperlink" Target="http://www.usharbormaster.com/secure/auxview.cfm?recordid=27638" TargetMode="External"/><Relationship Id="rId3025" Type="http://schemas.openxmlformats.org/officeDocument/2006/relationships/hyperlink" Target="http://www.usharbormaster.com/secure/auxview.cfm?recordid=26089" TargetMode="External"/><Relationship Id="rId3232" Type="http://schemas.openxmlformats.org/officeDocument/2006/relationships/hyperlink" Target="http://www.usharbormaster.com/secure/AuxAidReport_new.cfm?id=26082" TargetMode="External"/><Relationship Id="rId153" Type="http://schemas.openxmlformats.org/officeDocument/2006/relationships/hyperlink" Target="http://www.usharbormaster.com/secure/auxview.cfm?recordid=27973" TargetMode="External"/><Relationship Id="rId360" Type="http://schemas.openxmlformats.org/officeDocument/2006/relationships/hyperlink" Target="http://www.usharbormaster.com/secure/AuxAidReport_new.cfm?id=30139" TargetMode="External"/><Relationship Id="rId2041" Type="http://schemas.openxmlformats.org/officeDocument/2006/relationships/hyperlink" Target="http://www.usharbormaster.com/secure/auxview.cfm?recordid=28854" TargetMode="External"/><Relationship Id="rId220" Type="http://schemas.openxmlformats.org/officeDocument/2006/relationships/hyperlink" Target="http://www.usharbormaster.com/secure/AuxAidReport_new.cfm?id=23859" TargetMode="External"/><Relationship Id="rId2998" Type="http://schemas.openxmlformats.org/officeDocument/2006/relationships/hyperlink" Target="http://maps.google.com/?output=embed&amp;q=42.04638889,-70.13666667" TargetMode="External"/><Relationship Id="rId2858" Type="http://schemas.openxmlformats.org/officeDocument/2006/relationships/hyperlink" Target="http://maps.google.com/?output=embed&amp;q=41.58728333,-70.45403333" TargetMode="External"/><Relationship Id="rId3909" Type="http://schemas.openxmlformats.org/officeDocument/2006/relationships/hyperlink" Target="http://www.usharbormaster.com/secure/auxview.cfm?recordid=28584" TargetMode="External"/><Relationship Id="rId4073" Type="http://schemas.openxmlformats.org/officeDocument/2006/relationships/hyperlink" Target="http://www.usharbormaster.com/secure/auxview.cfm?recordid=29413" TargetMode="External"/><Relationship Id="rId99" Type="http://schemas.openxmlformats.org/officeDocument/2006/relationships/hyperlink" Target="http://maps.google.com/?output=embed&amp;q=41.54866667,-70.91666667" TargetMode="External"/><Relationship Id="rId1667" Type="http://schemas.openxmlformats.org/officeDocument/2006/relationships/hyperlink" Target="http://maps.google.com/?output=embed&amp;q=41.76011111,-69.96116667" TargetMode="External"/><Relationship Id="rId1874" Type="http://schemas.openxmlformats.org/officeDocument/2006/relationships/hyperlink" Target="http://maps.google.com/?output=embed&amp;q=41.71202778,-70.29991667" TargetMode="External"/><Relationship Id="rId2718" Type="http://schemas.openxmlformats.org/officeDocument/2006/relationships/hyperlink" Target="http://maps.google.com/?output=embed&amp;q=41.71488889,-69.96130556" TargetMode="External"/><Relationship Id="rId2925" Type="http://schemas.openxmlformats.org/officeDocument/2006/relationships/hyperlink" Target="http://www.usharbormaster.com/secure/auxview.cfm?recordid=42670" TargetMode="External"/><Relationship Id="rId4280" Type="http://schemas.openxmlformats.org/officeDocument/2006/relationships/hyperlink" Target="http://www.usharbormaster.com/secure/AuxAidReport_new.cfm?id=33429" TargetMode="External"/><Relationship Id="rId1527" Type="http://schemas.openxmlformats.org/officeDocument/2006/relationships/hyperlink" Target="http://maps.google.com/?output=embed&amp;q=41.46780556,-70.63280556" TargetMode="External"/><Relationship Id="rId1734" Type="http://schemas.openxmlformats.org/officeDocument/2006/relationships/hyperlink" Target="http://maps.google.com/?output=embed&amp;q=41.55855000,-70.51688333" TargetMode="External"/><Relationship Id="rId1941" Type="http://schemas.openxmlformats.org/officeDocument/2006/relationships/hyperlink" Target="http://www.usharbormaster.com/secure/auxview.cfm?recordid=35457" TargetMode="External"/><Relationship Id="rId4140" Type="http://schemas.openxmlformats.org/officeDocument/2006/relationships/hyperlink" Target="http://www.usharbormaster.com/secure/AuxAidReport_new.cfm?id=26384" TargetMode="External"/><Relationship Id="rId26" Type="http://schemas.openxmlformats.org/officeDocument/2006/relationships/hyperlink" Target="http://maps.google.com/?output=embed&amp;q=41.29650000,-70.06633333" TargetMode="External"/><Relationship Id="rId3699" Type="http://schemas.openxmlformats.org/officeDocument/2006/relationships/hyperlink" Target="http://maps.google.com/?output=embed&amp;q=41.79833333,-69.97686111" TargetMode="External"/><Relationship Id="rId4000" Type="http://schemas.openxmlformats.org/officeDocument/2006/relationships/hyperlink" Target="http://www.usharbormaster.com/secure/AuxAidReport_new.cfm?id=26561" TargetMode="External"/><Relationship Id="rId1801" Type="http://schemas.openxmlformats.org/officeDocument/2006/relationships/hyperlink" Target="http://www.usharbormaster.com/secure/auxview.cfm?recordid=28686" TargetMode="External"/><Relationship Id="rId3559" Type="http://schemas.openxmlformats.org/officeDocument/2006/relationships/hyperlink" Target="http://maps.google.com/?output=embed&amp;q=41.65402778,-69.97852778" TargetMode="External"/><Relationship Id="rId687" Type="http://schemas.openxmlformats.org/officeDocument/2006/relationships/hyperlink" Target="http://maps.google.com/?output=embed&amp;q=41.74586667,-70.62141667" TargetMode="External"/><Relationship Id="rId2368" Type="http://schemas.openxmlformats.org/officeDocument/2006/relationships/hyperlink" Target="http://www.usharbormaster.com/secure/AuxAidReport_new.cfm?id=29420" TargetMode="External"/><Relationship Id="rId3766" Type="http://schemas.openxmlformats.org/officeDocument/2006/relationships/hyperlink" Target="http://maps.google.com/?output=embed&amp;q=41.69075000,-70.16805556" TargetMode="External"/><Relationship Id="rId3973" Type="http://schemas.openxmlformats.org/officeDocument/2006/relationships/hyperlink" Target="http://www.usharbormaster.com/secure/auxview.cfm?recordid=24120" TargetMode="External"/><Relationship Id="rId894" Type="http://schemas.openxmlformats.org/officeDocument/2006/relationships/hyperlink" Target="http://maps.google.com/?output=embed&amp;q=41.92850000,-70.02741667" TargetMode="External"/><Relationship Id="rId1177" Type="http://schemas.openxmlformats.org/officeDocument/2006/relationships/hyperlink" Target="http://www.usharbormaster.com/secure/auxview.cfm?recordid=28592" TargetMode="External"/><Relationship Id="rId2575" Type="http://schemas.openxmlformats.org/officeDocument/2006/relationships/hyperlink" Target="http://maps.google.com/?output=embed&amp;q=41.99166667,-70.08052778" TargetMode="External"/><Relationship Id="rId2782" Type="http://schemas.openxmlformats.org/officeDocument/2006/relationships/hyperlink" Target="http://maps.google.com/?output=embed&amp;q=41.68847222,-69.93847222" TargetMode="External"/><Relationship Id="rId3419" Type="http://schemas.openxmlformats.org/officeDocument/2006/relationships/hyperlink" Target="http://maps.google.com/?output=embed&amp;q=41.70119444,-70.75370000" TargetMode="External"/><Relationship Id="rId3626" Type="http://schemas.openxmlformats.org/officeDocument/2006/relationships/hyperlink" Target="http://maps.google.com/?output=embed&amp;q=41.65777778,-69.98111111" TargetMode="External"/><Relationship Id="rId3833" Type="http://schemas.openxmlformats.org/officeDocument/2006/relationships/hyperlink" Target="http://www.usharbormaster.com/secure/auxview.cfm?recordid=25844" TargetMode="External"/><Relationship Id="rId547" Type="http://schemas.openxmlformats.org/officeDocument/2006/relationships/hyperlink" Target="http://maps.google.com/?output=embed&amp;q=41.71366667,-70.76519444" TargetMode="External"/><Relationship Id="rId754" Type="http://schemas.openxmlformats.org/officeDocument/2006/relationships/hyperlink" Target="http://maps.google.com/?output=embed&amp;q=41.60547222,-70.43430556" TargetMode="External"/><Relationship Id="rId961" Type="http://schemas.openxmlformats.org/officeDocument/2006/relationships/hyperlink" Target="http://www.usharbormaster.com/secure/auxview.cfm?recordid=37969" TargetMode="External"/><Relationship Id="rId1384" Type="http://schemas.openxmlformats.org/officeDocument/2006/relationships/hyperlink" Target="http://www.usharbormaster.com/secure/AuxAidReport_new.cfm?id=23887" TargetMode="External"/><Relationship Id="rId1591" Type="http://schemas.openxmlformats.org/officeDocument/2006/relationships/hyperlink" Target="http://maps.google.com/?output=embed&amp;q=41.76590000,-70.61053333" TargetMode="External"/><Relationship Id="rId2228" Type="http://schemas.openxmlformats.org/officeDocument/2006/relationships/hyperlink" Target="http://www.usharbormaster.com/secure/AuxAidReport_new.cfm?id=27646" TargetMode="External"/><Relationship Id="rId2435" Type="http://schemas.openxmlformats.org/officeDocument/2006/relationships/hyperlink" Target="http://maps.google.com/?output=embed&amp;q=41.74076667,-70.65973333" TargetMode="External"/><Relationship Id="rId2642" Type="http://schemas.openxmlformats.org/officeDocument/2006/relationships/hyperlink" Target="http://maps.google.com/?output=embed&amp;q=41.71870000,-70.62070000" TargetMode="External"/><Relationship Id="rId3900" Type="http://schemas.openxmlformats.org/officeDocument/2006/relationships/hyperlink" Target="http://www.usharbormaster.com/secure/AuxAidReport_new.cfm?id=29191" TargetMode="External"/><Relationship Id="rId90" Type="http://schemas.openxmlformats.org/officeDocument/2006/relationships/hyperlink" Target="http://maps.google.com/?output=embed&amp;q=41.56276667,-70.90636667" TargetMode="External"/><Relationship Id="rId407" Type="http://schemas.openxmlformats.org/officeDocument/2006/relationships/hyperlink" Target="http://maps.google.com/?output=embed&amp;q=41.56679444,-70.53538333" TargetMode="External"/><Relationship Id="rId614" Type="http://schemas.openxmlformats.org/officeDocument/2006/relationships/hyperlink" Target="http://maps.google.com/?output=embed&amp;q=41.63380472,-70.35771917" TargetMode="External"/><Relationship Id="rId821" Type="http://schemas.openxmlformats.org/officeDocument/2006/relationships/hyperlink" Target="http://www.usharbormaster.com/secure/auxview.cfm?recordid=26491" TargetMode="External"/><Relationship Id="rId1037" Type="http://schemas.openxmlformats.org/officeDocument/2006/relationships/hyperlink" Target="http://www.usharbormaster.com/secure/auxview.cfm?recordid=26129" TargetMode="External"/><Relationship Id="rId1244" Type="http://schemas.openxmlformats.org/officeDocument/2006/relationships/hyperlink" Target="http://www.usharbormaster.com/secure/AuxAidReport_new.cfm?id=28548" TargetMode="External"/><Relationship Id="rId1451" Type="http://schemas.openxmlformats.org/officeDocument/2006/relationships/hyperlink" Target="http://maps.google.com/?output=embed&amp;q=41.70461667,-70.76080000" TargetMode="External"/><Relationship Id="rId2502" Type="http://schemas.openxmlformats.org/officeDocument/2006/relationships/hyperlink" Target="http://maps.google.com/?output=embed&amp;q=41.66622222,-69.98447222" TargetMode="External"/><Relationship Id="rId1104" Type="http://schemas.openxmlformats.org/officeDocument/2006/relationships/hyperlink" Target="http://www.usharbormaster.com/secure/AuxAidReport_new.cfm?id=28488" TargetMode="External"/><Relationship Id="rId1311" Type="http://schemas.openxmlformats.org/officeDocument/2006/relationships/hyperlink" Target="http://maps.google.com/?output=embed&amp;q=41.67833333,-70.62472222" TargetMode="External"/><Relationship Id="rId3069" Type="http://schemas.openxmlformats.org/officeDocument/2006/relationships/hyperlink" Target="http://www.usharbormaster.com/secure/auxview.cfm?recordid=28659" TargetMode="External"/><Relationship Id="rId3276" Type="http://schemas.openxmlformats.org/officeDocument/2006/relationships/hyperlink" Target="http://www.usharbormaster.com/secure/AuxAidReport_new.cfm?id=26538" TargetMode="External"/><Relationship Id="rId3483" Type="http://schemas.openxmlformats.org/officeDocument/2006/relationships/hyperlink" Target="http://maps.google.com/?output=embed&amp;q=41.68020000,-70.73156667" TargetMode="External"/><Relationship Id="rId3690" Type="http://schemas.openxmlformats.org/officeDocument/2006/relationships/hyperlink" Target="http://maps.google.com/?output=embed&amp;q=41.80083333,-69.97527778" TargetMode="External"/><Relationship Id="rId4327" Type="http://schemas.openxmlformats.org/officeDocument/2006/relationships/hyperlink" Target="http://maps.google.com/?output=embed&amp;q=41.57833333,-70.64777778" TargetMode="External"/><Relationship Id="rId197" Type="http://schemas.openxmlformats.org/officeDocument/2006/relationships/hyperlink" Target="http://www.usharbormaster.com/secure/auxview.cfm?recordid=23854" TargetMode="External"/><Relationship Id="rId2085" Type="http://schemas.openxmlformats.org/officeDocument/2006/relationships/hyperlink" Target="http://www.usharbormaster.com/secure/auxview.cfm?recordid=26712" TargetMode="External"/><Relationship Id="rId2292" Type="http://schemas.openxmlformats.org/officeDocument/2006/relationships/hyperlink" Target="http://www.usharbormaster.com/secure/AuxAidReport_new.cfm?id=28694" TargetMode="External"/><Relationship Id="rId3136" Type="http://schemas.openxmlformats.org/officeDocument/2006/relationships/hyperlink" Target="http://www.usharbormaster.com/secure/AuxAidReport_new.cfm?id=28078" TargetMode="External"/><Relationship Id="rId3343" Type="http://schemas.openxmlformats.org/officeDocument/2006/relationships/hyperlink" Target="http://maps.google.com/?output=embed&amp;q=41.63716667,-70.21277778" TargetMode="External"/><Relationship Id="rId264" Type="http://schemas.openxmlformats.org/officeDocument/2006/relationships/hyperlink" Target="http://www.usharbormaster.com/secure/AuxAidReport_new.cfm?id=23868" TargetMode="External"/><Relationship Id="rId471" Type="http://schemas.openxmlformats.org/officeDocument/2006/relationships/hyperlink" Target="http://maps.google.com/?output=embed&amp;q=41.62613333,-70.81478333" TargetMode="External"/><Relationship Id="rId2152" Type="http://schemas.openxmlformats.org/officeDocument/2006/relationships/hyperlink" Target="http://www.usharbormaster.com/secure/AuxAidReport_new.cfm?id=30982" TargetMode="External"/><Relationship Id="rId3550" Type="http://schemas.openxmlformats.org/officeDocument/2006/relationships/hyperlink" Target="http://maps.google.com/?output=embed&amp;q=41.66583333,-69.97613889" TargetMode="External"/><Relationship Id="rId124" Type="http://schemas.openxmlformats.org/officeDocument/2006/relationships/hyperlink" Target="http://www.usharbormaster.com/secure/AuxAidReport_new.cfm?id=23839" TargetMode="External"/><Relationship Id="rId3203" Type="http://schemas.openxmlformats.org/officeDocument/2006/relationships/hyperlink" Target="http://maps.google.com/?output=embed&amp;q=41.59843333,-70.46623333" TargetMode="External"/><Relationship Id="rId3410" Type="http://schemas.openxmlformats.org/officeDocument/2006/relationships/hyperlink" Target="http://maps.google.com/?output=embed&amp;q=41.58544444,-70.64527778" TargetMode="External"/><Relationship Id="rId331" Type="http://schemas.openxmlformats.org/officeDocument/2006/relationships/hyperlink" Target="http://maps.google.com/?output=embed&amp;q=41.64241667,-70.19572222" TargetMode="External"/><Relationship Id="rId2012" Type="http://schemas.openxmlformats.org/officeDocument/2006/relationships/hyperlink" Target="http://www.usharbormaster.com/secure/AuxAidReport_new.cfm?id=42656" TargetMode="External"/><Relationship Id="rId2969" Type="http://schemas.openxmlformats.org/officeDocument/2006/relationships/hyperlink" Target="http://www.usharbormaster.com/secure/auxview.cfm?recordid=26346" TargetMode="External"/><Relationship Id="rId1778" Type="http://schemas.openxmlformats.org/officeDocument/2006/relationships/hyperlink" Target="http://maps.google.com/?output=embed&amp;q=41.28826944,-70.19736667" TargetMode="External"/><Relationship Id="rId1985" Type="http://schemas.openxmlformats.org/officeDocument/2006/relationships/hyperlink" Target="http://www.usharbormaster.com/secure/auxview.cfm?recordid=27667" TargetMode="External"/><Relationship Id="rId2829" Type="http://schemas.openxmlformats.org/officeDocument/2006/relationships/hyperlink" Target="http://www.usharbormaster.com/secure/auxview.cfm?recordid=28702" TargetMode="External"/><Relationship Id="rId4184" Type="http://schemas.openxmlformats.org/officeDocument/2006/relationships/hyperlink" Target="http://www.usharbormaster.com/secure/AuxAidReport_new.cfm?id=26380" TargetMode="External"/><Relationship Id="rId1638" Type="http://schemas.openxmlformats.org/officeDocument/2006/relationships/hyperlink" Target="http://maps.google.com/?output=embed&amp;q=41.74786111,-69.96772222" TargetMode="External"/><Relationship Id="rId4044" Type="http://schemas.openxmlformats.org/officeDocument/2006/relationships/hyperlink" Target="http://www.usharbormaster.com/secure/AuxAidReport_new.cfm?id=26552" TargetMode="External"/><Relationship Id="rId4251" Type="http://schemas.openxmlformats.org/officeDocument/2006/relationships/hyperlink" Target="http://maps.google.com/?output=embed&amp;q=41.06130000,-70.83230000" TargetMode="External"/><Relationship Id="rId1845" Type="http://schemas.openxmlformats.org/officeDocument/2006/relationships/hyperlink" Target="http://www.usharbormaster.com/secure/auxview.cfm?recordid=29441" TargetMode="External"/><Relationship Id="rId3060" Type="http://schemas.openxmlformats.org/officeDocument/2006/relationships/hyperlink" Target="http://www.usharbormaster.com/secure/AuxAidReport_new.cfm?id=28656" TargetMode="External"/><Relationship Id="rId4111" Type="http://schemas.openxmlformats.org/officeDocument/2006/relationships/hyperlink" Target="http://maps.google.com/?output=embed&amp;q=41.60603333,-70.64808333" TargetMode="External"/><Relationship Id="rId1705" Type="http://schemas.openxmlformats.org/officeDocument/2006/relationships/hyperlink" Target="http://www.usharbormaster.com/secure/auxview.cfm?recordid=27246" TargetMode="External"/><Relationship Id="rId1912" Type="http://schemas.openxmlformats.org/officeDocument/2006/relationships/hyperlink" Target="http://www.usharbormaster.com/secure/AuxAidReport_new.cfm?id=26586" TargetMode="External"/><Relationship Id="rId3877" Type="http://schemas.openxmlformats.org/officeDocument/2006/relationships/hyperlink" Target="http://www.usharbormaster.com/secure/auxview.cfm?recordid=36698" TargetMode="External"/><Relationship Id="rId798" Type="http://schemas.openxmlformats.org/officeDocument/2006/relationships/hyperlink" Target="http://maps.google.com/?output=embed&amp;q=41.62985444,-70.40962694" TargetMode="External"/><Relationship Id="rId2479" Type="http://schemas.openxmlformats.org/officeDocument/2006/relationships/hyperlink" Target="http://maps.google.com/?output=embed&amp;q=41.66197222,-69.95386111" TargetMode="External"/><Relationship Id="rId2686" Type="http://schemas.openxmlformats.org/officeDocument/2006/relationships/hyperlink" Target="http://maps.google.com/?output=embed&amp;q=41.69663889,-69.93647222" TargetMode="External"/><Relationship Id="rId2893" Type="http://schemas.openxmlformats.org/officeDocument/2006/relationships/hyperlink" Target="http://www.usharbormaster.com/secure/auxview.cfm?recordid=26658" TargetMode="External"/><Relationship Id="rId3737" Type="http://schemas.openxmlformats.org/officeDocument/2006/relationships/hyperlink" Target="http://www.usharbormaster.com/secure/auxview.cfm?recordid=24082" TargetMode="External"/><Relationship Id="rId3944" Type="http://schemas.openxmlformats.org/officeDocument/2006/relationships/hyperlink" Target="http://www.usharbormaster.com/secure/AuxAidReport_new.cfm?id=28644" TargetMode="External"/><Relationship Id="rId658" Type="http://schemas.openxmlformats.org/officeDocument/2006/relationships/hyperlink" Target="http://maps.google.com/?output=embed&amp;q=41.66613889,-69.94302778" TargetMode="External"/><Relationship Id="rId865" Type="http://schemas.openxmlformats.org/officeDocument/2006/relationships/hyperlink" Target="http://www.usharbormaster.com/secure/auxview.cfm?recordid=28908" TargetMode="External"/><Relationship Id="rId1288" Type="http://schemas.openxmlformats.org/officeDocument/2006/relationships/hyperlink" Target="http://www.usharbormaster.com/secure/AuxAidReport_new.cfm?id=31045" TargetMode="External"/><Relationship Id="rId1495" Type="http://schemas.openxmlformats.org/officeDocument/2006/relationships/hyperlink" Target="http://maps.google.com/?output=embed&amp;q=41.46575889,-70.63116861" TargetMode="External"/><Relationship Id="rId2339" Type="http://schemas.openxmlformats.org/officeDocument/2006/relationships/hyperlink" Target="http://maps.google.com/?output=embed&amp;q=41.62033000,-70.91386500" TargetMode="External"/><Relationship Id="rId2546" Type="http://schemas.openxmlformats.org/officeDocument/2006/relationships/hyperlink" Target="http://maps.google.com/?output=embed&amp;q=41.66855000,-69.98905000" TargetMode="External"/><Relationship Id="rId2753" Type="http://schemas.openxmlformats.org/officeDocument/2006/relationships/hyperlink" Target="http://www.usharbormaster.com/secure/auxview.cfm?recordid=28068" TargetMode="External"/><Relationship Id="rId2960" Type="http://schemas.openxmlformats.org/officeDocument/2006/relationships/hyperlink" Target="http://www.usharbormaster.com/secure/AuxAidReport_new.cfm?id=26613" TargetMode="External"/><Relationship Id="rId3804" Type="http://schemas.openxmlformats.org/officeDocument/2006/relationships/hyperlink" Target="http://www.usharbormaster.com/secure/AuxAidReport_new.cfm?id=44076" TargetMode="External"/><Relationship Id="rId518" Type="http://schemas.openxmlformats.org/officeDocument/2006/relationships/hyperlink" Target="http://maps.google.com/?output=embed&amp;q=41.73386667,-70.64985000" TargetMode="External"/><Relationship Id="rId725" Type="http://schemas.openxmlformats.org/officeDocument/2006/relationships/hyperlink" Target="http://www.usharbormaster.com/secure/auxview.cfm?recordid=26486" TargetMode="External"/><Relationship Id="rId932" Type="http://schemas.openxmlformats.org/officeDocument/2006/relationships/hyperlink" Target="http://www.usharbormaster.com/secure/AuxAidReport_new.cfm?id=26509" TargetMode="External"/><Relationship Id="rId1148" Type="http://schemas.openxmlformats.org/officeDocument/2006/relationships/hyperlink" Target="http://www.usharbormaster.com/secure/AuxAidReport_new.cfm?id=28355" TargetMode="External"/><Relationship Id="rId1355" Type="http://schemas.openxmlformats.org/officeDocument/2006/relationships/hyperlink" Target="http://maps.google.com/?output=embed&amp;q=41.65145000,-70.11481667" TargetMode="External"/><Relationship Id="rId1562" Type="http://schemas.openxmlformats.org/officeDocument/2006/relationships/hyperlink" Target="http://maps.google.com/?output=embed&amp;q=41.70300000,-70.62113333" TargetMode="External"/><Relationship Id="rId2406" Type="http://schemas.openxmlformats.org/officeDocument/2006/relationships/hyperlink" Target="http://maps.google.com/?output=embed&amp;q=41.46029444,-70.55636944" TargetMode="External"/><Relationship Id="rId2613" Type="http://schemas.openxmlformats.org/officeDocument/2006/relationships/hyperlink" Target="http://www.usharbormaster.com/secure/auxview.cfm?recordid=24055" TargetMode="External"/><Relationship Id="rId1008" Type="http://schemas.openxmlformats.org/officeDocument/2006/relationships/hyperlink" Target="http://www.usharbormaster.com/secure/AuxAidReport_new.cfm?id=28672" TargetMode="External"/><Relationship Id="rId1215" Type="http://schemas.openxmlformats.org/officeDocument/2006/relationships/hyperlink" Target="http://maps.google.com/?output=embed&amp;q=41.52238444,-70.67142750" TargetMode="External"/><Relationship Id="rId1422" Type="http://schemas.openxmlformats.org/officeDocument/2006/relationships/hyperlink" Target="http://maps.google.com/?output=embed&amp;q=41.63913889,-70.27444444" TargetMode="External"/><Relationship Id="rId2820" Type="http://schemas.openxmlformats.org/officeDocument/2006/relationships/hyperlink" Target="http://www.usharbormaster.com/secure/AuxAidReport_new.cfm?id=28701" TargetMode="External"/><Relationship Id="rId61" Type="http://schemas.openxmlformats.org/officeDocument/2006/relationships/hyperlink" Target="http://www.usharbormaster.com/secure/auxview.cfm?recordid=23702" TargetMode="External"/><Relationship Id="rId3387" Type="http://schemas.openxmlformats.org/officeDocument/2006/relationships/hyperlink" Target="http://maps.google.com/?output=embed&amp;q=41.73503333,-70.66357222" TargetMode="External"/><Relationship Id="rId2196" Type="http://schemas.openxmlformats.org/officeDocument/2006/relationships/hyperlink" Target="http://www.usharbormaster.com/secure/AuxAidReport_new.cfm?id=27636" TargetMode="External"/><Relationship Id="rId3594" Type="http://schemas.openxmlformats.org/officeDocument/2006/relationships/hyperlink" Target="http://maps.google.com/?output=embed&amp;q=41.66555556,-69.96888889" TargetMode="External"/><Relationship Id="rId168" Type="http://schemas.openxmlformats.org/officeDocument/2006/relationships/hyperlink" Target="http://www.usharbormaster.com/secure/AuxAidReport_new.cfm?id=23751" TargetMode="External"/><Relationship Id="rId3247" Type="http://schemas.openxmlformats.org/officeDocument/2006/relationships/hyperlink" Target="http://maps.google.com/?output=embed&amp;q=41.57447222,-70.52713889" TargetMode="External"/><Relationship Id="rId3454" Type="http://schemas.openxmlformats.org/officeDocument/2006/relationships/hyperlink" Target="http://maps.google.com/?output=embed&amp;q=41.70138333,-70.75275000" TargetMode="External"/><Relationship Id="rId3661" Type="http://schemas.openxmlformats.org/officeDocument/2006/relationships/hyperlink" Target="http://www.usharbormaster.com/secure/auxview.cfm?recordid=23622" TargetMode="External"/><Relationship Id="rId375" Type="http://schemas.openxmlformats.org/officeDocument/2006/relationships/hyperlink" Target="http://maps.google.com/?output=embed&amp;q=41.67411667,-70.63633333" TargetMode="External"/><Relationship Id="rId582" Type="http://schemas.openxmlformats.org/officeDocument/2006/relationships/hyperlink" Target="http://maps.google.com/?output=embed&amp;q=41.38700000,-71.03200000" TargetMode="External"/><Relationship Id="rId2056" Type="http://schemas.openxmlformats.org/officeDocument/2006/relationships/hyperlink" Target="http://www.usharbormaster.com/secure/AuxAidReport_new.cfm?id=26101" TargetMode="External"/><Relationship Id="rId2263" Type="http://schemas.openxmlformats.org/officeDocument/2006/relationships/hyperlink" Target="http://maps.google.com/?output=embed&amp;q=41.30052778,-70.06188889" TargetMode="External"/><Relationship Id="rId2470" Type="http://schemas.openxmlformats.org/officeDocument/2006/relationships/hyperlink" Target="http://maps.google.com/?output=embed&amp;q=41.66427778,-69.95500000" TargetMode="External"/><Relationship Id="rId3107" Type="http://schemas.openxmlformats.org/officeDocument/2006/relationships/hyperlink" Target="http://maps.google.com/?output=embed&amp;q=41.71781667,-69.99625000" TargetMode="External"/><Relationship Id="rId3314" Type="http://schemas.openxmlformats.org/officeDocument/2006/relationships/hyperlink" Target="http://maps.google.com/?output=embed&amp;q=41.61171556,-70.42260806" TargetMode="External"/><Relationship Id="rId3521" Type="http://schemas.openxmlformats.org/officeDocument/2006/relationships/hyperlink" Target="http://www.usharbormaster.com/secure/auxview.cfm?recordid=28645" TargetMode="External"/><Relationship Id="rId235" Type="http://schemas.openxmlformats.org/officeDocument/2006/relationships/hyperlink" Target="http://maps.google.com/?output=embed&amp;q=41.68888889,-70.16633333" TargetMode="External"/><Relationship Id="rId442" Type="http://schemas.openxmlformats.org/officeDocument/2006/relationships/hyperlink" Target="http://maps.google.com/?output=embed&amp;q=41.60860000,-70.80470000" TargetMode="External"/><Relationship Id="rId1072" Type="http://schemas.openxmlformats.org/officeDocument/2006/relationships/hyperlink" Target="http://www.usharbormaster.com/secure/AuxAidReport_new.cfm?id=29180" TargetMode="External"/><Relationship Id="rId2123" Type="http://schemas.openxmlformats.org/officeDocument/2006/relationships/hyperlink" Target="http://maps.google.com/?output=embed&amp;q=41.67508333,-69.95535000" TargetMode="External"/><Relationship Id="rId2330" Type="http://schemas.openxmlformats.org/officeDocument/2006/relationships/hyperlink" Target="http://maps.google.com/?output=embed&amp;q=41.62081667,-70.91341667" TargetMode="External"/><Relationship Id="rId302" Type="http://schemas.openxmlformats.org/officeDocument/2006/relationships/hyperlink" Target="http://maps.google.com/?output=embed&amp;q=41.64313889,-70.19611111" TargetMode="External"/><Relationship Id="rId4088" Type="http://schemas.openxmlformats.org/officeDocument/2006/relationships/hyperlink" Target="http://www.usharbormaster.com/secure/AuxAidReport_new.cfm?id=29317" TargetMode="External"/><Relationship Id="rId4295" Type="http://schemas.openxmlformats.org/officeDocument/2006/relationships/hyperlink" Target="http://maps.google.com/?output=embed&amp;q=42.30270000,-70.03215000" TargetMode="External"/><Relationship Id="rId1889" Type="http://schemas.openxmlformats.org/officeDocument/2006/relationships/hyperlink" Target="http://www.usharbormaster.com/secure/auxview.cfm?recordid=26581" TargetMode="External"/><Relationship Id="rId4155" Type="http://schemas.openxmlformats.org/officeDocument/2006/relationships/hyperlink" Target="http://maps.google.com/?output=embed&amp;q=41.60543611,-70.84170000" TargetMode="External"/><Relationship Id="rId1749" Type="http://schemas.openxmlformats.org/officeDocument/2006/relationships/hyperlink" Target="http://www.usharbormaster.com/secure/auxview.cfm?recordid=26616" TargetMode="External"/><Relationship Id="rId1956" Type="http://schemas.openxmlformats.org/officeDocument/2006/relationships/hyperlink" Target="http://www.usharbormaster.com/secure/AuxAidReport_new.cfm?id=44038" TargetMode="External"/><Relationship Id="rId3171" Type="http://schemas.openxmlformats.org/officeDocument/2006/relationships/hyperlink" Target="http://maps.google.com/?output=embed&amp;q=41.71263889,-70.30338889" TargetMode="External"/><Relationship Id="rId4015" Type="http://schemas.openxmlformats.org/officeDocument/2006/relationships/hyperlink" Target="http://maps.google.com/?output=embed&amp;q=41.61902778,-70.39902778" TargetMode="External"/><Relationship Id="rId1609" Type="http://schemas.openxmlformats.org/officeDocument/2006/relationships/hyperlink" Target="http://www.usharbormaster.com/secure/auxview.cfm?recordid=23915" TargetMode="External"/><Relationship Id="rId1816" Type="http://schemas.openxmlformats.org/officeDocument/2006/relationships/hyperlink" Target="http://www.usharbormaster.com/secure/AuxAidReport_new.cfm?id=23939" TargetMode="External"/><Relationship Id="rId4222" Type="http://schemas.openxmlformats.org/officeDocument/2006/relationships/hyperlink" Target="http://maps.google.com/?output=embed&amp;q=41.72696667,-70.73221667" TargetMode="External"/><Relationship Id="rId3031" Type="http://schemas.openxmlformats.org/officeDocument/2006/relationships/hyperlink" Target="http://maps.google.com/?output=embed&amp;q=41.54288333,-70.65458333" TargetMode="External"/><Relationship Id="rId3988" Type="http://schemas.openxmlformats.org/officeDocument/2006/relationships/hyperlink" Target="http://www.usharbormaster.com/secure/AuxAidReport_new.cfm?id=26550" TargetMode="External"/><Relationship Id="rId2797" Type="http://schemas.openxmlformats.org/officeDocument/2006/relationships/hyperlink" Target="http://www.usharbormaster.com/secure/auxview.cfm?recordid=24032" TargetMode="External"/><Relationship Id="rId3848" Type="http://schemas.openxmlformats.org/officeDocument/2006/relationships/hyperlink" Target="http://www.usharbormaster.com/secure/AuxAidReport_new.cfm?id=42678" TargetMode="External"/><Relationship Id="rId769" Type="http://schemas.openxmlformats.org/officeDocument/2006/relationships/hyperlink" Target="http://www.usharbormaster.com/secure/auxview.cfm?recordid=26495" TargetMode="External"/><Relationship Id="rId976" Type="http://schemas.openxmlformats.org/officeDocument/2006/relationships/hyperlink" Target="http://www.usharbormaster.com/secure/AuxAidReport_new.cfm?id=38000" TargetMode="External"/><Relationship Id="rId1399" Type="http://schemas.openxmlformats.org/officeDocument/2006/relationships/hyperlink" Target="http://maps.google.com/?output=embed&amp;q=41.62758333,-70.27486667" TargetMode="External"/><Relationship Id="rId2657" Type="http://schemas.openxmlformats.org/officeDocument/2006/relationships/hyperlink" Target="http://www.usharbormaster.com/secure/auxview.cfm?recordid=24054" TargetMode="External"/><Relationship Id="rId629" Type="http://schemas.openxmlformats.org/officeDocument/2006/relationships/hyperlink" Target="http://www.usharbormaster.com/secure/auxview.cfm?recordid=26515" TargetMode="External"/><Relationship Id="rId1259" Type="http://schemas.openxmlformats.org/officeDocument/2006/relationships/hyperlink" Target="http://maps.google.com/?output=embed&amp;q=41.56431667,-70.50676667" TargetMode="External"/><Relationship Id="rId1466" Type="http://schemas.openxmlformats.org/officeDocument/2006/relationships/hyperlink" Target="http://maps.google.com/?output=embed&amp;q=41.45952778,-70.59040556" TargetMode="External"/><Relationship Id="rId2864" Type="http://schemas.openxmlformats.org/officeDocument/2006/relationships/hyperlink" Target="http://www.usharbormaster.com/secure/AuxAidReport_new.cfm?id=26648" TargetMode="External"/><Relationship Id="rId3708" Type="http://schemas.openxmlformats.org/officeDocument/2006/relationships/hyperlink" Target="http://www.usharbormaster.com/secure/AuxAidReport_new.cfm?id=29271" TargetMode="External"/><Relationship Id="rId3915" Type="http://schemas.openxmlformats.org/officeDocument/2006/relationships/hyperlink" Target="http://maps.google.com/?output=embed&amp;q=41.65408333,-70.18877778" TargetMode="External"/><Relationship Id="rId836" Type="http://schemas.openxmlformats.org/officeDocument/2006/relationships/hyperlink" Target="http://www.usharbormaster.com/secure/AuxAidReport_new.cfm?id=26525" TargetMode="External"/><Relationship Id="rId1119" Type="http://schemas.openxmlformats.org/officeDocument/2006/relationships/hyperlink" Target="http://maps.google.com/?output=embed&amp;q=41.54257944,-70.60745361" TargetMode="External"/><Relationship Id="rId1673" Type="http://schemas.openxmlformats.org/officeDocument/2006/relationships/hyperlink" Target="http://www.usharbormaster.com/secure/auxview.cfm?recordid=23930" TargetMode="External"/><Relationship Id="rId1880" Type="http://schemas.openxmlformats.org/officeDocument/2006/relationships/hyperlink" Target="http://www.usharbormaster.com/secure/AuxAidReport_new.cfm?id=29449" TargetMode="External"/><Relationship Id="rId2517" Type="http://schemas.openxmlformats.org/officeDocument/2006/relationships/hyperlink" Target="http://www.usharbormaster.com/secure/auxview.cfm?recordid=26467" TargetMode="External"/><Relationship Id="rId2724" Type="http://schemas.openxmlformats.org/officeDocument/2006/relationships/hyperlink" Target="http://www.usharbormaster.com/secure/AuxAidReport_new.cfm?id=28060" TargetMode="External"/><Relationship Id="rId2931" Type="http://schemas.openxmlformats.org/officeDocument/2006/relationships/hyperlink" Target="http://maps.google.com/?output=embed&amp;q=41.58416667,-70.45755000" TargetMode="External"/><Relationship Id="rId903" Type="http://schemas.openxmlformats.org/officeDocument/2006/relationships/hyperlink" Target="http://maps.google.com/?output=embed&amp;q=41.92886111,-70.02516667" TargetMode="External"/><Relationship Id="rId1326" Type="http://schemas.openxmlformats.org/officeDocument/2006/relationships/hyperlink" Target="http://maps.google.com/?output=embed&amp;q=41.66686389,-69.99479722" TargetMode="External"/><Relationship Id="rId1533" Type="http://schemas.openxmlformats.org/officeDocument/2006/relationships/hyperlink" Target="http://www.usharbormaster.com/secure/auxview.cfm?recordid=30000" TargetMode="External"/><Relationship Id="rId1740" Type="http://schemas.openxmlformats.org/officeDocument/2006/relationships/hyperlink" Target="http://www.usharbormaster.com/secure/AuxAidReport_new.cfm?id=26326" TargetMode="External"/><Relationship Id="rId32" Type="http://schemas.openxmlformats.org/officeDocument/2006/relationships/hyperlink" Target="http://www.usharbormaster.com/secure/AuxAidReport_new.cfm?id=27970" TargetMode="External"/><Relationship Id="rId1600" Type="http://schemas.openxmlformats.org/officeDocument/2006/relationships/hyperlink" Target="http://www.usharbormaster.com/secure/AuxAidReport_new.cfm?id=23912" TargetMode="External"/><Relationship Id="rId3498" Type="http://schemas.openxmlformats.org/officeDocument/2006/relationships/hyperlink" Target="http://maps.google.com/?output=embed&amp;q=40.72583333,-70.74144444" TargetMode="External"/><Relationship Id="rId3358" Type="http://schemas.openxmlformats.org/officeDocument/2006/relationships/hyperlink" Target="http://maps.google.com/?output=embed&amp;q=41.73518333,-70.66420000" TargetMode="External"/><Relationship Id="rId3565" Type="http://schemas.openxmlformats.org/officeDocument/2006/relationships/hyperlink" Target="http://www.usharbormaster.com/secure/auxview.cfm?recordid=28102" TargetMode="External"/><Relationship Id="rId3772" Type="http://schemas.openxmlformats.org/officeDocument/2006/relationships/hyperlink" Target="http://www.usharbormaster.com/secure/AuxAidReport_new.cfm?id=24092" TargetMode="External"/><Relationship Id="rId279" Type="http://schemas.openxmlformats.org/officeDocument/2006/relationships/hyperlink" Target="http://maps.google.com/?output=embed&amp;q=41.69672222,-70.17030556" TargetMode="External"/><Relationship Id="rId486" Type="http://schemas.openxmlformats.org/officeDocument/2006/relationships/hyperlink" Target="http://maps.google.com/?output=embed&amp;q=41.61750000,-70.80771667" TargetMode="External"/><Relationship Id="rId693" Type="http://schemas.openxmlformats.org/officeDocument/2006/relationships/hyperlink" Target="http://www.usharbormaster.com/secure/auxview.cfm?recordid=27486" TargetMode="External"/><Relationship Id="rId2167" Type="http://schemas.openxmlformats.org/officeDocument/2006/relationships/hyperlink" Target="http://maps.google.com/?output=embed&amp;q=41.58500000,-70.00833333" TargetMode="External"/><Relationship Id="rId2374" Type="http://schemas.openxmlformats.org/officeDocument/2006/relationships/hyperlink" Target="http://maps.google.com/?output=embed&amp;q=41.63024722,-70.40988556" TargetMode="External"/><Relationship Id="rId2581" Type="http://schemas.openxmlformats.org/officeDocument/2006/relationships/hyperlink" Target="http://www.usharbormaster.com/secure/auxview.cfm?recordid=28503" TargetMode="External"/><Relationship Id="rId3218" Type="http://schemas.openxmlformats.org/officeDocument/2006/relationships/hyperlink" Target="http://maps.google.com/?output=embed&amp;q=41.63316667,-70.22221667" TargetMode="External"/><Relationship Id="rId3425" Type="http://schemas.openxmlformats.org/officeDocument/2006/relationships/hyperlink" Target="http://www.usharbormaster.com/secure/auxview.cfm?recordid=29615" TargetMode="External"/><Relationship Id="rId3632" Type="http://schemas.openxmlformats.org/officeDocument/2006/relationships/hyperlink" Target="http://www.usharbormaster.com/secure/AuxAidReport_new.cfm?id=23979" TargetMode="External"/><Relationship Id="rId139" Type="http://schemas.openxmlformats.org/officeDocument/2006/relationships/hyperlink" Target="http://maps.google.com/?output=embed&amp;q=41.64850000,-70.19711111" TargetMode="External"/><Relationship Id="rId346" Type="http://schemas.openxmlformats.org/officeDocument/2006/relationships/hyperlink" Target="http://maps.google.com/?output=embed&amp;q=41.68098333,-70.16193333" TargetMode="External"/><Relationship Id="rId553" Type="http://schemas.openxmlformats.org/officeDocument/2006/relationships/hyperlink" Target="http://www.usharbormaster.com/secure/auxview.cfm?recordid=23755" TargetMode="External"/><Relationship Id="rId760" Type="http://schemas.openxmlformats.org/officeDocument/2006/relationships/hyperlink" Target="http://www.usharbormaster.com/secure/AuxAidReport_new.cfm?id=26485" TargetMode="External"/><Relationship Id="rId1183" Type="http://schemas.openxmlformats.org/officeDocument/2006/relationships/hyperlink" Target="http://maps.google.com/?output=embed&amp;q=41.67025000,-70.16472222" TargetMode="External"/><Relationship Id="rId1390" Type="http://schemas.openxmlformats.org/officeDocument/2006/relationships/hyperlink" Target="http://maps.google.com/?output=embed&amp;q=41.63007528,-70.29807694" TargetMode="External"/><Relationship Id="rId2027" Type="http://schemas.openxmlformats.org/officeDocument/2006/relationships/hyperlink" Target="http://maps.google.com/?output=embed&amp;q=41.64900000,-70.81381667" TargetMode="External"/><Relationship Id="rId2234" Type="http://schemas.openxmlformats.org/officeDocument/2006/relationships/hyperlink" Target="http://maps.google.com/?output=embed&amp;q=41.28580000,-70.09506667" TargetMode="External"/><Relationship Id="rId2441" Type="http://schemas.openxmlformats.org/officeDocument/2006/relationships/hyperlink" Target="http://www.usharbormaster.com/secure/auxview.cfm?recordid=29510" TargetMode="External"/><Relationship Id="rId206" Type="http://schemas.openxmlformats.org/officeDocument/2006/relationships/hyperlink" Target="http://maps.google.com/?output=embed&amp;q=41.68258333,-70.16258333" TargetMode="External"/><Relationship Id="rId413" Type="http://schemas.openxmlformats.org/officeDocument/2006/relationships/hyperlink" Target="http://www.usharbormaster.com/secure/auxview.cfm?recordid=44085" TargetMode="External"/><Relationship Id="rId1043" Type="http://schemas.openxmlformats.org/officeDocument/2006/relationships/hyperlink" Target="http://maps.google.com/?output=embed&amp;q=41.55491667,-70.54350000" TargetMode="External"/><Relationship Id="rId4199" Type="http://schemas.openxmlformats.org/officeDocument/2006/relationships/hyperlink" Target="http://maps.google.com/?output=embed&amp;q=41.73058333,-70.74351667" TargetMode="External"/><Relationship Id="rId620" Type="http://schemas.openxmlformats.org/officeDocument/2006/relationships/hyperlink" Target="http://www.usharbormaster.com/secure/AuxAidReport_new.cfm?id=38026" TargetMode="External"/><Relationship Id="rId1250" Type="http://schemas.openxmlformats.org/officeDocument/2006/relationships/hyperlink" Target="http://maps.google.com/?output=embed&amp;q=41.54403611,-70.58065278" TargetMode="External"/><Relationship Id="rId2301" Type="http://schemas.openxmlformats.org/officeDocument/2006/relationships/hyperlink" Target="http://www.usharbormaster.com/secure/auxview.cfm?recordid=26713" TargetMode="External"/><Relationship Id="rId4059" Type="http://schemas.openxmlformats.org/officeDocument/2006/relationships/hyperlink" Target="http://maps.google.com/?output=embed&amp;q=41.61533333,-70.40063889" TargetMode="External"/><Relationship Id="rId1110" Type="http://schemas.openxmlformats.org/officeDocument/2006/relationships/hyperlink" Target="http://maps.google.com/?output=embed&amp;q=41.51339972,-70.92282083" TargetMode="External"/><Relationship Id="rId4266" Type="http://schemas.openxmlformats.org/officeDocument/2006/relationships/hyperlink" Target="http://maps.google.com/?output=embed&amp;q=41.32500000,-70.56666667" TargetMode="External"/><Relationship Id="rId1927" Type="http://schemas.openxmlformats.org/officeDocument/2006/relationships/hyperlink" Target="http://maps.google.com/?output=embed&amp;q=41.63897222,-70.40541667" TargetMode="External"/><Relationship Id="rId3075" Type="http://schemas.openxmlformats.org/officeDocument/2006/relationships/hyperlink" Target="http://maps.google.com/?output=embed&amp;q=41.67613333,-70.62828333" TargetMode="External"/><Relationship Id="rId3282" Type="http://schemas.openxmlformats.org/officeDocument/2006/relationships/hyperlink" Target="http://maps.google.com/?output=embed&amp;q=41.60841667,-70.40738889" TargetMode="External"/><Relationship Id="rId4126" Type="http://schemas.openxmlformats.org/officeDocument/2006/relationships/hyperlink" Target="http://maps.google.com/?output=embed&amp;q=41.60393611,-72.84387778" TargetMode="External"/><Relationship Id="rId4333" Type="http://schemas.openxmlformats.org/officeDocument/2006/relationships/printerSettings" Target="../printerSettings/printerSettings1.bin"/><Relationship Id="rId2091" Type="http://schemas.openxmlformats.org/officeDocument/2006/relationships/hyperlink" Target="http://maps.google.com/?output=embed&amp;q=41.64476667,-70.25645000" TargetMode="External"/><Relationship Id="rId3142" Type="http://schemas.openxmlformats.org/officeDocument/2006/relationships/hyperlink" Target="http://maps.google.com/?output=embed&amp;q=41.70819444,-69.97063889" TargetMode="External"/><Relationship Id="rId270" Type="http://schemas.openxmlformats.org/officeDocument/2006/relationships/hyperlink" Target="http://maps.google.com/?output=embed&amp;q=41.69491667,-70.17000000" TargetMode="External"/><Relationship Id="rId3002" Type="http://schemas.openxmlformats.org/officeDocument/2006/relationships/hyperlink" Target="http://maps.google.com/?output=embed&amp;q=42.04568333,-70.18105000" TargetMode="External"/><Relationship Id="rId130" Type="http://schemas.openxmlformats.org/officeDocument/2006/relationships/hyperlink" Target="http://maps.google.com/?output=embed&amp;q=41.68580556,-69.94897222" TargetMode="External"/><Relationship Id="rId3959" Type="http://schemas.openxmlformats.org/officeDocument/2006/relationships/hyperlink" Target="http://maps.google.com/?output=embed&amp;q=41.60000000,-70.40177778" TargetMode="External"/><Relationship Id="rId2768" Type="http://schemas.openxmlformats.org/officeDocument/2006/relationships/hyperlink" Target="http://www.usharbormaster.com/secure/AuxAidReport_new.cfm?id=28071" TargetMode="External"/><Relationship Id="rId2975" Type="http://schemas.openxmlformats.org/officeDocument/2006/relationships/hyperlink" Target="http://maps.google.com/?output=embed&amp;q=41.58658333,-70.45325000" TargetMode="External"/><Relationship Id="rId3819" Type="http://schemas.openxmlformats.org/officeDocument/2006/relationships/hyperlink" Target="http://maps.google.com/?output=embed&amp;q=41.55650000,-70.52598333" TargetMode="External"/><Relationship Id="rId947" Type="http://schemas.openxmlformats.org/officeDocument/2006/relationships/hyperlink" Target="http://maps.google.com/?output=embed&amp;q=41.46149444,-70.55773056" TargetMode="External"/><Relationship Id="rId1577" Type="http://schemas.openxmlformats.org/officeDocument/2006/relationships/hyperlink" Target="http://www.usharbormaster.com/secure/auxview.cfm?recordid=24077" TargetMode="External"/><Relationship Id="rId1784" Type="http://schemas.openxmlformats.org/officeDocument/2006/relationships/hyperlink" Target="http://www.usharbormaster.com/secure/AuxAidReport_new.cfm?id=28680" TargetMode="External"/><Relationship Id="rId1991" Type="http://schemas.openxmlformats.org/officeDocument/2006/relationships/hyperlink" Target="http://maps.google.com/?output=embed&amp;q=41.64948333,-70.80461667" TargetMode="External"/><Relationship Id="rId2628" Type="http://schemas.openxmlformats.org/officeDocument/2006/relationships/hyperlink" Target="http://www.usharbormaster.com/secure/AuxAidReport_new.cfm?id=36717" TargetMode="External"/><Relationship Id="rId2835" Type="http://schemas.openxmlformats.org/officeDocument/2006/relationships/hyperlink" Target="http://maps.google.com/?output=embed&amp;q=41.30541667,-70.02911111" TargetMode="External"/><Relationship Id="rId4190" Type="http://schemas.openxmlformats.org/officeDocument/2006/relationships/hyperlink" Target="http://maps.google.com/?output=embed&amp;q=41.72191667,-70.72396667" TargetMode="External"/><Relationship Id="rId76" Type="http://schemas.openxmlformats.org/officeDocument/2006/relationships/hyperlink" Target="http://www.usharbormaster.com/secure/AuxAidReport_new.cfm?id=28917" TargetMode="External"/><Relationship Id="rId807" Type="http://schemas.openxmlformats.org/officeDocument/2006/relationships/hyperlink" Target="http://maps.google.com/?output=embed&amp;q=41.60894444,-70.43330556" TargetMode="External"/><Relationship Id="rId1437" Type="http://schemas.openxmlformats.org/officeDocument/2006/relationships/hyperlink" Target="http://www.usharbormaster.com/secure/auxview.cfm?recordid=31019" TargetMode="External"/><Relationship Id="rId1644" Type="http://schemas.openxmlformats.org/officeDocument/2006/relationships/hyperlink" Target="http://www.usharbormaster.com/secure/AuxAidReport_new.cfm?id=23922" TargetMode="External"/><Relationship Id="rId1851" Type="http://schemas.openxmlformats.org/officeDocument/2006/relationships/hyperlink" Target="http://maps.google.com/?output=embed&amp;q=41.70963889,-70.30172222" TargetMode="External"/><Relationship Id="rId2902" Type="http://schemas.openxmlformats.org/officeDocument/2006/relationships/hyperlink" Target="http://maps.google.com/?output=embed&amp;q=41.58818333,-70.45726667" TargetMode="External"/><Relationship Id="rId4050" Type="http://schemas.openxmlformats.org/officeDocument/2006/relationships/hyperlink" Target="http://maps.google.com/?output=embed&amp;q=41.61447222,-70.40055556" TargetMode="External"/><Relationship Id="rId1504" Type="http://schemas.openxmlformats.org/officeDocument/2006/relationships/hyperlink" Target="http://www.usharbormaster.com/secure/AuxAidReport_new.cfm?id=29985" TargetMode="External"/><Relationship Id="rId1711" Type="http://schemas.openxmlformats.org/officeDocument/2006/relationships/hyperlink" Target="http://maps.google.com/?output=embed&amp;q=41.56195000,-70.51348333" TargetMode="External"/><Relationship Id="rId3469" Type="http://schemas.openxmlformats.org/officeDocument/2006/relationships/hyperlink" Target="http://www.usharbormaster.com/secure/auxview.cfm?recordid=25236" TargetMode="External"/><Relationship Id="rId3676" Type="http://schemas.openxmlformats.org/officeDocument/2006/relationships/hyperlink" Target="http://www.usharbormaster.com/secure/AuxAidReport_new.cfm?id=29284" TargetMode="External"/><Relationship Id="rId597" Type="http://schemas.openxmlformats.org/officeDocument/2006/relationships/hyperlink" Target="http://www.usharbormaster.com/secure/auxview.cfm?recordid=26518" TargetMode="External"/><Relationship Id="rId2278" Type="http://schemas.openxmlformats.org/officeDocument/2006/relationships/hyperlink" Target="http://maps.google.com/?output=embed&amp;q=41.31319444,-70.03400000" TargetMode="External"/><Relationship Id="rId2485" Type="http://schemas.openxmlformats.org/officeDocument/2006/relationships/hyperlink" Target="http://www.usharbormaster.com/secure/auxview.cfm?recordid=26460" TargetMode="External"/><Relationship Id="rId3329" Type="http://schemas.openxmlformats.org/officeDocument/2006/relationships/hyperlink" Target="http://www.usharbormaster.com/secure/auxview.cfm?recordid=29430" TargetMode="External"/><Relationship Id="rId3883" Type="http://schemas.openxmlformats.org/officeDocument/2006/relationships/hyperlink" Target="http://maps.google.com/?output=embed&amp;q=41.65527778,-70.63125556" TargetMode="External"/><Relationship Id="rId457" Type="http://schemas.openxmlformats.org/officeDocument/2006/relationships/hyperlink" Target="http://www.usharbormaster.com/secure/auxview.cfm?recordid=36860" TargetMode="External"/><Relationship Id="rId1087" Type="http://schemas.openxmlformats.org/officeDocument/2006/relationships/hyperlink" Target="http://maps.google.com/?output=embed&amp;q=41.63619444,-70.24961111" TargetMode="External"/><Relationship Id="rId1294" Type="http://schemas.openxmlformats.org/officeDocument/2006/relationships/hyperlink" Target="http://maps.google.com/?output=embed&amp;q=41.61444444,-70.26805556" TargetMode="External"/><Relationship Id="rId2138" Type="http://schemas.openxmlformats.org/officeDocument/2006/relationships/hyperlink" Target="http://maps.google.com/?output=embed&amp;q=41.67132750,-69.96233250" TargetMode="External"/><Relationship Id="rId2692" Type="http://schemas.openxmlformats.org/officeDocument/2006/relationships/hyperlink" Target="http://www.usharbormaster.com/secure/AuxAidReport_new.cfm?id=28051" TargetMode="External"/><Relationship Id="rId3536" Type="http://schemas.openxmlformats.org/officeDocument/2006/relationships/hyperlink" Target="http://www.usharbormaster.com/secure/AuxAidReport_new.cfm?id=28400" TargetMode="External"/><Relationship Id="rId3743" Type="http://schemas.openxmlformats.org/officeDocument/2006/relationships/hyperlink" Target="http://maps.google.com/?output=embed&amp;q=41.80533333,-69.96925000" TargetMode="External"/><Relationship Id="rId3950" Type="http://schemas.openxmlformats.org/officeDocument/2006/relationships/hyperlink" Target="http://maps.google.com/?output=embed&amp;q=41.92638889,-70.03500000" TargetMode="External"/><Relationship Id="rId664" Type="http://schemas.openxmlformats.org/officeDocument/2006/relationships/hyperlink" Target="http://www.usharbormaster.com/secure/AuxAidReport_new.cfm?id=28168" TargetMode="External"/><Relationship Id="rId871" Type="http://schemas.openxmlformats.org/officeDocument/2006/relationships/hyperlink" Target="http://maps.google.com/?output=embed&amp;q=41.42538333,-70.92303833" TargetMode="External"/><Relationship Id="rId2345" Type="http://schemas.openxmlformats.org/officeDocument/2006/relationships/hyperlink" Target="http://www.usharbormaster.com/secure/auxview.cfm?recordid=26570" TargetMode="External"/><Relationship Id="rId2552" Type="http://schemas.openxmlformats.org/officeDocument/2006/relationships/hyperlink" Target="http://www.usharbormaster.com/secure/AuxAidReport_new.cfm?id=28799" TargetMode="External"/><Relationship Id="rId3603" Type="http://schemas.openxmlformats.org/officeDocument/2006/relationships/hyperlink" Target="http://maps.google.com/?output=embed&amp;q=41.66555556,-69.96752222" TargetMode="External"/><Relationship Id="rId3810" Type="http://schemas.openxmlformats.org/officeDocument/2006/relationships/hyperlink" Target="http://maps.google.com/?output=embed&amp;q=41.55198333,-70.52760000" TargetMode="External"/><Relationship Id="rId317" Type="http://schemas.openxmlformats.org/officeDocument/2006/relationships/hyperlink" Target="http://www.usharbormaster.com/secure/auxview.cfm?recordid=23740" TargetMode="External"/><Relationship Id="rId524" Type="http://schemas.openxmlformats.org/officeDocument/2006/relationships/hyperlink" Target="http://www.usharbormaster.com/secure/AuxAidReport_new.cfm?id=29139" TargetMode="External"/><Relationship Id="rId731" Type="http://schemas.openxmlformats.org/officeDocument/2006/relationships/hyperlink" Target="http://maps.google.com/?output=embed&amp;q=41.59852778,-70.43075000" TargetMode="External"/><Relationship Id="rId1154" Type="http://schemas.openxmlformats.org/officeDocument/2006/relationships/hyperlink" Target="http://maps.google.com/?output=embed&amp;q=41.65051667,-70.63528333" TargetMode="External"/><Relationship Id="rId1361" Type="http://schemas.openxmlformats.org/officeDocument/2006/relationships/hyperlink" Target="http://www.usharbormaster.com/secure/auxview.cfm?recordid=23884" TargetMode="External"/><Relationship Id="rId2205" Type="http://schemas.openxmlformats.org/officeDocument/2006/relationships/hyperlink" Target="http://www.usharbormaster.com/secure/auxview.cfm?recordid=27640" TargetMode="External"/><Relationship Id="rId2412" Type="http://schemas.openxmlformats.org/officeDocument/2006/relationships/hyperlink" Target="http://www.usharbormaster.com/secure/AuxAidReport_new.cfm?id=44035" TargetMode="External"/><Relationship Id="rId1014" Type="http://schemas.openxmlformats.org/officeDocument/2006/relationships/hyperlink" Target="http://maps.google.com/?output=embed&amp;q=41.30675000,-70.20347222" TargetMode="External"/><Relationship Id="rId1221" Type="http://schemas.openxmlformats.org/officeDocument/2006/relationships/hyperlink" Target="http://www.usharbormaster.com/secure/auxview.cfm?recordid=23830" TargetMode="External"/><Relationship Id="rId3186" Type="http://schemas.openxmlformats.org/officeDocument/2006/relationships/hyperlink" Target="http://maps.google.com/?output=embed&amp;q=41.71141667,-70.31705556" TargetMode="External"/><Relationship Id="rId3393" Type="http://schemas.openxmlformats.org/officeDocument/2006/relationships/hyperlink" Target="http://www.usharbormaster.com/secure/auxview.cfm?recordid=28863" TargetMode="External"/><Relationship Id="rId4237" Type="http://schemas.openxmlformats.org/officeDocument/2006/relationships/hyperlink" Target="http://www.usharbormaster.com/secure/auxview.cfm?recordid=29131" TargetMode="External"/><Relationship Id="rId3046" Type="http://schemas.openxmlformats.org/officeDocument/2006/relationships/hyperlink" Target="http://maps.google.com/?output=embed&amp;q=41.53416667,-70.67027778" TargetMode="External"/><Relationship Id="rId3253" Type="http://schemas.openxmlformats.org/officeDocument/2006/relationships/hyperlink" Target="http://www.usharbormaster.com/secure/auxview.cfm?recordid=26526" TargetMode="External"/><Relationship Id="rId3460" Type="http://schemas.openxmlformats.org/officeDocument/2006/relationships/hyperlink" Target="http://www.usharbormaster.com/secure/AuxAidReport_new.cfm?id=25911" TargetMode="External"/><Relationship Id="rId4304" Type="http://schemas.openxmlformats.org/officeDocument/2006/relationships/hyperlink" Target="http://www.usharbormaster.com/secure/AuxAidReport_new.cfm?id=28806" TargetMode="External"/><Relationship Id="rId174" Type="http://schemas.openxmlformats.org/officeDocument/2006/relationships/hyperlink" Target="http://maps.google.com/?output=embed&amp;q=41.66752778,-70.18058333" TargetMode="External"/><Relationship Id="rId381" Type="http://schemas.openxmlformats.org/officeDocument/2006/relationships/hyperlink" Target="http://www.usharbormaster.com/secure/auxview.cfm?recordid=36721" TargetMode="External"/><Relationship Id="rId2062" Type="http://schemas.openxmlformats.org/officeDocument/2006/relationships/hyperlink" Target="http://maps.google.com/?output=embed&amp;q=41.65850000,-70.62566667" TargetMode="External"/><Relationship Id="rId3113" Type="http://schemas.openxmlformats.org/officeDocument/2006/relationships/hyperlink" Target="http://www.usharbormaster.com/secure/auxview.cfm?recordid=28075" TargetMode="External"/><Relationship Id="rId241" Type="http://schemas.openxmlformats.org/officeDocument/2006/relationships/hyperlink" Target="http://www.usharbormaster.com/secure/auxview.cfm?recordid=23864" TargetMode="External"/><Relationship Id="rId3320" Type="http://schemas.openxmlformats.org/officeDocument/2006/relationships/hyperlink" Target="http://www.usharbormaster.com/secure/AuxAidReport_new.cfm?id=26531" TargetMode="External"/><Relationship Id="rId2879" Type="http://schemas.openxmlformats.org/officeDocument/2006/relationships/hyperlink" Target="http://maps.google.com/?output=embed&amp;q=41.58866667,-70.44933333" TargetMode="External"/><Relationship Id="rId101" Type="http://schemas.openxmlformats.org/officeDocument/2006/relationships/hyperlink" Target="http://www.usharbormaster.com/secure/auxview.cfm?recordid=25815" TargetMode="External"/><Relationship Id="rId1688" Type="http://schemas.openxmlformats.org/officeDocument/2006/relationships/hyperlink" Target="http://www.usharbormaster.com/secure/AuxAidReport_new.cfm?id=23933" TargetMode="External"/><Relationship Id="rId1895" Type="http://schemas.openxmlformats.org/officeDocument/2006/relationships/hyperlink" Target="http://maps.google.com/?output=embed&amp;q=41.64113528,-70.40586472" TargetMode="External"/><Relationship Id="rId2739" Type="http://schemas.openxmlformats.org/officeDocument/2006/relationships/hyperlink" Target="http://maps.google.com/?output=embed&amp;q=41.72430556,-69.96547222" TargetMode="External"/><Relationship Id="rId2946" Type="http://schemas.openxmlformats.org/officeDocument/2006/relationships/hyperlink" Target="http://maps.google.com/?output=embed&amp;q=41.58380000,-70.45540000" TargetMode="External"/><Relationship Id="rId4094" Type="http://schemas.openxmlformats.org/officeDocument/2006/relationships/hyperlink" Target="http://maps.google.com/?output=embed&amp;q=41.65194444,-70.17027778" TargetMode="External"/><Relationship Id="rId918" Type="http://schemas.openxmlformats.org/officeDocument/2006/relationships/hyperlink" Target="http://maps.google.com/?output=embed&amp;q=41.62113889,-70.35880556" TargetMode="External"/><Relationship Id="rId1548" Type="http://schemas.openxmlformats.org/officeDocument/2006/relationships/hyperlink" Target="http://www.usharbormaster.com/secure/AuxAidReport_new.cfm?id=30002" TargetMode="External"/><Relationship Id="rId1755" Type="http://schemas.openxmlformats.org/officeDocument/2006/relationships/hyperlink" Target="http://maps.google.com/?output=embed&amp;q=41.75688889,-70.17066667" TargetMode="External"/><Relationship Id="rId4161" Type="http://schemas.openxmlformats.org/officeDocument/2006/relationships/hyperlink" Target="http://www.usharbormaster.com/secure/auxview.cfm?recordid=26375" TargetMode="External"/><Relationship Id="rId1408" Type="http://schemas.openxmlformats.org/officeDocument/2006/relationships/hyperlink" Target="http://www.usharbormaster.com/secure/AuxAidReport_new.cfm?id=29461" TargetMode="External"/><Relationship Id="rId1962" Type="http://schemas.openxmlformats.org/officeDocument/2006/relationships/hyperlink" Target="http://maps.google.com/?output=embed&amp;q=41.43938889,-70.59888889" TargetMode="External"/><Relationship Id="rId2806" Type="http://schemas.openxmlformats.org/officeDocument/2006/relationships/hyperlink" Target="http://maps.google.com/?output=embed&amp;q=41.73648333,-70.65036667" TargetMode="External"/><Relationship Id="rId4021" Type="http://schemas.openxmlformats.org/officeDocument/2006/relationships/hyperlink" Target="http://www.usharbormaster.com/secure/auxview.cfm?recordid=26567" TargetMode="External"/><Relationship Id="rId47" Type="http://schemas.openxmlformats.org/officeDocument/2006/relationships/hyperlink" Target="http://maps.google.com/?output=embed&amp;q=41.65786111,-70.08683333" TargetMode="External"/><Relationship Id="rId1615" Type="http://schemas.openxmlformats.org/officeDocument/2006/relationships/hyperlink" Target="http://maps.google.com/?output=embed&amp;q=41.73500000,-69.96519444" TargetMode="External"/><Relationship Id="rId1822" Type="http://schemas.openxmlformats.org/officeDocument/2006/relationships/hyperlink" Target="http://maps.google.com/?output=embed&amp;q=41.28780556,-70.19744444" TargetMode="External"/><Relationship Id="rId3787" Type="http://schemas.openxmlformats.org/officeDocument/2006/relationships/hyperlink" Target="http://maps.google.com/?output=embed&amp;q=41.46275000,-70.59225000" TargetMode="External"/><Relationship Id="rId3994" Type="http://schemas.openxmlformats.org/officeDocument/2006/relationships/hyperlink" Target="http://maps.google.com/?output=embed&amp;q=41.61813889,-70.40066667" TargetMode="External"/><Relationship Id="rId2389" Type="http://schemas.openxmlformats.org/officeDocument/2006/relationships/hyperlink" Target="http://www.usharbormaster.com/secure/auxview.cfm?recordid=28856" TargetMode="External"/><Relationship Id="rId2596" Type="http://schemas.openxmlformats.org/officeDocument/2006/relationships/hyperlink" Target="http://www.usharbormaster.com/secure/AuxAidReport_new.cfm?id=29010" TargetMode="External"/><Relationship Id="rId3647" Type="http://schemas.openxmlformats.org/officeDocument/2006/relationships/hyperlink" Target="http://maps.google.com/?output=embed&amp;q=41.54083333,-70.61944444" TargetMode="External"/><Relationship Id="rId3854" Type="http://schemas.openxmlformats.org/officeDocument/2006/relationships/hyperlink" Target="http://maps.google.com/?output=embed&amp;q=41.55777778,-70.52611111" TargetMode="External"/><Relationship Id="rId568" Type="http://schemas.openxmlformats.org/officeDocument/2006/relationships/hyperlink" Target="http://www.usharbormaster.com/secure/AuxAidReport_new.cfm?id=29087" TargetMode="External"/><Relationship Id="rId775" Type="http://schemas.openxmlformats.org/officeDocument/2006/relationships/hyperlink" Target="http://maps.google.com/?output=embed&amp;q=41.62505556,-70.41772222" TargetMode="External"/><Relationship Id="rId982" Type="http://schemas.openxmlformats.org/officeDocument/2006/relationships/hyperlink" Target="http://maps.google.com/?output=embed&amp;q=41.38395000,-70.50933333" TargetMode="External"/><Relationship Id="rId1198" Type="http://schemas.openxmlformats.org/officeDocument/2006/relationships/hyperlink" Target="http://maps.google.com/?output=embed&amp;q=41.73483333,-70.62143333" TargetMode="External"/><Relationship Id="rId2249" Type="http://schemas.openxmlformats.org/officeDocument/2006/relationships/hyperlink" Target="http://www.usharbormaster.com/secure/auxview.cfm?recordid=29942" TargetMode="External"/><Relationship Id="rId2456" Type="http://schemas.openxmlformats.org/officeDocument/2006/relationships/hyperlink" Target="http://www.usharbormaster.com/secure/AuxAidReport_new.cfm?id=29114" TargetMode="External"/><Relationship Id="rId2663" Type="http://schemas.openxmlformats.org/officeDocument/2006/relationships/hyperlink" Target="http://maps.google.com/?output=embed&amp;q=41.29016667,-70.07266667" TargetMode="External"/><Relationship Id="rId2870" Type="http://schemas.openxmlformats.org/officeDocument/2006/relationships/hyperlink" Target="http://maps.google.com/?output=embed&amp;q=41.58878333,-70.44928333" TargetMode="External"/><Relationship Id="rId3507" Type="http://schemas.openxmlformats.org/officeDocument/2006/relationships/hyperlink" Target="http://maps.google.com/?output=embed&amp;q=41.71275000,-70.63348333" TargetMode="External"/><Relationship Id="rId3714" Type="http://schemas.openxmlformats.org/officeDocument/2006/relationships/hyperlink" Target="http://maps.google.com/?output=embed&amp;q=41.81366667,-69.95572222" TargetMode="External"/><Relationship Id="rId3921" Type="http://schemas.openxmlformats.org/officeDocument/2006/relationships/hyperlink" Target="http://www.usharbormaster.com/secure/auxview.cfm?recordid=28588" TargetMode="External"/><Relationship Id="rId428" Type="http://schemas.openxmlformats.org/officeDocument/2006/relationships/hyperlink" Target="http://www.usharbormaster.com/secure/AuxAidReport_new.cfm?id=43937" TargetMode="External"/><Relationship Id="rId635" Type="http://schemas.openxmlformats.org/officeDocument/2006/relationships/hyperlink" Target="http://maps.google.com/?output=embed&amp;q=41.63094444,-70.36338889" TargetMode="External"/><Relationship Id="rId842" Type="http://schemas.openxmlformats.org/officeDocument/2006/relationships/hyperlink" Target="http://maps.google.com/?output=embed&amp;q=41.63455861,-70.33336417" TargetMode="External"/><Relationship Id="rId1058" Type="http://schemas.openxmlformats.org/officeDocument/2006/relationships/hyperlink" Target="http://maps.google.com/?output=embed&amp;q=41.55205556,-70.54816667" TargetMode="External"/><Relationship Id="rId1265" Type="http://schemas.openxmlformats.org/officeDocument/2006/relationships/hyperlink" Target="http://www.usharbormaster.com/secure/auxview.cfm?recordid=42687" TargetMode="External"/><Relationship Id="rId1472" Type="http://schemas.openxmlformats.org/officeDocument/2006/relationships/hyperlink" Target="http://www.usharbormaster.com/secure/AuxAidReport_new.cfm?id=23903" TargetMode="External"/><Relationship Id="rId2109" Type="http://schemas.openxmlformats.org/officeDocument/2006/relationships/hyperlink" Target="http://www.usharbormaster.com/secure/auxview.cfm?recordid=28147" TargetMode="External"/><Relationship Id="rId2316" Type="http://schemas.openxmlformats.org/officeDocument/2006/relationships/hyperlink" Target="http://www.usharbormaster.com/secure/AuxAidReport_new.cfm?id=29648" TargetMode="External"/><Relationship Id="rId2523" Type="http://schemas.openxmlformats.org/officeDocument/2006/relationships/hyperlink" Target="http://maps.google.com/?output=embed&amp;q=41.67930000,-69.97650000" TargetMode="External"/><Relationship Id="rId2730" Type="http://schemas.openxmlformats.org/officeDocument/2006/relationships/hyperlink" Target="http://maps.google.com/?output=embed&amp;q=41.71613889,-69.96263889" TargetMode="External"/><Relationship Id="rId702" Type="http://schemas.openxmlformats.org/officeDocument/2006/relationships/hyperlink" Target="http://maps.google.com/?output=embed&amp;q=41.56063333,-70.65756667" TargetMode="External"/><Relationship Id="rId1125" Type="http://schemas.openxmlformats.org/officeDocument/2006/relationships/hyperlink" Target="http://www.usharbormaster.com/secure/auxview.cfm?recordid=28549" TargetMode="External"/><Relationship Id="rId1332" Type="http://schemas.openxmlformats.org/officeDocument/2006/relationships/hyperlink" Target="http://www.usharbormaster.com/secure/AuxAidReport_new.cfm?id=26371" TargetMode="External"/><Relationship Id="rId3297" Type="http://schemas.openxmlformats.org/officeDocument/2006/relationships/hyperlink" Target="http://www.usharbormaster.com/secure/auxview.cfm?recordid=26544" TargetMode="External"/><Relationship Id="rId3157" Type="http://schemas.openxmlformats.org/officeDocument/2006/relationships/hyperlink" Target="http://www.usharbormaster.com/secure/auxview.cfm?recordid=28085" TargetMode="External"/><Relationship Id="rId285" Type="http://schemas.openxmlformats.org/officeDocument/2006/relationships/hyperlink" Target="http://www.usharbormaster.com/secure/auxview.cfm?recordid=27987" TargetMode="External"/><Relationship Id="rId3364" Type="http://schemas.openxmlformats.org/officeDocument/2006/relationships/hyperlink" Target="http://www.usharbormaster.com/secure/AuxAidReport_new.cfm?id=37963" TargetMode="External"/><Relationship Id="rId3571" Type="http://schemas.openxmlformats.org/officeDocument/2006/relationships/hyperlink" Target="http://maps.google.com/?output=embed&amp;q=41.65226111,-69.96937222" TargetMode="External"/><Relationship Id="rId4208" Type="http://schemas.openxmlformats.org/officeDocument/2006/relationships/hyperlink" Target="http://www.usharbormaster.com/secure/AuxAidReport_new.cfm?id=37985" TargetMode="External"/><Relationship Id="rId492" Type="http://schemas.openxmlformats.org/officeDocument/2006/relationships/hyperlink" Target="http://www.usharbormaster.com/secure/AuxAidReport_new.cfm?id=31219" TargetMode="External"/><Relationship Id="rId2173" Type="http://schemas.openxmlformats.org/officeDocument/2006/relationships/hyperlink" Target="http://www.usharbormaster.com/secure/auxview.cfm?recordid=25884" TargetMode="External"/><Relationship Id="rId2380" Type="http://schemas.openxmlformats.org/officeDocument/2006/relationships/hyperlink" Target="http://www.usharbormaster.com/secure/AuxAidReport_new.cfm?id=29483" TargetMode="External"/><Relationship Id="rId3017" Type="http://schemas.openxmlformats.org/officeDocument/2006/relationships/hyperlink" Target="http://www.usharbormaster.com/secure/auxview.cfm?recordid=24022" TargetMode="External"/><Relationship Id="rId3224" Type="http://schemas.openxmlformats.org/officeDocument/2006/relationships/hyperlink" Target="http://www.usharbormaster.com/secure/AuxAidReport_new.cfm?id=26081" TargetMode="External"/><Relationship Id="rId3431" Type="http://schemas.openxmlformats.org/officeDocument/2006/relationships/hyperlink" Target="http://maps.google.com/?output=embed&amp;q=41.70595000,-70.75820000" TargetMode="External"/><Relationship Id="rId145" Type="http://schemas.openxmlformats.org/officeDocument/2006/relationships/hyperlink" Target="http://www.usharbormaster.com/secure/auxview.cfm?recordid=26765" TargetMode="External"/><Relationship Id="rId352" Type="http://schemas.openxmlformats.org/officeDocument/2006/relationships/hyperlink" Target="http://www.usharbormaster.com/secure/AuxAidReport_new.cfm?id=30134" TargetMode="External"/><Relationship Id="rId2033" Type="http://schemas.openxmlformats.org/officeDocument/2006/relationships/hyperlink" Target="http://www.usharbormaster.com/secure/auxview.cfm?recordid=42665" TargetMode="External"/><Relationship Id="rId2240" Type="http://schemas.openxmlformats.org/officeDocument/2006/relationships/hyperlink" Target="http://www.usharbormaster.com/secure/AuxAidReport_new.cfm?id=28695" TargetMode="External"/><Relationship Id="rId212" Type="http://schemas.openxmlformats.org/officeDocument/2006/relationships/hyperlink" Target="http://www.usharbormaster.com/secure/AuxAidReport_new.cfm?id=23857" TargetMode="External"/><Relationship Id="rId1799" Type="http://schemas.openxmlformats.org/officeDocument/2006/relationships/hyperlink" Target="http://maps.google.com/?output=embed&amp;q=41.28061111,-70.19744444" TargetMode="External"/><Relationship Id="rId2100" Type="http://schemas.openxmlformats.org/officeDocument/2006/relationships/hyperlink" Target="http://www.usharbormaster.com/secure/AuxAidReport_new.cfm?id=28144" TargetMode="External"/><Relationship Id="rId4065" Type="http://schemas.openxmlformats.org/officeDocument/2006/relationships/hyperlink" Target="http://www.usharbormaster.com/secure/auxview.cfm?recordid=26558" TargetMode="External"/><Relationship Id="rId4272" Type="http://schemas.openxmlformats.org/officeDocument/2006/relationships/hyperlink" Target="http://www.usharbormaster.com/secure/AuxAidReport_new.cfm?id=35476" TargetMode="External"/><Relationship Id="rId1659" Type="http://schemas.openxmlformats.org/officeDocument/2006/relationships/hyperlink" Target="http://maps.google.com/?output=embed&amp;q=41.75872222,-69.95763889" TargetMode="External"/><Relationship Id="rId1866" Type="http://schemas.openxmlformats.org/officeDocument/2006/relationships/hyperlink" Target="http://maps.google.com/?output=embed&amp;q=41.70836111,-70.30108333" TargetMode="External"/><Relationship Id="rId2917" Type="http://schemas.openxmlformats.org/officeDocument/2006/relationships/hyperlink" Target="http://www.usharbormaster.com/secure/auxview.cfm?recordid=24030" TargetMode="External"/><Relationship Id="rId3081" Type="http://schemas.openxmlformats.org/officeDocument/2006/relationships/hyperlink" Target="http://www.usharbormaster.com/secure/auxview.cfm?recordid=28640" TargetMode="External"/><Relationship Id="rId4132" Type="http://schemas.openxmlformats.org/officeDocument/2006/relationships/hyperlink" Target="http://www.usharbormaster.com/secure/AuxAidReport_new.cfm?id=26382" TargetMode="External"/><Relationship Id="rId1519" Type="http://schemas.openxmlformats.org/officeDocument/2006/relationships/hyperlink" Target="http://maps.google.com/?output=embed&amp;q=41.46301389,-70.62706111" TargetMode="External"/><Relationship Id="rId1726" Type="http://schemas.openxmlformats.org/officeDocument/2006/relationships/hyperlink" Target="http://maps.google.com/?output=embed&amp;q=41.55823333,-70.51816667" TargetMode="External"/><Relationship Id="rId1933" Type="http://schemas.openxmlformats.org/officeDocument/2006/relationships/hyperlink" Target="http://www.usharbormaster.com/secure/auxview.cfm?recordid=29418" TargetMode="External"/><Relationship Id="rId18" Type="http://schemas.openxmlformats.org/officeDocument/2006/relationships/hyperlink" Target="http://maps.google.com/?output=embed&amp;q=41.58795000,-70.45695000" TargetMode="External"/><Relationship Id="rId3898" Type="http://schemas.openxmlformats.org/officeDocument/2006/relationships/hyperlink" Target="http://maps.google.com/?output=embed&amp;q=41.72186111,-70.72408333" TargetMode="External"/><Relationship Id="rId3758" Type="http://schemas.openxmlformats.org/officeDocument/2006/relationships/hyperlink" Target="http://maps.google.com/?output=embed&amp;q=41.66666667,-71.38333333" TargetMode="External"/><Relationship Id="rId3965" Type="http://schemas.openxmlformats.org/officeDocument/2006/relationships/hyperlink" Target="http://www.usharbormaster.com/secure/auxview.cfm?recordid=26547" TargetMode="External"/><Relationship Id="rId679" Type="http://schemas.openxmlformats.org/officeDocument/2006/relationships/hyperlink" Target="http://maps.google.com/?output=embed&amp;q=41.74861667,-70.62123333" TargetMode="External"/><Relationship Id="rId886" Type="http://schemas.openxmlformats.org/officeDocument/2006/relationships/hyperlink" Target="http://maps.google.com/?output=embed&amp;q=41.62100417,-70.36574056" TargetMode="External"/><Relationship Id="rId2567" Type="http://schemas.openxmlformats.org/officeDocument/2006/relationships/hyperlink" Target="http://maps.google.com/?output=embed&amp;q=41.99183333,-70.07936111" TargetMode="External"/><Relationship Id="rId2774" Type="http://schemas.openxmlformats.org/officeDocument/2006/relationships/hyperlink" Target="http://maps.google.com/?output=embed&amp;q=41.68147222,-69.94080556" TargetMode="External"/><Relationship Id="rId3618" Type="http://schemas.openxmlformats.org/officeDocument/2006/relationships/hyperlink" Target="http://maps.google.com/?output=embed&amp;q=41.66861111,-69.96166667" TargetMode="External"/><Relationship Id="rId2" Type="http://schemas.openxmlformats.org/officeDocument/2006/relationships/hyperlink" Target="http://www.usharbormaster.com/secure/auxviewall.cfm" TargetMode="External"/><Relationship Id="rId539" Type="http://schemas.openxmlformats.org/officeDocument/2006/relationships/hyperlink" Target="http://maps.google.com/?output=embed&amp;q=41.71252778,-70.76508333" TargetMode="External"/><Relationship Id="rId746" Type="http://schemas.openxmlformats.org/officeDocument/2006/relationships/hyperlink" Target="http://maps.google.com/?output=embed&amp;q=41.60232222,-70.43298889" TargetMode="External"/><Relationship Id="rId1169" Type="http://schemas.openxmlformats.org/officeDocument/2006/relationships/hyperlink" Target="http://www.usharbormaster.com/secure/auxview.cfm?recordid=23712" TargetMode="External"/><Relationship Id="rId1376" Type="http://schemas.openxmlformats.org/officeDocument/2006/relationships/hyperlink" Target="http://www.usharbormaster.com/secure/AuxAidReport_new.cfm?id=25886" TargetMode="External"/><Relationship Id="rId1583" Type="http://schemas.openxmlformats.org/officeDocument/2006/relationships/hyperlink" Target="http://maps.google.com/?output=embed&amp;q=41.76266667,-70.61335000" TargetMode="External"/><Relationship Id="rId2427" Type="http://schemas.openxmlformats.org/officeDocument/2006/relationships/hyperlink" Target="http://maps.google.com/?output=embed&amp;q=41.73596667,-70.64895000" TargetMode="External"/><Relationship Id="rId2981" Type="http://schemas.openxmlformats.org/officeDocument/2006/relationships/hyperlink" Target="http://www.usharbormaster.com/secure/auxview.cfm?recordid=29417" TargetMode="External"/><Relationship Id="rId3825" Type="http://schemas.openxmlformats.org/officeDocument/2006/relationships/hyperlink" Target="http://www.usharbormaster.com/secure/auxview.cfm?recordid=26099" TargetMode="External"/><Relationship Id="rId953" Type="http://schemas.openxmlformats.org/officeDocument/2006/relationships/hyperlink" Target="http://www.usharbormaster.com/secure/auxview.cfm?recordid=37968" TargetMode="External"/><Relationship Id="rId1029" Type="http://schemas.openxmlformats.org/officeDocument/2006/relationships/hyperlink" Target="http://www.usharbormaster.com/secure/auxview.cfm?recordid=28671" TargetMode="External"/><Relationship Id="rId1236" Type="http://schemas.openxmlformats.org/officeDocument/2006/relationships/hyperlink" Target="http://www.usharbormaster.com/secure/AuxAidReport_new.cfm?id=26118" TargetMode="External"/><Relationship Id="rId1790" Type="http://schemas.openxmlformats.org/officeDocument/2006/relationships/hyperlink" Target="http://maps.google.com/?output=embed&amp;q=41.28191667,-70.19516667" TargetMode="External"/><Relationship Id="rId2634" Type="http://schemas.openxmlformats.org/officeDocument/2006/relationships/hyperlink" Target="http://maps.google.com/?output=embed&amp;q=41.65213333,-70.63365278" TargetMode="External"/><Relationship Id="rId2841" Type="http://schemas.openxmlformats.org/officeDocument/2006/relationships/hyperlink" Target="http://www.usharbormaster.com/secure/auxview.cfm?recordid=26649" TargetMode="External"/><Relationship Id="rId82" Type="http://schemas.openxmlformats.org/officeDocument/2006/relationships/hyperlink" Target="http://maps.google.com/?output=embed&amp;q=41.57750000,-70.91800000" TargetMode="External"/><Relationship Id="rId606" Type="http://schemas.openxmlformats.org/officeDocument/2006/relationships/hyperlink" Target="http://maps.google.com/?output=embed&amp;q=41.63280556,-70.36025000" TargetMode="External"/><Relationship Id="rId813" Type="http://schemas.openxmlformats.org/officeDocument/2006/relationships/hyperlink" Target="http://www.usharbormaster.com/secure/auxview.cfm?recordid=26489" TargetMode="External"/><Relationship Id="rId1443" Type="http://schemas.openxmlformats.org/officeDocument/2006/relationships/hyperlink" Target="http://maps.google.com/?output=embed&amp;q=41.72705000,-70.68793333" TargetMode="External"/><Relationship Id="rId1650" Type="http://schemas.openxmlformats.org/officeDocument/2006/relationships/hyperlink" Target="http://maps.google.com/?output=embed&amp;q=41.75347222,-69.96066667" TargetMode="External"/><Relationship Id="rId2701" Type="http://schemas.openxmlformats.org/officeDocument/2006/relationships/hyperlink" Target="http://www.usharbormaster.com/secure/auxview.cfm?recordid=28054" TargetMode="External"/><Relationship Id="rId1303" Type="http://schemas.openxmlformats.org/officeDocument/2006/relationships/hyperlink" Target="http://maps.google.com/?output=embed&amp;q=41.71076667,-70.75836667" TargetMode="External"/><Relationship Id="rId1510" Type="http://schemas.openxmlformats.org/officeDocument/2006/relationships/hyperlink" Target="http://maps.google.com/?output=embed&amp;q=41.46329722,-70.62745278" TargetMode="External"/><Relationship Id="rId3268" Type="http://schemas.openxmlformats.org/officeDocument/2006/relationships/hyperlink" Target="http://www.usharbormaster.com/secure/AuxAidReport_new.cfm?id=26536" TargetMode="External"/><Relationship Id="rId3475" Type="http://schemas.openxmlformats.org/officeDocument/2006/relationships/hyperlink" Target="http://maps.google.com/?output=embed&amp;q=41.66946667,-70.74090000" TargetMode="External"/><Relationship Id="rId3682" Type="http://schemas.openxmlformats.org/officeDocument/2006/relationships/hyperlink" Target="http://maps.google.com/?output=embed&amp;q=41.80338889,-69.97380556" TargetMode="External"/><Relationship Id="rId4319" Type="http://schemas.openxmlformats.org/officeDocument/2006/relationships/hyperlink" Target="http://maps.google.com/?output=embed&amp;q=41.57972222,-70.64583333" TargetMode="External"/><Relationship Id="rId189" Type="http://schemas.openxmlformats.org/officeDocument/2006/relationships/hyperlink" Target="http://www.usharbormaster.com/secure/auxview.cfm?recordid=27978" TargetMode="External"/><Relationship Id="rId396" Type="http://schemas.openxmlformats.org/officeDocument/2006/relationships/hyperlink" Target="http://www.usharbormaster.com/secure/AuxAidReport_new.cfm?id=28088" TargetMode="External"/><Relationship Id="rId2077" Type="http://schemas.openxmlformats.org/officeDocument/2006/relationships/hyperlink" Target="http://www.usharbormaster.com/secure/auxview.cfm?recordid=25655" TargetMode="External"/><Relationship Id="rId2284" Type="http://schemas.openxmlformats.org/officeDocument/2006/relationships/hyperlink" Target="http://www.usharbormaster.com/secure/AuxAidReport_new.cfm?id=30659" TargetMode="External"/><Relationship Id="rId2491" Type="http://schemas.openxmlformats.org/officeDocument/2006/relationships/hyperlink" Target="http://maps.google.com/?output=embed&amp;q=41.68012000,-69.97294972" TargetMode="External"/><Relationship Id="rId3128" Type="http://schemas.openxmlformats.org/officeDocument/2006/relationships/hyperlink" Target="http://www.usharbormaster.com/secure/AuxAidReport_new.cfm?id=28076" TargetMode="External"/><Relationship Id="rId3335" Type="http://schemas.openxmlformats.org/officeDocument/2006/relationships/hyperlink" Target="http://maps.google.com/?output=embed&amp;q=41.64863333,-70.63691667" TargetMode="External"/><Relationship Id="rId3542" Type="http://schemas.openxmlformats.org/officeDocument/2006/relationships/hyperlink" Target="http://maps.google.com/?output=embed&amp;q=41.65288889,-69.97913889" TargetMode="External"/><Relationship Id="rId256" Type="http://schemas.openxmlformats.org/officeDocument/2006/relationships/hyperlink" Target="http://www.usharbormaster.com/secure/AuxAidReport_new.cfm?id=23866" TargetMode="External"/><Relationship Id="rId463" Type="http://schemas.openxmlformats.org/officeDocument/2006/relationships/hyperlink" Target="http://maps.google.com/?output=embed&amp;q=41.61988333,-70.80988333" TargetMode="External"/><Relationship Id="rId670" Type="http://schemas.openxmlformats.org/officeDocument/2006/relationships/hyperlink" Target="http://maps.google.com/?output=embed&amp;q=41.67730556,-69.94497222" TargetMode="External"/><Relationship Id="rId1093" Type="http://schemas.openxmlformats.org/officeDocument/2006/relationships/hyperlink" Target="http://www.usharbormaster.com/secure/auxview.cfm?recordid=28490" TargetMode="External"/><Relationship Id="rId2144" Type="http://schemas.openxmlformats.org/officeDocument/2006/relationships/hyperlink" Target="http://www.usharbormaster.com/secure/AuxAidReport_new.cfm?id=30981" TargetMode="External"/><Relationship Id="rId2351" Type="http://schemas.openxmlformats.org/officeDocument/2006/relationships/hyperlink" Target="http://maps.google.com/?output=embed&amp;q=41.63002778,-70.40097222" TargetMode="External"/><Relationship Id="rId3402" Type="http://schemas.openxmlformats.org/officeDocument/2006/relationships/hyperlink" Target="http://maps.google.com/?output=embed&amp;q=41.58641667,-70.64652778" TargetMode="External"/><Relationship Id="rId116" Type="http://schemas.openxmlformats.org/officeDocument/2006/relationships/hyperlink" Target="http://www.usharbormaster.com/secure/AuxAidReport_new.cfm?id=23837" TargetMode="External"/><Relationship Id="rId323" Type="http://schemas.openxmlformats.org/officeDocument/2006/relationships/hyperlink" Target="http://maps.google.com/?output=embed&amp;q=41.63986111,-70.19572222" TargetMode="External"/><Relationship Id="rId530" Type="http://schemas.openxmlformats.org/officeDocument/2006/relationships/hyperlink" Target="http://maps.google.com/?output=embed&amp;q=41.71063889,-70.76336111" TargetMode="External"/><Relationship Id="rId1160" Type="http://schemas.openxmlformats.org/officeDocument/2006/relationships/hyperlink" Target="http://www.usharbormaster.com/secure/AuxAidReport_new.cfm?id=28125" TargetMode="External"/><Relationship Id="rId2004" Type="http://schemas.openxmlformats.org/officeDocument/2006/relationships/hyperlink" Target="http://www.usharbormaster.com/secure/AuxAidReport_new.cfm?id=42661" TargetMode="External"/><Relationship Id="rId2211" Type="http://schemas.openxmlformats.org/officeDocument/2006/relationships/hyperlink" Target="http://maps.google.com/?output=embed&amp;q=41.45375000,-70.59141667" TargetMode="External"/><Relationship Id="rId4176" Type="http://schemas.openxmlformats.org/officeDocument/2006/relationships/hyperlink" Target="http://www.usharbormaster.com/secure/AuxAidReport_new.cfm?id=26378" TargetMode="External"/><Relationship Id="rId1020" Type="http://schemas.openxmlformats.org/officeDocument/2006/relationships/hyperlink" Target="http://www.usharbormaster.com/secure/AuxAidReport_new.cfm?id=32284" TargetMode="External"/><Relationship Id="rId1977" Type="http://schemas.openxmlformats.org/officeDocument/2006/relationships/hyperlink" Target="http://www.usharbormaster.com/secure/auxview.cfm?recordid=43851" TargetMode="External"/><Relationship Id="rId1837" Type="http://schemas.openxmlformats.org/officeDocument/2006/relationships/hyperlink" Target="http://www.usharbormaster.com/secure/auxview.cfm?recordid=29945" TargetMode="External"/><Relationship Id="rId3192" Type="http://schemas.openxmlformats.org/officeDocument/2006/relationships/hyperlink" Target="http://www.usharbormaster.com/secure/AuxAidReport_new.cfm?id=28557" TargetMode="External"/><Relationship Id="rId4036" Type="http://schemas.openxmlformats.org/officeDocument/2006/relationships/hyperlink" Target="http://www.usharbormaster.com/secure/AuxAidReport_new.cfm?id=26568" TargetMode="External"/><Relationship Id="rId4243" Type="http://schemas.openxmlformats.org/officeDocument/2006/relationships/hyperlink" Target="http://maps.google.com/?output=embed&amp;q=41.29733333,-70.11716667" TargetMode="External"/><Relationship Id="rId3052" Type="http://schemas.openxmlformats.org/officeDocument/2006/relationships/hyperlink" Target="http://www.usharbormaster.com/secure/AuxAidReport_new.cfm?id=29392" TargetMode="External"/><Relationship Id="rId4103" Type="http://schemas.openxmlformats.org/officeDocument/2006/relationships/hyperlink" Target="http://maps.google.com/?output=embed&amp;q=41.60408333,-70.64336667" TargetMode="External"/><Relationship Id="rId4310" Type="http://schemas.openxmlformats.org/officeDocument/2006/relationships/hyperlink" Target="http://maps.google.com/?output=embed&amp;q=41.57475000,-70.64383333" TargetMode="External"/><Relationship Id="rId180" Type="http://schemas.openxmlformats.org/officeDocument/2006/relationships/hyperlink" Target="http://www.usharbormaster.com/secure/AuxAidReport_new.cfm?id=27976" TargetMode="External"/><Relationship Id="rId1904" Type="http://schemas.openxmlformats.org/officeDocument/2006/relationships/hyperlink" Target="http://www.usharbormaster.com/secure/AuxAidReport_new.cfm?id=26584" TargetMode="External"/><Relationship Id="rId3869" Type="http://schemas.openxmlformats.org/officeDocument/2006/relationships/hyperlink" Target="http://www.usharbormaster.com/secure/auxview.cfm?recordid=30768" TargetMode="External"/><Relationship Id="rId997" Type="http://schemas.openxmlformats.org/officeDocument/2006/relationships/hyperlink" Target="http://www.usharbormaster.com/secure/auxview.cfm?recordid=35536" TargetMode="External"/><Relationship Id="rId2678" Type="http://schemas.openxmlformats.org/officeDocument/2006/relationships/hyperlink" Target="http://maps.google.com/?output=embed&amp;q=41.69230556,-69.93780556" TargetMode="External"/><Relationship Id="rId2885" Type="http://schemas.openxmlformats.org/officeDocument/2006/relationships/hyperlink" Target="http://www.usharbormaster.com/secure/auxview.cfm?recordid=29071" TargetMode="External"/><Relationship Id="rId3729" Type="http://schemas.openxmlformats.org/officeDocument/2006/relationships/hyperlink" Target="http://www.usharbormaster.com/secure/auxview.cfm?recordid=24081" TargetMode="External"/><Relationship Id="rId3936" Type="http://schemas.openxmlformats.org/officeDocument/2006/relationships/hyperlink" Target="http://www.usharbormaster.com/secure/AuxAidReport_new.cfm?id=28590" TargetMode="External"/><Relationship Id="rId857" Type="http://schemas.openxmlformats.org/officeDocument/2006/relationships/hyperlink" Target="http://www.usharbormaster.com/secure/auxview.cfm?recordid=28913" TargetMode="External"/><Relationship Id="rId1487" Type="http://schemas.openxmlformats.org/officeDocument/2006/relationships/hyperlink" Target="http://maps.google.com/?output=embed&amp;q=41.46248056,-70.62708056" TargetMode="External"/><Relationship Id="rId1694" Type="http://schemas.openxmlformats.org/officeDocument/2006/relationships/hyperlink" Target="http://maps.google.com/?output=embed&amp;q=41.77241667,-69.96469444" TargetMode="External"/><Relationship Id="rId2538" Type="http://schemas.openxmlformats.org/officeDocument/2006/relationships/hyperlink" Target="http://maps.google.com/?output=embed&amp;q=41.66320000,-69.97940000" TargetMode="External"/><Relationship Id="rId2745" Type="http://schemas.openxmlformats.org/officeDocument/2006/relationships/hyperlink" Target="http://www.usharbormaster.com/secure/auxview.cfm?recordid=28066" TargetMode="External"/><Relationship Id="rId2952" Type="http://schemas.openxmlformats.org/officeDocument/2006/relationships/hyperlink" Target="http://www.usharbormaster.com/secure/AuxAidReport_new.cfm?id=36910" TargetMode="External"/><Relationship Id="rId717" Type="http://schemas.openxmlformats.org/officeDocument/2006/relationships/hyperlink" Target="http://www.usharbormaster.com/secure/auxview.cfm?recordid=28599" TargetMode="External"/><Relationship Id="rId924" Type="http://schemas.openxmlformats.org/officeDocument/2006/relationships/hyperlink" Target="http://www.usharbormaster.com/secure/AuxAidReport_new.cfm?id=26507" TargetMode="External"/><Relationship Id="rId1347" Type="http://schemas.openxmlformats.org/officeDocument/2006/relationships/hyperlink" Target="http://maps.google.com/?output=embed&amp;q=41.68586111,-70.62125000" TargetMode="External"/><Relationship Id="rId1554" Type="http://schemas.openxmlformats.org/officeDocument/2006/relationships/hyperlink" Target="http://maps.google.com/?output=embed&amp;q=41.63013889,-70.27152778" TargetMode="External"/><Relationship Id="rId1761" Type="http://schemas.openxmlformats.org/officeDocument/2006/relationships/hyperlink" Target="http://www.usharbormaster.com/secure/auxview.cfm?recordid=28677" TargetMode="External"/><Relationship Id="rId2605" Type="http://schemas.openxmlformats.org/officeDocument/2006/relationships/hyperlink" Target="http://www.usharbormaster.com/secure/auxview.cfm?recordid=44106" TargetMode="External"/><Relationship Id="rId2812" Type="http://schemas.openxmlformats.org/officeDocument/2006/relationships/hyperlink" Target="http://www.usharbormaster.com/secure/AuxAidReport_new.cfm?id=35537" TargetMode="External"/><Relationship Id="rId53" Type="http://schemas.openxmlformats.org/officeDocument/2006/relationships/hyperlink" Target="http://www.usharbormaster.com/secure/auxview.cfm?recordid=23706" TargetMode="External"/><Relationship Id="rId1207" Type="http://schemas.openxmlformats.org/officeDocument/2006/relationships/hyperlink" Target="http://maps.google.com/?output=embed&amp;q=41.52282528,-70.67147444" TargetMode="External"/><Relationship Id="rId1414" Type="http://schemas.openxmlformats.org/officeDocument/2006/relationships/hyperlink" Target="http://maps.google.com/?output=embed&amp;q=41.63894444,-70.27316667" TargetMode="External"/><Relationship Id="rId1621" Type="http://schemas.openxmlformats.org/officeDocument/2006/relationships/hyperlink" Target="http://www.usharbormaster.com/secure/auxview.cfm?recordid=23918" TargetMode="External"/><Relationship Id="rId3379" Type="http://schemas.openxmlformats.org/officeDocument/2006/relationships/hyperlink" Target="http://maps.google.com/?output=embed&amp;q=41.73630000,-70.66250000" TargetMode="External"/><Relationship Id="rId3586" Type="http://schemas.openxmlformats.org/officeDocument/2006/relationships/hyperlink" Target="http://maps.google.com/?output=embed&amp;q=41.66078333,-70.62028333" TargetMode="External"/><Relationship Id="rId3793" Type="http://schemas.openxmlformats.org/officeDocument/2006/relationships/hyperlink" Target="http://www.usharbormaster.com/secure/auxview.cfm?recordid=43976" TargetMode="External"/><Relationship Id="rId2188" Type="http://schemas.openxmlformats.org/officeDocument/2006/relationships/hyperlink" Target="http://www.usharbormaster.com/secure/AuxAidReport_new.cfm?id=27634" TargetMode="External"/><Relationship Id="rId2395" Type="http://schemas.openxmlformats.org/officeDocument/2006/relationships/hyperlink" Target="http://maps.google.com/?output=embed&amp;q=41.45898333,-70.55403333" TargetMode="External"/><Relationship Id="rId3239" Type="http://schemas.openxmlformats.org/officeDocument/2006/relationships/hyperlink" Target="http://maps.google.com/?output=embed&amp;q=41.57438889,-70.52797222" TargetMode="External"/><Relationship Id="rId3446" Type="http://schemas.openxmlformats.org/officeDocument/2006/relationships/hyperlink" Target="http://maps.google.com/?output=embed&amp;q=41.70965167,-70.76220000" TargetMode="External"/><Relationship Id="rId367" Type="http://schemas.openxmlformats.org/officeDocument/2006/relationships/hyperlink" Target="http://maps.google.com/?output=embed&amp;q=41.67570611,-70.62951111" TargetMode="External"/><Relationship Id="rId574" Type="http://schemas.openxmlformats.org/officeDocument/2006/relationships/hyperlink" Target="http://maps.google.com/?output=embed&amp;q=41.50351389,-70.87726194" TargetMode="External"/><Relationship Id="rId2048" Type="http://schemas.openxmlformats.org/officeDocument/2006/relationships/hyperlink" Target="http://www.usharbormaster.com/secure/AuxAidReport_new.cfm?id=41283" TargetMode="External"/><Relationship Id="rId2255" Type="http://schemas.openxmlformats.org/officeDocument/2006/relationships/hyperlink" Target="http://maps.google.com/?output=embed&amp;q=41.29308333,-70.07733333" TargetMode="External"/><Relationship Id="rId3653" Type="http://schemas.openxmlformats.org/officeDocument/2006/relationships/hyperlink" Target="http://www.usharbormaster.com/secure/auxview.cfm?recordid=29148" TargetMode="External"/><Relationship Id="rId3860" Type="http://schemas.openxmlformats.org/officeDocument/2006/relationships/hyperlink" Target="http://www.usharbormaster.com/secure/AuxAidReport_new.cfm?id=15642" TargetMode="External"/><Relationship Id="rId227" Type="http://schemas.openxmlformats.org/officeDocument/2006/relationships/hyperlink" Target="http://maps.google.com/?output=embed&amp;q=41.68802778,-70.16241667" TargetMode="External"/><Relationship Id="rId781" Type="http://schemas.openxmlformats.org/officeDocument/2006/relationships/hyperlink" Target="http://www.usharbormaster.com/secure/auxview.cfm?recordid=26498" TargetMode="External"/><Relationship Id="rId2462" Type="http://schemas.openxmlformats.org/officeDocument/2006/relationships/hyperlink" Target="http://maps.google.com/?output=embed&amp;q=41.66355556,-69.95430556" TargetMode="External"/><Relationship Id="rId3306" Type="http://schemas.openxmlformats.org/officeDocument/2006/relationships/hyperlink" Target="http://maps.google.com/?output=embed&amp;q=41.61186111,-70.42625000" TargetMode="External"/><Relationship Id="rId3513" Type="http://schemas.openxmlformats.org/officeDocument/2006/relationships/hyperlink" Target="http://www.usharbormaster.com/secure/auxview.cfm?recordid=44050" TargetMode="External"/><Relationship Id="rId3720" Type="http://schemas.openxmlformats.org/officeDocument/2006/relationships/hyperlink" Target="http://www.usharbormaster.com/secure/AuxAidReport_new.cfm?id=29280" TargetMode="External"/><Relationship Id="rId434" Type="http://schemas.openxmlformats.org/officeDocument/2006/relationships/hyperlink" Target="http://maps.google.com/?output=embed&amp;q=41.66945000,-70.71733333" TargetMode="External"/><Relationship Id="rId641" Type="http://schemas.openxmlformats.org/officeDocument/2006/relationships/hyperlink" Target="http://www.usharbormaster.com/secure/auxview.cfm?recordid=29453" TargetMode="External"/><Relationship Id="rId1064" Type="http://schemas.openxmlformats.org/officeDocument/2006/relationships/hyperlink" Target="http://www.usharbormaster.com/secure/AuxAidReport_new.cfm?id=23794" TargetMode="External"/><Relationship Id="rId1271" Type="http://schemas.openxmlformats.org/officeDocument/2006/relationships/hyperlink" Target="http://maps.google.com/?output=embed&amp;q=41.58819444,-70.65375000" TargetMode="External"/><Relationship Id="rId2115" Type="http://schemas.openxmlformats.org/officeDocument/2006/relationships/hyperlink" Target="http://maps.google.com/?output=embed&amp;q=41.67214389,-69.95993278" TargetMode="External"/><Relationship Id="rId2322" Type="http://schemas.openxmlformats.org/officeDocument/2006/relationships/hyperlink" Target="http://maps.google.com/?output=embed&amp;q=41.62110000,-70.91301667" TargetMode="External"/><Relationship Id="rId501" Type="http://schemas.openxmlformats.org/officeDocument/2006/relationships/hyperlink" Target="http://www.usharbormaster.com/secure/auxview.cfm?recordid=29144" TargetMode="External"/><Relationship Id="rId1131" Type="http://schemas.openxmlformats.org/officeDocument/2006/relationships/hyperlink" Target="http://maps.google.com/?output=embed&amp;q=41.54444444,-70.59444444" TargetMode="External"/><Relationship Id="rId4287" Type="http://schemas.openxmlformats.org/officeDocument/2006/relationships/hyperlink" Target="http://maps.google.com/?output=embed&amp;q=42.08250000,-69.86333333" TargetMode="External"/><Relationship Id="rId3096" Type="http://schemas.openxmlformats.org/officeDocument/2006/relationships/hyperlink" Target="http://www.usharbormaster.com/secure/AuxAidReport_new.cfm?id=27613" TargetMode="External"/><Relationship Id="rId4147" Type="http://schemas.openxmlformats.org/officeDocument/2006/relationships/hyperlink" Target="http://maps.google.com/?output=embed&amp;q=41.60273889,-70.84402778" TargetMode="External"/><Relationship Id="rId1948" Type="http://schemas.openxmlformats.org/officeDocument/2006/relationships/hyperlink" Target="http://www.usharbormaster.com/secure/AuxAidReport_new.cfm?id=35459" TargetMode="External"/><Relationship Id="rId3163" Type="http://schemas.openxmlformats.org/officeDocument/2006/relationships/hyperlink" Target="http://maps.google.com/?output=embed&amp;q=41.70833333,-69.96930556" TargetMode="External"/><Relationship Id="rId3370" Type="http://schemas.openxmlformats.org/officeDocument/2006/relationships/hyperlink" Target="http://maps.google.com/?output=embed&amp;q=41.73686667,-70.66551667" TargetMode="External"/><Relationship Id="rId4007" Type="http://schemas.openxmlformats.org/officeDocument/2006/relationships/hyperlink" Target="http://maps.google.com/?output=embed&amp;q=41.61852778,-70.39952778" TargetMode="External"/><Relationship Id="rId4214" Type="http://schemas.openxmlformats.org/officeDocument/2006/relationships/hyperlink" Target="http://maps.google.com/?output=embed&amp;q=41.72700000,-70.72993333" TargetMode="External"/><Relationship Id="rId291" Type="http://schemas.openxmlformats.org/officeDocument/2006/relationships/hyperlink" Target="http://maps.google.com/?output=embed&amp;q=41.69791667,-70.17266667" TargetMode="External"/><Relationship Id="rId1808" Type="http://schemas.openxmlformats.org/officeDocument/2006/relationships/hyperlink" Target="http://www.usharbormaster.com/secure/AuxAidReport_new.cfm?id=30664" TargetMode="External"/><Relationship Id="rId3023" Type="http://schemas.openxmlformats.org/officeDocument/2006/relationships/hyperlink" Target="http://maps.google.com/?output=embed&amp;q=41.73744444,-69.98158333" TargetMode="External"/><Relationship Id="rId151" Type="http://schemas.openxmlformats.org/officeDocument/2006/relationships/hyperlink" Target="http://maps.google.com/?output=embed&amp;q=41.65511111,-70.19472222" TargetMode="External"/><Relationship Id="rId3230" Type="http://schemas.openxmlformats.org/officeDocument/2006/relationships/hyperlink" Target="http://maps.google.com/?output=embed&amp;q=41.57380556,-70.52880556" TargetMode="External"/><Relationship Id="rId2789" Type="http://schemas.openxmlformats.org/officeDocument/2006/relationships/hyperlink" Target="http://www.usharbormaster.com/secure/auxview.cfm?recordid=29097" TargetMode="External"/><Relationship Id="rId2996" Type="http://schemas.openxmlformats.org/officeDocument/2006/relationships/hyperlink" Target="http://www.usharbormaster.com/secure/AuxAidReport_new.cfm?id=41290" TargetMode="External"/><Relationship Id="rId968" Type="http://schemas.openxmlformats.org/officeDocument/2006/relationships/hyperlink" Target="http://www.usharbormaster.com/secure/AuxAidReport_new.cfm?id=37999" TargetMode="External"/><Relationship Id="rId1598" Type="http://schemas.openxmlformats.org/officeDocument/2006/relationships/hyperlink" Target="http://maps.google.com/?output=embed&amp;q=41.73088889,-69.97058333" TargetMode="External"/><Relationship Id="rId2649" Type="http://schemas.openxmlformats.org/officeDocument/2006/relationships/hyperlink" Target="http://www.usharbormaster.com/secure/auxview.cfm?recordid=24052" TargetMode="External"/><Relationship Id="rId2856" Type="http://schemas.openxmlformats.org/officeDocument/2006/relationships/hyperlink" Target="http://www.usharbormaster.com/secure/AuxAidReport_new.cfm?id=26655" TargetMode="External"/><Relationship Id="rId3907" Type="http://schemas.openxmlformats.org/officeDocument/2006/relationships/hyperlink" Target="http://maps.google.com/?output=embed&amp;q=41.65122222,-70.19469444" TargetMode="External"/><Relationship Id="rId97" Type="http://schemas.openxmlformats.org/officeDocument/2006/relationships/hyperlink" Target="http://www.usharbormaster.com/secure/auxview.cfm?recordid=28949" TargetMode="External"/><Relationship Id="rId828" Type="http://schemas.openxmlformats.org/officeDocument/2006/relationships/hyperlink" Target="http://www.usharbormaster.com/secure/AuxAidReport_new.cfm?id=26492" TargetMode="External"/><Relationship Id="rId1458" Type="http://schemas.openxmlformats.org/officeDocument/2006/relationships/hyperlink" Target="http://maps.google.com/?output=embed&amp;q=41.63328333,-70.27849444" TargetMode="External"/><Relationship Id="rId1665" Type="http://schemas.openxmlformats.org/officeDocument/2006/relationships/hyperlink" Target="http://www.usharbormaster.com/secure/auxview.cfm?recordid=23928" TargetMode="External"/><Relationship Id="rId1872" Type="http://schemas.openxmlformats.org/officeDocument/2006/relationships/hyperlink" Target="http://www.usharbormaster.com/secure/AuxAidReport_new.cfm?id=29447" TargetMode="External"/><Relationship Id="rId2509" Type="http://schemas.openxmlformats.org/officeDocument/2006/relationships/hyperlink" Target="http://www.usharbormaster.com/secure/auxview.cfm?recordid=26465" TargetMode="External"/><Relationship Id="rId2716" Type="http://schemas.openxmlformats.org/officeDocument/2006/relationships/hyperlink" Target="http://www.usharbormaster.com/secure/AuxAidReport_new.cfm?id=28058" TargetMode="External"/><Relationship Id="rId4071" Type="http://schemas.openxmlformats.org/officeDocument/2006/relationships/hyperlink" Target="http://maps.google.com/?output=embed&amp;q=41.61847222,-70.40058333" TargetMode="External"/><Relationship Id="rId1318" Type="http://schemas.openxmlformats.org/officeDocument/2006/relationships/hyperlink" Target="http://maps.google.com/?output=embed&amp;q=41.64315000,-70.26261667" TargetMode="External"/><Relationship Id="rId1525" Type="http://schemas.openxmlformats.org/officeDocument/2006/relationships/hyperlink" Target="http://www.usharbormaster.com/secure/auxview.cfm?recordid=23897" TargetMode="External"/><Relationship Id="rId2923" Type="http://schemas.openxmlformats.org/officeDocument/2006/relationships/hyperlink" Target="http://maps.google.com/?output=embed&amp;q=41.58808333,-70.46041667" TargetMode="External"/><Relationship Id="rId1732" Type="http://schemas.openxmlformats.org/officeDocument/2006/relationships/hyperlink" Target="http://www.usharbormaster.com/secure/AuxAidReport_new.cfm?id=26329" TargetMode="External"/><Relationship Id="rId24" Type="http://schemas.openxmlformats.org/officeDocument/2006/relationships/hyperlink" Target="http://www.usharbormaster.com/secure/AuxAidReport_new.cfm?id=28720" TargetMode="External"/><Relationship Id="rId2299" Type="http://schemas.openxmlformats.org/officeDocument/2006/relationships/hyperlink" Target="http://maps.google.com/?output=embed&amp;q=41.60995000,-70.84376667" TargetMode="External"/><Relationship Id="rId3697" Type="http://schemas.openxmlformats.org/officeDocument/2006/relationships/hyperlink" Target="http://www.usharbormaster.com/secure/auxview.cfm?recordid=29287" TargetMode="External"/><Relationship Id="rId3557" Type="http://schemas.openxmlformats.org/officeDocument/2006/relationships/hyperlink" Target="http://www.usharbormaster.com/secure/auxview.cfm?recordid=28100" TargetMode="External"/><Relationship Id="rId3764" Type="http://schemas.openxmlformats.org/officeDocument/2006/relationships/hyperlink" Target="http://www.usharbormaster.com/secure/AuxAidReport_new.cfm?id=29012" TargetMode="External"/><Relationship Id="rId3971" Type="http://schemas.openxmlformats.org/officeDocument/2006/relationships/hyperlink" Target="http://maps.google.com/?output=embed&amp;q=41.60363889,-70.40161111" TargetMode="External"/><Relationship Id="rId478" Type="http://schemas.openxmlformats.org/officeDocument/2006/relationships/hyperlink" Target="http://maps.google.com/?output=embed&amp;q=41.61168333,-70.80211667" TargetMode="External"/><Relationship Id="rId685" Type="http://schemas.openxmlformats.org/officeDocument/2006/relationships/hyperlink" Target="http://www.usharbormaster.com/secure/auxview.cfm?recordid=29089" TargetMode="External"/><Relationship Id="rId892" Type="http://schemas.openxmlformats.org/officeDocument/2006/relationships/hyperlink" Target="http://www.usharbormaster.com/secure/AuxAidReport_new.cfm?id=26505" TargetMode="External"/><Relationship Id="rId2159" Type="http://schemas.openxmlformats.org/officeDocument/2006/relationships/hyperlink" Target="http://maps.google.com/?output=embed&amp;q=41.54995000,-70.00100000" TargetMode="External"/><Relationship Id="rId2366" Type="http://schemas.openxmlformats.org/officeDocument/2006/relationships/hyperlink" Target="http://maps.google.com/?output=embed&amp;q=41.63022222,-70.40708333" TargetMode="External"/><Relationship Id="rId2573" Type="http://schemas.openxmlformats.org/officeDocument/2006/relationships/hyperlink" Target="http://www.usharbormaster.com/secure/auxview.cfm?recordid=30988" TargetMode="External"/><Relationship Id="rId2780" Type="http://schemas.openxmlformats.org/officeDocument/2006/relationships/hyperlink" Target="http://www.usharbormaster.com/secure/AuxAidReport_new.cfm?id=28046" TargetMode="External"/><Relationship Id="rId3417" Type="http://schemas.openxmlformats.org/officeDocument/2006/relationships/hyperlink" Target="http://www.usharbormaster.com/secure/auxview.cfm?recordid=29616" TargetMode="External"/><Relationship Id="rId3624" Type="http://schemas.openxmlformats.org/officeDocument/2006/relationships/hyperlink" Target="http://www.usharbormaster.com/secure/AuxAidReport_new.cfm?id=28132" TargetMode="External"/><Relationship Id="rId3831" Type="http://schemas.openxmlformats.org/officeDocument/2006/relationships/hyperlink" Target="http://maps.google.com/?output=embed&amp;q=41.56333333,-70.52444444" TargetMode="External"/><Relationship Id="rId338" Type="http://schemas.openxmlformats.org/officeDocument/2006/relationships/hyperlink" Target="http://maps.google.com/?output=embed&amp;q=41.66533333,-70.18216667" TargetMode="External"/><Relationship Id="rId545" Type="http://schemas.openxmlformats.org/officeDocument/2006/relationships/hyperlink" Target="http://www.usharbormaster.com/secure/auxview.cfm?recordid=27504" TargetMode="External"/><Relationship Id="rId752" Type="http://schemas.openxmlformats.org/officeDocument/2006/relationships/hyperlink" Target="http://www.usharbormaster.com/secure/AuxAidReport_new.cfm?id=26483" TargetMode="External"/><Relationship Id="rId1175" Type="http://schemas.openxmlformats.org/officeDocument/2006/relationships/hyperlink" Target="http://maps.google.com/?output=embed&amp;q=41.67325000,-70.17050000" TargetMode="External"/><Relationship Id="rId1382" Type="http://schemas.openxmlformats.org/officeDocument/2006/relationships/hyperlink" Target="http://maps.google.com/?output=embed&amp;q=41.65458333,-70.11597222" TargetMode="External"/><Relationship Id="rId2019" Type="http://schemas.openxmlformats.org/officeDocument/2006/relationships/hyperlink" Target="http://maps.google.com/?output=embed&amp;q=41.65313889,-70.80763889" TargetMode="External"/><Relationship Id="rId2226" Type="http://schemas.openxmlformats.org/officeDocument/2006/relationships/hyperlink" Target="http://maps.google.com/?output=embed&amp;q=41.45125000,-70.59430000" TargetMode="External"/><Relationship Id="rId2433" Type="http://schemas.openxmlformats.org/officeDocument/2006/relationships/hyperlink" Target="http://www.usharbormaster.com/secure/auxview.cfm?recordid=29145" TargetMode="External"/><Relationship Id="rId2640" Type="http://schemas.openxmlformats.org/officeDocument/2006/relationships/hyperlink" Target="http://www.usharbormaster.com/secure/AuxAidReport_new.cfm?id=24051" TargetMode="External"/><Relationship Id="rId405" Type="http://schemas.openxmlformats.org/officeDocument/2006/relationships/hyperlink" Target="http://www.usharbormaster.com/secure/auxview.cfm?recordid=28236" TargetMode="External"/><Relationship Id="rId612" Type="http://schemas.openxmlformats.org/officeDocument/2006/relationships/hyperlink" Target="http://www.usharbormaster.com/secure/AuxAidReport_new.cfm?id=26521" TargetMode="External"/><Relationship Id="rId1035" Type="http://schemas.openxmlformats.org/officeDocument/2006/relationships/hyperlink" Target="http://maps.google.com/?output=embed&amp;q=41.30847222,-70.20100000" TargetMode="External"/><Relationship Id="rId1242" Type="http://schemas.openxmlformats.org/officeDocument/2006/relationships/hyperlink" Target="http://maps.google.com/?output=embed&amp;q=41.54883333,-70.58263889" TargetMode="External"/><Relationship Id="rId2500" Type="http://schemas.openxmlformats.org/officeDocument/2006/relationships/hyperlink" Target="http://www.usharbormaster.com/secure/AuxAidReport_new.cfm?id=26462" TargetMode="External"/><Relationship Id="rId1102" Type="http://schemas.openxmlformats.org/officeDocument/2006/relationships/hyperlink" Target="http://maps.google.com/?output=embed&amp;q=41.63711111,-70.24666667" TargetMode="External"/><Relationship Id="rId4258" Type="http://schemas.openxmlformats.org/officeDocument/2006/relationships/hyperlink" Target="http://maps.google.com/?output=embed&amp;q=40.36200000,-70.87850000" TargetMode="External"/><Relationship Id="rId3067" Type="http://schemas.openxmlformats.org/officeDocument/2006/relationships/hyperlink" Target="http://maps.google.com/?output=embed&amp;q=41.67500000,-70.61927778" TargetMode="External"/><Relationship Id="rId3274" Type="http://schemas.openxmlformats.org/officeDocument/2006/relationships/hyperlink" Target="http://maps.google.com/?output=embed&amp;q=41.60876194,-70.40893778" TargetMode="External"/><Relationship Id="rId4118" Type="http://schemas.openxmlformats.org/officeDocument/2006/relationships/hyperlink" Target="http://maps.google.com/?output=embed&amp;q=41.60600000,-70.65116667" TargetMode="External"/><Relationship Id="rId195" Type="http://schemas.openxmlformats.org/officeDocument/2006/relationships/hyperlink" Target="http://maps.google.com/?output=embed&amp;q=41.67433333,-70.17105556" TargetMode="External"/><Relationship Id="rId1919" Type="http://schemas.openxmlformats.org/officeDocument/2006/relationships/hyperlink" Target="http://maps.google.com/?output=embed&amp;q=41.63730556,-70.40625000" TargetMode="External"/><Relationship Id="rId3481" Type="http://schemas.openxmlformats.org/officeDocument/2006/relationships/hyperlink" Target="http://www.usharbormaster.com/secure/auxview.cfm?recordid=25233" TargetMode="External"/><Relationship Id="rId4325" Type="http://schemas.openxmlformats.org/officeDocument/2006/relationships/hyperlink" Target="http://www.usharbormaster.com/secure/auxview.cfm?recordid=29688" TargetMode="External"/><Relationship Id="rId2083" Type="http://schemas.openxmlformats.org/officeDocument/2006/relationships/hyperlink" Target="http://maps.google.com/?output=embed&amp;q=41.64491667,-70.25835250" TargetMode="External"/><Relationship Id="rId2290" Type="http://schemas.openxmlformats.org/officeDocument/2006/relationships/hyperlink" Target="http://maps.google.com/?output=embed&amp;q=41.32313889,-70.03766667" TargetMode="External"/><Relationship Id="rId3134" Type="http://schemas.openxmlformats.org/officeDocument/2006/relationships/hyperlink" Target="http://maps.google.com/?output=embed&amp;q=41.71130556,-69.96697222" TargetMode="External"/><Relationship Id="rId3341" Type="http://schemas.openxmlformats.org/officeDocument/2006/relationships/hyperlink" Target="http://www.usharbormaster.com/secure/auxview.cfm?recordid=28504" TargetMode="External"/><Relationship Id="rId262" Type="http://schemas.openxmlformats.org/officeDocument/2006/relationships/hyperlink" Target="http://maps.google.com/?output=embed&amp;q=41.69425000,-70.16988889" TargetMode="External"/><Relationship Id="rId2150" Type="http://schemas.openxmlformats.org/officeDocument/2006/relationships/hyperlink" Target="http://maps.google.com/?output=embed&amp;q=41.70534722,-70.62703333" TargetMode="External"/><Relationship Id="rId3201" Type="http://schemas.openxmlformats.org/officeDocument/2006/relationships/hyperlink" Target="http://www.usharbormaster.com/secure/auxview.cfm?recordid=26349" TargetMode="External"/><Relationship Id="rId122" Type="http://schemas.openxmlformats.org/officeDocument/2006/relationships/hyperlink" Target="http://maps.google.com/?output=embed&amp;q=41.68363889,-69.94813889" TargetMode="External"/><Relationship Id="rId2010" Type="http://schemas.openxmlformats.org/officeDocument/2006/relationships/hyperlink" Target="http://maps.google.com/?output=embed&amp;q=41.64561667,-70.80085000" TargetMode="External"/><Relationship Id="rId1569" Type="http://schemas.openxmlformats.org/officeDocument/2006/relationships/hyperlink" Target="http://www.usharbormaster.com/secure/auxview.cfm?recordid=43855" TargetMode="External"/><Relationship Id="rId2967" Type="http://schemas.openxmlformats.org/officeDocument/2006/relationships/hyperlink" Target="http://maps.google.com/?output=embed&amp;q=41.58506667,-70.45416667" TargetMode="External"/><Relationship Id="rId4182" Type="http://schemas.openxmlformats.org/officeDocument/2006/relationships/hyperlink" Target="http://maps.google.com/?output=embed&amp;q=41.60414167,-70.84317500" TargetMode="External"/><Relationship Id="rId939" Type="http://schemas.openxmlformats.org/officeDocument/2006/relationships/hyperlink" Target="http://maps.google.com/?output=embed&amp;q=41.62313889,-70.36334028" TargetMode="External"/><Relationship Id="rId1776" Type="http://schemas.openxmlformats.org/officeDocument/2006/relationships/hyperlink" Target="http://www.usharbormaster.com/secure/AuxAidReport_new.cfm?id=26300" TargetMode="External"/><Relationship Id="rId1983" Type="http://schemas.openxmlformats.org/officeDocument/2006/relationships/hyperlink" Target="http://maps.google.com/?output=embed&amp;q=41.46090389,-70.58599083" TargetMode="External"/><Relationship Id="rId2827" Type="http://schemas.openxmlformats.org/officeDocument/2006/relationships/hyperlink" Target="http://maps.google.com/?output=embed&amp;q=41.30552778,-70.02327778" TargetMode="External"/><Relationship Id="rId4042" Type="http://schemas.openxmlformats.org/officeDocument/2006/relationships/hyperlink" Target="http://maps.google.com/?output=embed&amp;q=41.61302778,-70.40052778" TargetMode="External"/><Relationship Id="rId68" Type="http://schemas.openxmlformats.org/officeDocument/2006/relationships/hyperlink" Target="http://www.usharbormaster.com/secure/AuxAidReport_new.cfm?id=28643" TargetMode="External"/><Relationship Id="rId1429" Type="http://schemas.openxmlformats.org/officeDocument/2006/relationships/hyperlink" Target="http://www.usharbormaster.com/secure/auxview.cfm?recordid=31016" TargetMode="External"/><Relationship Id="rId1636" Type="http://schemas.openxmlformats.org/officeDocument/2006/relationships/hyperlink" Target="http://www.usharbormaster.com/secure/AuxAidReport_new.cfm?id=23920" TargetMode="External"/><Relationship Id="rId1843" Type="http://schemas.openxmlformats.org/officeDocument/2006/relationships/hyperlink" Target="http://maps.google.com/?output=embed&amp;q=41.71091667,-70.30122222" TargetMode="External"/><Relationship Id="rId1703" Type="http://schemas.openxmlformats.org/officeDocument/2006/relationships/hyperlink" Target="http://maps.google.com/?output=embed&amp;q=41.77922222,-69.96816667" TargetMode="External"/><Relationship Id="rId1910" Type="http://schemas.openxmlformats.org/officeDocument/2006/relationships/hyperlink" Target="http://maps.google.com/?output=embed&amp;q=41.64491056,-70.40883500" TargetMode="External"/><Relationship Id="rId3668" Type="http://schemas.openxmlformats.org/officeDocument/2006/relationships/hyperlink" Target="http://www.usharbormaster.com/secure/AuxAidReport_new.cfm?id=24078" TargetMode="External"/><Relationship Id="rId3875" Type="http://schemas.openxmlformats.org/officeDocument/2006/relationships/hyperlink" Target="http://maps.google.com/?output=embed&amp;q=41.65326667,-70.62928333" TargetMode="External"/><Relationship Id="rId589" Type="http://schemas.openxmlformats.org/officeDocument/2006/relationships/hyperlink" Target="http://www.usharbormaster.com/secure/auxview.cfm?recordid=41330" TargetMode="External"/><Relationship Id="rId796" Type="http://schemas.openxmlformats.org/officeDocument/2006/relationships/hyperlink" Target="http://www.usharbormaster.com/secure/AuxAidReport_new.cfm?id=26501" TargetMode="External"/><Relationship Id="rId2477" Type="http://schemas.openxmlformats.org/officeDocument/2006/relationships/hyperlink" Target="http://www.usharbormaster.com/secure/auxview.cfm?recordid=28404" TargetMode="External"/><Relationship Id="rId2684" Type="http://schemas.openxmlformats.org/officeDocument/2006/relationships/hyperlink" Target="http://www.usharbormaster.com/secure/AuxAidReport_new.cfm?id=28049" TargetMode="External"/><Relationship Id="rId3528" Type="http://schemas.openxmlformats.org/officeDocument/2006/relationships/hyperlink" Target="http://www.usharbormaster.com/secure/AuxAidReport_new.cfm?id=28646" TargetMode="External"/><Relationship Id="rId3735" Type="http://schemas.openxmlformats.org/officeDocument/2006/relationships/hyperlink" Target="http://maps.google.com/?output=embed&amp;q=41.80763889,-69.96580556" TargetMode="External"/><Relationship Id="rId449" Type="http://schemas.openxmlformats.org/officeDocument/2006/relationships/hyperlink" Target="http://www.usharbormaster.com/secure/auxview.cfm?recordid=43900" TargetMode="External"/><Relationship Id="rId656" Type="http://schemas.openxmlformats.org/officeDocument/2006/relationships/hyperlink" Target="http://www.usharbormaster.com/secure/AuxAidReport_new.cfm?id=26102" TargetMode="External"/><Relationship Id="rId863" Type="http://schemas.openxmlformats.org/officeDocument/2006/relationships/hyperlink" Target="http://maps.google.com/?output=embed&amp;q=41.42473889,-70.92553889" TargetMode="External"/><Relationship Id="rId1079" Type="http://schemas.openxmlformats.org/officeDocument/2006/relationships/hyperlink" Target="http://maps.google.com/?output=embed&amp;q=41.63566667,-70.25138889" TargetMode="External"/><Relationship Id="rId1286" Type="http://schemas.openxmlformats.org/officeDocument/2006/relationships/hyperlink" Target="http://maps.google.com/?output=embed&amp;q=41.54730000,-70.57076667" TargetMode="External"/><Relationship Id="rId1493" Type="http://schemas.openxmlformats.org/officeDocument/2006/relationships/hyperlink" Target="http://www.usharbormaster.com/secure/auxview.cfm?recordid=23899" TargetMode="External"/><Relationship Id="rId2337" Type="http://schemas.openxmlformats.org/officeDocument/2006/relationships/hyperlink" Target="http://www.usharbormaster.com/secure/auxview.cfm?recordid=29657" TargetMode="External"/><Relationship Id="rId2544" Type="http://schemas.openxmlformats.org/officeDocument/2006/relationships/hyperlink" Target="http://www.usharbormaster.com/secure/AuxAidReport_new.cfm?id=28127" TargetMode="External"/><Relationship Id="rId2891" Type="http://schemas.openxmlformats.org/officeDocument/2006/relationships/hyperlink" Target="http://maps.google.com/?output=embed&amp;q=41.58804167,-70.45680000" TargetMode="External"/><Relationship Id="rId3942" Type="http://schemas.openxmlformats.org/officeDocument/2006/relationships/hyperlink" Target="http://maps.google.com/?output=embed&amp;q=41.92813333,-70.03368333" TargetMode="External"/><Relationship Id="rId309" Type="http://schemas.openxmlformats.org/officeDocument/2006/relationships/hyperlink" Target="http://www.usharbormaster.com/secure/auxview.cfm?recordid=23738" TargetMode="External"/><Relationship Id="rId516" Type="http://schemas.openxmlformats.org/officeDocument/2006/relationships/hyperlink" Target="http://www.usharbormaster.com/secure/AuxAidReport_new.cfm?id=29133" TargetMode="External"/><Relationship Id="rId1146" Type="http://schemas.openxmlformats.org/officeDocument/2006/relationships/hyperlink" Target="http://maps.google.com/?output=embed&amp;q=41.63891667,-70.26505556" TargetMode="External"/><Relationship Id="rId2751" Type="http://schemas.openxmlformats.org/officeDocument/2006/relationships/hyperlink" Target="http://maps.google.com/?output=embed&amp;q=41.72380556,-69.97280556" TargetMode="External"/><Relationship Id="rId3802" Type="http://schemas.openxmlformats.org/officeDocument/2006/relationships/hyperlink" Target="http://maps.google.com/?output=embed&amp;q=41.15929778,-70.63863611" TargetMode="External"/><Relationship Id="rId723" Type="http://schemas.openxmlformats.org/officeDocument/2006/relationships/hyperlink" Target="http://maps.google.com/?output=embed&amp;q=41.59838889,-70.43105556" TargetMode="External"/><Relationship Id="rId930" Type="http://schemas.openxmlformats.org/officeDocument/2006/relationships/hyperlink" Target="http://maps.google.com/?output=embed&amp;q=41.62227778,-70.36063889" TargetMode="External"/><Relationship Id="rId1006" Type="http://schemas.openxmlformats.org/officeDocument/2006/relationships/hyperlink" Target="http://maps.google.com/?output=embed&amp;q=41.30947222,-70.20100000" TargetMode="External"/><Relationship Id="rId1353" Type="http://schemas.openxmlformats.org/officeDocument/2006/relationships/hyperlink" Target="http://www.usharbormaster.com/secure/auxview.cfm?recordid=23882" TargetMode="External"/><Relationship Id="rId1560" Type="http://schemas.openxmlformats.org/officeDocument/2006/relationships/hyperlink" Target="http://www.usharbormaster.com/secure/AuxAidReport_new.cfm?id=44017" TargetMode="External"/><Relationship Id="rId2404" Type="http://schemas.openxmlformats.org/officeDocument/2006/relationships/hyperlink" Target="http://www.usharbormaster.com/secure/AuxAidReport_new.cfm?id=29261" TargetMode="External"/><Relationship Id="rId2611" Type="http://schemas.openxmlformats.org/officeDocument/2006/relationships/hyperlink" Target="http://maps.google.com/?output=embed&amp;q=41.63366667,-70.21969444" TargetMode="External"/><Relationship Id="rId1213" Type="http://schemas.openxmlformats.org/officeDocument/2006/relationships/hyperlink" Target="http://www.usharbormaster.com/secure/auxview.cfm?recordid=44084" TargetMode="External"/><Relationship Id="rId1420" Type="http://schemas.openxmlformats.org/officeDocument/2006/relationships/hyperlink" Target="http://www.usharbormaster.com/secure/AuxAidReport_new.cfm?id=24826" TargetMode="External"/><Relationship Id="rId3178" Type="http://schemas.openxmlformats.org/officeDocument/2006/relationships/hyperlink" Target="http://maps.google.com/?output=embed&amp;q=41.71227778,-70.30797222" TargetMode="External"/><Relationship Id="rId3385" Type="http://schemas.openxmlformats.org/officeDocument/2006/relationships/hyperlink" Target="http://www.usharbormaster.com/secure/auxview.cfm?recordid=29164" TargetMode="External"/><Relationship Id="rId3592" Type="http://schemas.openxmlformats.org/officeDocument/2006/relationships/hyperlink" Target="http://www.usharbormaster.com/secure/AuxAidReport_new.cfm?id=23984" TargetMode="External"/><Relationship Id="rId4229" Type="http://schemas.openxmlformats.org/officeDocument/2006/relationships/hyperlink" Target="http://www.usharbormaster.com/secure/auxview.cfm?recordid=37982" TargetMode="External"/><Relationship Id="rId2194" Type="http://schemas.openxmlformats.org/officeDocument/2006/relationships/hyperlink" Target="http://maps.google.com/?output=embed&amp;q=41.45105556,-70.59766667" TargetMode="External"/><Relationship Id="rId3038" Type="http://schemas.openxmlformats.org/officeDocument/2006/relationships/hyperlink" Target="http://maps.google.com/?output=embed&amp;q=41.53472222,-70.67166667" TargetMode="External"/><Relationship Id="rId3245" Type="http://schemas.openxmlformats.org/officeDocument/2006/relationships/hyperlink" Target="http://www.usharbormaster.com/secure/auxview.cfm?recordid=30951" TargetMode="External"/><Relationship Id="rId3452" Type="http://schemas.openxmlformats.org/officeDocument/2006/relationships/hyperlink" Target="http://www.usharbormaster.com/secure/AuxAidReport_new.cfm?id=28852" TargetMode="External"/><Relationship Id="rId166" Type="http://schemas.openxmlformats.org/officeDocument/2006/relationships/hyperlink" Target="http://maps.google.com/?output=embed&amp;q=41.66141667,-70.18683333" TargetMode="External"/><Relationship Id="rId373" Type="http://schemas.openxmlformats.org/officeDocument/2006/relationships/hyperlink" Target="http://www.usharbormaster.com/secure/auxview.cfm?recordid=23849" TargetMode="External"/><Relationship Id="rId580" Type="http://schemas.openxmlformats.org/officeDocument/2006/relationships/hyperlink" Target="http://www.usharbormaster.com/secure/AuxAidReport_new.cfm?id=27621" TargetMode="External"/><Relationship Id="rId2054" Type="http://schemas.openxmlformats.org/officeDocument/2006/relationships/hyperlink" Target="http://maps.google.com/?output=embed&amp;q=41.65833333,-70.62530556" TargetMode="External"/><Relationship Id="rId2261" Type="http://schemas.openxmlformats.org/officeDocument/2006/relationships/hyperlink" Target="http://www.usharbormaster.com/secure/auxview.cfm?recordid=29944" TargetMode="External"/><Relationship Id="rId3105" Type="http://schemas.openxmlformats.org/officeDocument/2006/relationships/hyperlink" Target="http://www.usharbormaster.com/secure/auxview.cfm?recordid=27615" TargetMode="External"/><Relationship Id="rId3312" Type="http://schemas.openxmlformats.org/officeDocument/2006/relationships/hyperlink" Target="http://www.usharbormaster.com/secure/AuxAidReport_new.cfm?id=26529" TargetMode="External"/><Relationship Id="rId233" Type="http://schemas.openxmlformats.org/officeDocument/2006/relationships/hyperlink" Target="http://www.usharbormaster.com/secure/auxview.cfm?recordid=30132" TargetMode="External"/><Relationship Id="rId440" Type="http://schemas.openxmlformats.org/officeDocument/2006/relationships/hyperlink" Target="http://www.usharbormaster.com/secure/AuxAidReport_new.cfm?id=27693" TargetMode="External"/><Relationship Id="rId1070" Type="http://schemas.openxmlformats.org/officeDocument/2006/relationships/hyperlink" Target="http://maps.google.com/?output=embed&amp;q=41.58670000,-70.83783333" TargetMode="External"/><Relationship Id="rId2121" Type="http://schemas.openxmlformats.org/officeDocument/2006/relationships/hyperlink" Target="http://www.usharbormaster.com/secure/auxview.cfm?recordid=28150" TargetMode="External"/><Relationship Id="rId300" Type="http://schemas.openxmlformats.org/officeDocument/2006/relationships/hyperlink" Target="http://www.usharbormaster.com/secure/AuxAidReport_new.cfm?id=25735" TargetMode="External"/><Relationship Id="rId4086" Type="http://schemas.openxmlformats.org/officeDocument/2006/relationships/hyperlink" Target="http://maps.google.com/?output=embed&amp;q=41.64321667,-70.18443333" TargetMode="External"/><Relationship Id="rId1887" Type="http://schemas.openxmlformats.org/officeDocument/2006/relationships/hyperlink" Target="http://maps.google.com/?output=embed&amp;q=41.63566667,-70.40680556" TargetMode="External"/><Relationship Id="rId2938" Type="http://schemas.openxmlformats.org/officeDocument/2006/relationships/hyperlink" Target="http://maps.google.com/?output=embed&amp;q=41.58683333,-70.45296667" TargetMode="External"/><Relationship Id="rId4293" Type="http://schemas.openxmlformats.org/officeDocument/2006/relationships/hyperlink" Target="http://www.usharbormaster.com/secure/auxview.cfm?recordid=28808" TargetMode="External"/><Relationship Id="rId1747" Type="http://schemas.openxmlformats.org/officeDocument/2006/relationships/hyperlink" Target="http://maps.google.com/?output=embed&amp;q=41.56086667,-70.51464444" TargetMode="External"/><Relationship Id="rId1954" Type="http://schemas.openxmlformats.org/officeDocument/2006/relationships/hyperlink" Target="http://maps.google.com/?output=embed&amp;q=41.43997222,-70.59888889" TargetMode="External"/><Relationship Id="rId4153" Type="http://schemas.openxmlformats.org/officeDocument/2006/relationships/hyperlink" Target="http://www.usharbormaster.com/secure/auxview.cfm?recordid=26373" TargetMode="External"/><Relationship Id="rId39" Type="http://schemas.openxmlformats.org/officeDocument/2006/relationships/hyperlink" Target="http://maps.google.com/?output=embed&amp;q=41.66111111,-70.08961111" TargetMode="External"/><Relationship Id="rId1607" Type="http://schemas.openxmlformats.org/officeDocument/2006/relationships/hyperlink" Target="http://maps.google.com/?output=embed&amp;q=41.73380556,-69.96658333" TargetMode="External"/><Relationship Id="rId1814" Type="http://schemas.openxmlformats.org/officeDocument/2006/relationships/hyperlink" Target="http://maps.google.com/?output=embed&amp;q=41.28547222,-70.22500000" TargetMode="External"/><Relationship Id="rId4013" Type="http://schemas.openxmlformats.org/officeDocument/2006/relationships/hyperlink" Target="http://www.usharbormaster.com/secure/auxview.cfm?recordid=26565" TargetMode="External"/><Relationship Id="rId4220" Type="http://schemas.openxmlformats.org/officeDocument/2006/relationships/hyperlink" Target="http://www.usharbormaster.com/secure/AuxAidReport_new.cfm?id=37976" TargetMode="External"/><Relationship Id="rId3779" Type="http://schemas.openxmlformats.org/officeDocument/2006/relationships/hyperlink" Target="http://maps.google.com/?output=embed&amp;q=41.45530000,-70.59960000" TargetMode="External"/><Relationship Id="rId2588" Type="http://schemas.openxmlformats.org/officeDocument/2006/relationships/hyperlink" Target="http://www.usharbormaster.com/secure/AuxAidReport_new.cfm?id=24059" TargetMode="External"/><Relationship Id="rId3986" Type="http://schemas.openxmlformats.org/officeDocument/2006/relationships/hyperlink" Target="http://maps.google.com/?output=embed&amp;q=41.61080556,-70.40083333" TargetMode="External"/><Relationship Id="rId1397" Type="http://schemas.openxmlformats.org/officeDocument/2006/relationships/hyperlink" Target="http://www.usharbormaster.com/secure/auxview.cfm?recordid=27878" TargetMode="External"/><Relationship Id="rId2795" Type="http://schemas.openxmlformats.org/officeDocument/2006/relationships/hyperlink" Target="http://maps.google.com/?output=embed&amp;q=41.70320000,-70.62483333" TargetMode="External"/><Relationship Id="rId3639" Type="http://schemas.openxmlformats.org/officeDocument/2006/relationships/hyperlink" Target="http://maps.google.com/?output=embed&amp;q=41.73875000,-70.66126667" TargetMode="External"/><Relationship Id="rId3846" Type="http://schemas.openxmlformats.org/officeDocument/2006/relationships/hyperlink" Target="http://maps.google.com/?output=embed&amp;q=41.55198333,-70.52615000" TargetMode="External"/><Relationship Id="rId767" Type="http://schemas.openxmlformats.org/officeDocument/2006/relationships/hyperlink" Target="http://maps.google.com/?output=embed&amp;q=41.62294444,-70.42155556" TargetMode="External"/><Relationship Id="rId974" Type="http://schemas.openxmlformats.org/officeDocument/2006/relationships/hyperlink" Target="http://maps.google.com/?output=embed&amp;q=41.74029667,-70.65482167" TargetMode="External"/><Relationship Id="rId2448" Type="http://schemas.openxmlformats.org/officeDocument/2006/relationships/hyperlink" Target="http://www.usharbormaster.com/secure/AuxAidReport_new.cfm?id=29112" TargetMode="External"/><Relationship Id="rId2655" Type="http://schemas.openxmlformats.org/officeDocument/2006/relationships/hyperlink" Target="http://maps.google.com/?output=embed&amp;q=41.71530000,-70.61641667" TargetMode="External"/><Relationship Id="rId2862" Type="http://schemas.openxmlformats.org/officeDocument/2006/relationships/hyperlink" Target="http://maps.google.com/?output=embed&amp;q=41.58658333,-70.44625000" TargetMode="External"/><Relationship Id="rId3706" Type="http://schemas.openxmlformats.org/officeDocument/2006/relationships/hyperlink" Target="http://maps.google.com/?output=embed&amp;q=41.80958333,-69.95100000" TargetMode="External"/><Relationship Id="rId3913" Type="http://schemas.openxmlformats.org/officeDocument/2006/relationships/hyperlink" Target="http://www.usharbormaster.com/secure/auxview.cfm?recordid=28585" TargetMode="External"/><Relationship Id="rId627" Type="http://schemas.openxmlformats.org/officeDocument/2006/relationships/hyperlink" Target="http://maps.google.com/?output=embed&amp;q=41.62763889,-70.36658333" TargetMode="External"/><Relationship Id="rId834" Type="http://schemas.openxmlformats.org/officeDocument/2006/relationships/hyperlink" Target="http://maps.google.com/?output=embed&amp;q=41.61200000,-70.42819444" TargetMode="External"/><Relationship Id="rId1257" Type="http://schemas.openxmlformats.org/officeDocument/2006/relationships/hyperlink" Target="http://www.usharbormaster.com/secure/auxview.cfm?recordid=26337" TargetMode="External"/><Relationship Id="rId1464" Type="http://schemas.openxmlformats.org/officeDocument/2006/relationships/hyperlink" Target="http://www.usharbormaster.com/secure/AuxAidReport_new.cfm?id=25772" TargetMode="External"/><Relationship Id="rId1671" Type="http://schemas.openxmlformats.org/officeDocument/2006/relationships/hyperlink" Target="http://maps.google.com/?output=embed&amp;q=41.76200000,-69.96208333" TargetMode="External"/><Relationship Id="rId2308" Type="http://schemas.openxmlformats.org/officeDocument/2006/relationships/hyperlink" Target="http://www.usharbormaster.com/secure/AuxAidReport_new.cfm?id=26715" TargetMode="External"/><Relationship Id="rId2515" Type="http://schemas.openxmlformats.org/officeDocument/2006/relationships/hyperlink" Target="http://maps.google.com/?output=embed&amp;q=41.67239750,-69.98687889" TargetMode="External"/><Relationship Id="rId2722" Type="http://schemas.openxmlformats.org/officeDocument/2006/relationships/hyperlink" Target="http://maps.google.com/?output=embed&amp;q=41.71430556,-69.96119444" TargetMode="External"/><Relationship Id="rId901" Type="http://schemas.openxmlformats.org/officeDocument/2006/relationships/hyperlink" Target="http://www.usharbormaster.com/secure/auxview.cfm?recordid=27511" TargetMode="External"/><Relationship Id="rId1117" Type="http://schemas.openxmlformats.org/officeDocument/2006/relationships/hyperlink" Target="http://www.usharbormaster.com/secure/auxview.cfm?recordid=30976" TargetMode="External"/><Relationship Id="rId1324" Type="http://schemas.openxmlformats.org/officeDocument/2006/relationships/hyperlink" Target="http://www.usharbormaster.com/secure/AuxAidReport_new.cfm?id=28666" TargetMode="External"/><Relationship Id="rId1531" Type="http://schemas.openxmlformats.org/officeDocument/2006/relationships/hyperlink" Target="http://maps.google.com/?output=embed&amp;q=41.46583333,-70.63083333" TargetMode="External"/><Relationship Id="rId30" Type="http://schemas.openxmlformats.org/officeDocument/2006/relationships/hyperlink" Target="http://maps.google.com/?output=embed&amp;q=41.54672222,-70.57175000" TargetMode="External"/><Relationship Id="rId3289" Type="http://schemas.openxmlformats.org/officeDocument/2006/relationships/hyperlink" Target="http://www.usharbormaster.com/secure/auxview.cfm?recordid=26542" TargetMode="External"/><Relationship Id="rId3496" Type="http://schemas.openxmlformats.org/officeDocument/2006/relationships/hyperlink" Target="http://www.usharbormaster.com/secure/AuxAidReport_new.cfm?id=28119" TargetMode="External"/><Relationship Id="rId2098" Type="http://schemas.openxmlformats.org/officeDocument/2006/relationships/hyperlink" Target="http://maps.google.com/?output=embed&amp;q=41.67166667,-69.96186667" TargetMode="External"/><Relationship Id="rId3149" Type="http://schemas.openxmlformats.org/officeDocument/2006/relationships/hyperlink" Target="http://www.usharbormaster.com/secure/auxview.cfm?recordid=28082" TargetMode="External"/><Relationship Id="rId3356" Type="http://schemas.openxmlformats.org/officeDocument/2006/relationships/hyperlink" Target="http://www.usharbormaster.com/secure/AuxAidReport_new.cfm?id=28605" TargetMode="External"/><Relationship Id="rId3563" Type="http://schemas.openxmlformats.org/officeDocument/2006/relationships/hyperlink" Target="http://maps.google.com/?output=embed&amp;q=41.65372222,-69.97369444" TargetMode="External"/><Relationship Id="rId277" Type="http://schemas.openxmlformats.org/officeDocument/2006/relationships/hyperlink" Target="http://www.usharbormaster.com/secure/auxview.cfm?recordid=23871" TargetMode="External"/><Relationship Id="rId484" Type="http://schemas.openxmlformats.org/officeDocument/2006/relationships/hyperlink" Target="http://www.usharbormaster.com/secure/AuxAidReport_new.cfm?id=36858" TargetMode="External"/><Relationship Id="rId2165" Type="http://schemas.openxmlformats.org/officeDocument/2006/relationships/hyperlink" Target="http://www.usharbormaster.com/secure/auxview.cfm?recordid=25788" TargetMode="External"/><Relationship Id="rId3009" Type="http://schemas.openxmlformats.org/officeDocument/2006/relationships/hyperlink" Target="http://www.usharbormaster.com/secure/auxview.cfm?recordid=29027" TargetMode="External"/><Relationship Id="rId3216" Type="http://schemas.openxmlformats.org/officeDocument/2006/relationships/hyperlink" Target="http://www.usharbormaster.com/secure/AuxAidReport_new.cfm?id=42672" TargetMode="External"/><Relationship Id="rId3770" Type="http://schemas.openxmlformats.org/officeDocument/2006/relationships/hyperlink" Target="http://maps.google.com/?output=embed&amp;q=41.45573333,-70.59946667" TargetMode="External"/><Relationship Id="rId137" Type="http://schemas.openxmlformats.org/officeDocument/2006/relationships/hyperlink" Target="http://www.usharbormaster.com/secure/auxview.cfm?recordid=23744" TargetMode="External"/><Relationship Id="rId344" Type="http://schemas.openxmlformats.org/officeDocument/2006/relationships/hyperlink" Target="http://www.usharbormaster.com/secure/AuxAidReport_new.cfm?id=28496" TargetMode="External"/><Relationship Id="rId691" Type="http://schemas.openxmlformats.org/officeDocument/2006/relationships/hyperlink" Target="http://maps.google.com/?output=embed&amp;q=41.74216667,-70.62761667" TargetMode="External"/><Relationship Id="rId2025" Type="http://schemas.openxmlformats.org/officeDocument/2006/relationships/hyperlink" Target="http://www.usharbormaster.com/secure/auxview.cfm?recordid=42663" TargetMode="External"/><Relationship Id="rId2372" Type="http://schemas.openxmlformats.org/officeDocument/2006/relationships/hyperlink" Target="http://www.usharbormaster.com/secure/AuxAidReport_new.cfm?id=29421" TargetMode="External"/><Relationship Id="rId3423" Type="http://schemas.openxmlformats.org/officeDocument/2006/relationships/hyperlink" Target="http://maps.google.com/?output=embed&amp;q=41.63518000,-70.74255000" TargetMode="External"/><Relationship Id="rId3630" Type="http://schemas.openxmlformats.org/officeDocument/2006/relationships/hyperlink" Target="http://maps.google.com/?output=embed&amp;q=41.72525000,-69.94978333" TargetMode="External"/><Relationship Id="rId551" Type="http://schemas.openxmlformats.org/officeDocument/2006/relationships/hyperlink" Target="http://maps.google.com/?output=embed&amp;q=41.75140306,-70.62430611" TargetMode="External"/><Relationship Id="rId1181" Type="http://schemas.openxmlformats.org/officeDocument/2006/relationships/hyperlink" Target="http://www.usharbormaster.com/secure/auxview.cfm?recordid=27688" TargetMode="External"/><Relationship Id="rId2232" Type="http://schemas.openxmlformats.org/officeDocument/2006/relationships/hyperlink" Target="http://www.usharbormaster.com/secure/AuxAidReport_new.cfm?id=28795" TargetMode="External"/><Relationship Id="rId204" Type="http://schemas.openxmlformats.org/officeDocument/2006/relationships/hyperlink" Target="http://www.usharbormaster.com/secure/AuxAidReport_new.cfm?id=27979" TargetMode="External"/><Relationship Id="rId411" Type="http://schemas.openxmlformats.org/officeDocument/2006/relationships/hyperlink" Target="http://maps.google.com/?output=embed&amp;q=40.82829833,-70.53281278" TargetMode="External"/><Relationship Id="rId1041" Type="http://schemas.openxmlformats.org/officeDocument/2006/relationships/hyperlink" Target="http://www.usharbormaster.com/secure/auxview.cfm?recordid=26130" TargetMode="External"/><Relationship Id="rId1998" Type="http://schemas.openxmlformats.org/officeDocument/2006/relationships/hyperlink" Target="http://maps.google.com/?output=embed&amp;q=41.65355000,-70.80910000" TargetMode="External"/><Relationship Id="rId4197" Type="http://schemas.openxmlformats.org/officeDocument/2006/relationships/hyperlink" Target="http://www.usharbormaster.com/secure/auxview.cfm?recordid=37987" TargetMode="External"/><Relationship Id="rId1858" Type="http://schemas.openxmlformats.org/officeDocument/2006/relationships/hyperlink" Target="http://maps.google.com/?output=embed&amp;q=41.70891667,-70.30138889" TargetMode="External"/><Relationship Id="rId4057" Type="http://schemas.openxmlformats.org/officeDocument/2006/relationships/hyperlink" Target="http://www.usharbormaster.com/secure/auxview.cfm?recordid=26556" TargetMode="External"/><Relationship Id="rId4264" Type="http://schemas.openxmlformats.org/officeDocument/2006/relationships/hyperlink" Target="http://www.usharbormaster.com/secure/AuxAidReport_new.cfm?id=36590" TargetMode="External"/><Relationship Id="rId2909" Type="http://schemas.openxmlformats.org/officeDocument/2006/relationships/hyperlink" Target="http://www.usharbormaster.com/secure/auxview.cfm?recordid=24028" TargetMode="External"/><Relationship Id="rId3073" Type="http://schemas.openxmlformats.org/officeDocument/2006/relationships/hyperlink" Target="http://www.usharbormaster.com/secure/auxview.cfm?recordid=36713" TargetMode="External"/><Relationship Id="rId3280" Type="http://schemas.openxmlformats.org/officeDocument/2006/relationships/hyperlink" Target="http://www.usharbormaster.com/secure/AuxAidReport_new.cfm?id=26539" TargetMode="External"/><Relationship Id="rId4124" Type="http://schemas.openxmlformats.org/officeDocument/2006/relationships/hyperlink" Target="http://www.usharbormaster.com/secure/AuxAidReport_new.cfm?id=26372" TargetMode="External"/><Relationship Id="rId4331" Type="http://schemas.openxmlformats.org/officeDocument/2006/relationships/hyperlink" Target="http://maps.google.com/?output=embed&amp;q=41.32500278,-70.57143889" TargetMode="External"/><Relationship Id="rId1718" Type="http://schemas.openxmlformats.org/officeDocument/2006/relationships/hyperlink" Target="http://maps.google.com/?output=embed&amp;q=41.55831667,-70.51908333" TargetMode="External"/><Relationship Id="rId1925" Type="http://schemas.openxmlformats.org/officeDocument/2006/relationships/hyperlink" Target="http://www.usharbormaster.com/secure/auxview.cfm?recordid=26579" TargetMode="External"/><Relationship Id="rId3140" Type="http://schemas.openxmlformats.org/officeDocument/2006/relationships/hyperlink" Target="http://www.usharbormaster.com/secure/AuxAidReport_new.cfm?id=28079" TargetMode="External"/><Relationship Id="rId2699" Type="http://schemas.openxmlformats.org/officeDocument/2006/relationships/hyperlink" Target="http://maps.google.com/?output=embed&amp;q=41.70230556,-69.94280556" TargetMode="External"/><Relationship Id="rId3000" Type="http://schemas.openxmlformats.org/officeDocument/2006/relationships/hyperlink" Target="http://www.usharbormaster.com/secure/AuxAidReport_new.cfm?id=41291" TargetMode="External"/><Relationship Id="rId3957" Type="http://schemas.openxmlformats.org/officeDocument/2006/relationships/hyperlink" Target="http://www.usharbormaster.com/secure/auxview.cfm?recordid=26545" TargetMode="External"/><Relationship Id="rId878" Type="http://schemas.openxmlformats.org/officeDocument/2006/relationships/hyperlink" Target="http://maps.google.com/?output=embed&amp;q=41.42590389,-70.92290278" TargetMode="External"/><Relationship Id="rId2559" Type="http://schemas.openxmlformats.org/officeDocument/2006/relationships/hyperlink" Target="http://maps.google.com/?output=embed&amp;q=41.99188889,-70.07938889" TargetMode="External"/><Relationship Id="rId2766" Type="http://schemas.openxmlformats.org/officeDocument/2006/relationships/hyperlink" Target="http://maps.google.com/?output=embed&amp;q=41.72383333,-69.97372222" TargetMode="External"/><Relationship Id="rId2973" Type="http://schemas.openxmlformats.org/officeDocument/2006/relationships/hyperlink" Target="http://www.usharbormaster.com/secure/auxview.cfm?recordid=28649" TargetMode="External"/><Relationship Id="rId3817" Type="http://schemas.openxmlformats.org/officeDocument/2006/relationships/hyperlink" Target="http://www.usharbormaster.com/secure/auxview.cfm?recordid=26097" TargetMode="External"/><Relationship Id="rId738" Type="http://schemas.openxmlformats.org/officeDocument/2006/relationships/hyperlink" Target="http://maps.google.com/?output=embed&amp;q=41.60041667,-70.43211111" TargetMode="External"/><Relationship Id="rId945" Type="http://schemas.openxmlformats.org/officeDocument/2006/relationships/hyperlink" Target="http://www.usharbormaster.com/secure/auxview.cfm?recordid=29249" TargetMode="External"/><Relationship Id="rId1368" Type="http://schemas.openxmlformats.org/officeDocument/2006/relationships/hyperlink" Target="http://www.usharbormaster.com/secure/AuxAidReport_new.cfm?id=23885" TargetMode="External"/><Relationship Id="rId1575" Type="http://schemas.openxmlformats.org/officeDocument/2006/relationships/hyperlink" Target="http://maps.google.com/?output=embed&amp;q=41.70300000,-70.61993333" TargetMode="External"/><Relationship Id="rId1782" Type="http://schemas.openxmlformats.org/officeDocument/2006/relationships/hyperlink" Target="http://maps.google.com/?output=embed&amp;q=41.28533333,-70.19488889" TargetMode="External"/><Relationship Id="rId2419" Type="http://schemas.openxmlformats.org/officeDocument/2006/relationships/hyperlink" Target="http://maps.google.com/?output=embed&amp;q=41.58971667,-70.47155000" TargetMode="External"/><Relationship Id="rId2626" Type="http://schemas.openxmlformats.org/officeDocument/2006/relationships/hyperlink" Target="http://maps.google.com/?output=embed&amp;q=41.65310000,-70.63361389" TargetMode="External"/><Relationship Id="rId2833" Type="http://schemas.openxmlformats.org/officeDocument/2006/relationships/hyperlink" Target="http://www.usharbormaster.com/secure/auxview.cfm?recordid=28699" TargetMode="External"/><Relationship Id="rId74" Type="http://schemas.openxmlformats.org/officeDocument/2006/relationships/hyperlink" Target="http://maps.google.com/?output=embed&amp;q=41.58983333,-70.93766667" TargetMode="External"/><Relationship Id="rId805" Type="http://schemas.openxmlformats.org/officeDocument/2006/relationships/hyperlink" Target="http://www.usharbormaster.com/secure/auxview.cfm?recordid=26488" TargetMode="External"/><Relationship Id="rId1228" Type="http://schemas.openxmlformats.org/officeDocument/2006/relationships/hyperlink" Target="http://www.usharbormaster.com/secure/AuxAidReport_new.cfm?id=26113" TargetMode="External"/><Relationship Id="rId1435" Type="http://schemas.openxmlformats.org/officeDocument/2006/relationships/hyperlink" Target="http://maps.google.com/?output=embed&amp;q=41.72728333,-70.68653333" TargetMode="External"/><Relationship Id="rId1642" Type="http://schemas.openxmlformats.org/officeDocument/2006/relationships/hyperlink" Target="http://maps.google.com/?output=embed&amp;q=41.75044444,-69.96677778" TargetMode="External"/><Relationship Id="rId2900" Type="http://schemas.openxmlformats.org/officeDocument/2006/relationships/hyperlink" Target="http://www.usharbormaster.com/secure/AuxAidReport_new.cfm?id=26351" TargetMode="External"/><Relationship Id="rId1502" Type="http://schemas.openxmlformats.org/officeDocument/2006/relationships/hyperlink" Target="http://maps.google.com/?output=embed&amp;q=41.46419444,-70.62841667" TargetMode="External"/><Relationship Id="rId388" Type="http://schemas.openxmlformats.org/officeDocument/2006/relationships/hyperlink" Target="http://www.usharbormaster.com/secure/AuxAidReport_new.cfm?id=36722" TargetMode="External"/><Relationship Id="rId2069" Type="http://schemas.openxmlformats.org/officeDocument/2006/relationships/hyperlink" Target="http://www.usharbormaster.com/secure/auxview.cfm?recordid=27660" TargetMode="External"/><Relationship Id="rId3467" Type="http://schemas.openxmlformats.org/officeDocument/2006/relationships/hyperlink" Target="http://maps.google.com/?output=embed&amp;q=41.67388333,-70.72535000" TargetMode="External"/><Relationship Id="rId3674" Type="http://schemas.openxmlformats.org/officeDocument/2006/relationships/hyperlink" Target="http://maps.google.com/?output=embed&amp;q=41.80597222,-69.97122222" TargetMode="External"/><Relationship Id="rId3881" Type="http://schemas.openxmlformats.org/officeDocument/2006/relationships/hyperlink" Target="http://www.usharbormaster.com/secure/auxview.cfm?recordid=36699" TargetMode="External"/><Relationship Id="rId595" Type="http://schemas.openxmlformats.org/officeDocument/2006/relationships/hyperlink" Target="http://maps.google.com/?output=embed&amp;q=41.62577778,-70.36786111" TargetMode="External"/><Relationship Id="rId2276" Type="http://schemas.openxmlformats.org/officeDocument/2006/relationships/hyperlink" Target="http://www.usharbormaster.com/secure/AuxAidReport_new.cfm?id=26054" TargetMode="External"/><Relationship Id="rId2483" Type="http://schemas.openxmlformats.org/officeDocument/2006/relationships/hyperlink" Target="http://maps.google.com/?output=embed&amp;q=41.66169444,-69.95305556" TargetMode="External"/><Relationship Id="rId2690" Type="http://schemas.openxmlformats.org/officeDocument/2006/relationships/hyperlink" Target="http://maps.google.com/?output=embed&amp;q=41.69730556,-69.93763889" TargetMode="External"/><Relationship Id="rId3327" Type="http://schemas.openxmlformats.org/officeDocument/2006/relationships/hyperlink" Target="http://maps.google.com/?output=embed&amp;q=41.61142583,-70.42251778" TargetMode="External"/><Relationship Id="rId3534" Type="http://schemas.openxmlformats.org/officeDocument/2006/relationships/hyperlink" Target="http://maps.google.com/?output=embed&amp;q=41.65400000,-69.98188889" TargetMode="External"/><Relationship Id="rId3741" Type="http://schemas.openxmlformats.org/officeDocument/2006/relationships/hyperlink" Target="http://www.usharbormaster.com/secure/auxview.cfm?recordid=29349" TargetMode="External"/><Relationship Id="rId248" Type="http://schemas.openxmlformats.org/officeDocument/2006/relationships/hyperlink" Target="http://www.usharbormaster.com/secure/AuxAidReport_new.cfm?id=23856" TargetMode="External"/><Relationship Id="rId455" Type="http://schemas.openxmlformats.org/officeDocument/2006/relationships/hyperlink" Target="http://maps.google.com/?output=embed&amp;q=41.61090000,-70.81220000" TargetMode="External"/><Relationship Id="rId662" Type="http://schemas.openxmlformats.org/officeDocument/2006/relationships/hyperlink" Target="http://maps.google.com/?output=embed&amp;q=41.67050000,-69.94447222" TargetMode="External"/><Relationship Id="rId1085" Type="http://schemas.openxmlformats.org/officeDocument/2006/relationships/hyperlink" Target="http://www.usharbormaster.com/secure/auxview.cfm?recordid=28492" TargetMode="External"/><Relationship Id="rId1292" Type="http://schemas.openxmlformats.org/officeDocument/2006/relationships/hyperlink" Target="http://www.usharbormaster.com/secure/AuxAidReport_new.cfm?id=43975" TargetMode="External"/><Relationship Id="rId2136" Type="http://schemas.openxmlformats.org/officeDocument/2006/relationships/hyperlink" Target="http://www.usharbormaster.com/secure/AuxAidReport_new.cfm?id=28142" TargetMode="External"/><Relationship Id="rId2343" Type="http://schemas.openxmlformats.org/officeDocument/2006/relationships/hyperlink" Target="http://maps.google.com/?output=embed&amp;q=41.62044167,-70.91434000" TargetMode="External"/><Relationship Id="rId2550" Type="http://schemas.openxmlformats.org/officeDocument/2006/relationships/hyperlink" Target="http://maps.google.com/?output=embed&amp;q=41.62695000,-70.90914167" TargetMode="External"/><Relationship Id="rId3601" Type="http://schemas.openxmlformats.org/officeDocument/2006/relationships/hyperlink" Target="http://www.usharbormaster.com/secure/auxview.cfm?recordid=28095" TargetMode="External"/><Relationship Id="rId108" Type="http://schemas.openxmlformats.org/officeDocument/2006/relationships/hyperlink" Target="http://www.usharbormaster.com/secure/AuxAidReport_new.cfm?id=25820" TargetMode="External"/><Relationship Id="rId315" Type="http://schemas.openxmlformats.org/officeDocument/2006/relationships/hyperlink" Target="http://maps.google.com/?output=embed&amp;q=41.63641667,-70.19494444" TargetMode="External"/><Relationship Id="rId522" Type="http://schemas.openxmlformats.org/officeDocument/2006/relationships/hyperlink" Target="http://maps.google.com/?output=embed&amp;q=41.73555000,-70.65413333" TargetMode="External"/><Relationship Id="rId1152" Type="http://schemas.openxmlformats.org/officeDocument/2006/relationships/hyperlink" Target="http://www.usharbormaster.com/secure/AuxAidReport_new.cfm?id=25209" TargetMode="External"/><Relationship Id="rId2203" Type="http://schemas.openxmlformats.org/officeDocument/2006/relationships/hyperlink" Target="http://maps.google.com/?output=embed&amp;q=41.45441667,-70.58802778" TargetMode="External"/><Relationship Id="rId2410" Type="http://schemas.openxmlformats.org/officeDocument/2006/relationships/hyperlink" Target="http://maps.google.com/?output=embed&amp;q=40.73276000,-70.74138000" TargetMode="External"/><Relationship Id="rId1012" Type="http://schemas.openxmlformats.org/officeDocument/2006/relationships/hyperlink" Target="http://www.usharbormaster.com/secure/AuxAidReport_new.cfm?id=29681" TargetMode="External"/><Relationship Id="rId4168" Type="http://schemas.openxmlformats.org/officeDocument/2006/relationships/hyperlink" Target="http://www.usharbormaster.com/secure/AuxAidReport_new.cfm?id=26376" TargetMode="External"/><Relationship Id="rId1969" Type="http://schemas.openxmlformats.org/officeDocument/2006/relationships/hyperlink" Target="http://www.usharbormaster.com/secure/auxview.cfm?recordid=43849" TargetMode="External"/><Relationship Id="rId3184" Type="http://schemas.openxmlformats.org/officeDocument/2006/relationships/hyperlink" Target="http://www.usharbormaster.com/secure/AuxAidReport_new.cfm?id=24003" TargetMode="External"/><Relationship Id="rId4028" Type="http://schemas.openxmlformats.org/officeDocument/2006/relationships/hyperlink" Target="http://www.usharbormaster.com/secure/AuxAidReport_new.cfm?id=26597" TargetMode="External"/><Relationship Id="rId4235" Type="http://schemas.openxmlformats.org/officeDocument/2006/relationships/hyperlink" Target="http://maps.google.com/?output=embed&amp;q=41.73396667,-70.74498333" TargetMode="External"/><Relationship Id="rId1829" Type="http://schemas.openxmlformats.org/officeDocument/2006/relationships/hyperlink" Target="http://www.usharbormaster.com/secure/auxview.cfm?recordid=28687" TargetMode="External"/><Relationship Id="rId3391" Type="http://schemas.openxmlformats.org/officeDocument/2006/relationships/hyperlink" Target="http://maps.google.com/?output=embed&amp;q=41.73823333,-70.66585556" TargetMode="External"/><Relationship Id="rId3044" Type="http://schemas.openxmlformats.org/officeDocument/2006/relationships/hyperlink" Target="http://www.usharbormaster.com/secure/AuxAidReport_new.cfm?id=27723" TargetMode="External"/><Relationship Id="rId3251" Type="http://schemas.openxmlformats.org/officeDocument/2006/relationships/hyperlink" Target="http://maps.google.com/?output=embed&amp;q=41.56997222,-70.53227778" TargetMode="External"/><Relationship Id="rId4302" Type="http://schemas.openxmlformats.org/officeDocument/2006/relationships/hyperlink" Target="http://maps.google.com/?output=embed&amp;q=42.15648333,-69.91615000" TargetMode="External"/><Relationship Id="rId172" Type="http://schemas.openxmlformats.org/officeDocument/2006/relationships/hyperlink" Target="http://www.usharbormaster.com/secure/AuxAidReport_new.cfm?id=28497" TargetMode="External"/><Relationship Id="rId2060" Type="http://schemas.openxmlformats.org/officeDocument/2006/relationships/hyperlink" Target="http://www.usharbormaster.com/secure/AuxAidReport_new.cfm?id=27088" TargetMode="External"/><Relationship Id="rId3111" Type="http://schemas.openxmlformats.org/officeDocument/2006/relationships/hyperlink" Target="http://maps.google.com/?output=embed&amp;q=41.71961111,-69.99694444" TargetMode="External"/><Relationship Id="rId989" Type="http://schemas.openxmlformats.org/officeDocument/2006/relationships/hyperlink" Target="http://www.usharbormaster.com/secure/auxview.cfm?recordid=29318" TargetMode="External"/><Relationship Id="rId2877" Type="http://schemas.openxmlformats.org/officeDocument/2006/relationships/hyperlink" Target="http://www.usharbormaster.com/secure/auxview.cfm?recordid=27473" TargetMode="External"/><Relationship Id="rId849" Type="http://schemas.openxmlformats.org/officeDocument/2006/relationships/hyperlink" Target="http://www.usharbormaster.com/secure/auxview.cfm?recordid=29788" TargetMode="External"/><Relationship Id="rId1479" Type="http://schemas.openxmlformats.org/officeDocument/2006/relationships/hyperlink" Target="http://maps.google.com/?output=embed&amp;q=41.44320000,-70.59535000" TargetMode="External"/><Relationship Id="rId1686" Type="http://schemas.openxmlformats.org/officeDocument/2006/relationships/hyperlink" Target="http://maps.google.com/?output=embed&amp;q=41.76947222,-69.96586111" TargetMode="External"/><Relationship Id="rId3928" Type="http://schemas.openxmlformats.org/officeDocument/2006/relationships/hyperlink" Target="http://www.usharbormaster.com/secure/AuxAidReport_new.cfm?id=28589" TargetMode="External"/><Relationship Id="rId4092" Type="http://schemas.openxmlformats.org/officeDocument/2006/relationships/hyperlink" Target="http://www.usharbormaster.com/secure/AuxAidReport_new.cfm?id=28667" TargetMode="External"/><Relationship Id="rId1339" Type="http://schemas.openxmlformats.org/officeDocument/2006/relationships/hyperlink" Target="http://maps.google.com/?output=embed&amp;q=41.68120000,-70.62293333" TargetMode="External"/><Relationship Id="rId1893" Type="http://schemas.openxmlformats.org/officeDocument/2006/relationships/hyperlink" Target="http://www.usharbormaster.com/secure/auxview.cfm?recordid=26582" TargetMode="External"/><Relationship Id="rId2737" Type="http://schemas.openxmlformats.org/officeDocument/2006/relationships/hyperlink" Target="http://www.usharbormaster.com/secure/auxview.cfm?recordid=28064" TargetMode="External"/><Relationship Id="rId2944" Type="http://schemas.openxmlformats.org/officeDocument/2006/relationships/hyperlink" Target="http://www.usharbormaster.com/secure/AuxAidReport_new.cfm?id=26342" TargetMode="External"/><Relationship Id="rId709" Type="http://schemas.openxmlformats.org/officeDocument/2006/relationships/hyperlink" Target="http://www.usharbormaster.com/secure/auxview.cfm?recordid=29660" TargetMode="External"/><Relationship Id="rId916" Type="http://schemas.openxmlformats.org/officeDocument/2006/relationships/hyperlink" Target="http://www.usharbormaster.com/secure/AuxAidReport_new.cfm?id=27514" TargetMode="External"/><Relationship Id="rId1546" Type="http://schemas.openxmlformats.org/officeDocument/2006/relationships/hyperlink" Target="http://maps.google.com/?output=embed&amp;q=41.46380556,-70.62800000" TargetMode="External"/><Relationship Id="rId1753" Type="http://schemas.openxmlformats.org/officeDocument/2006/relationships/hyperlink" Target="http://www.usharbormaster.com/secure/auxview.cfm?recordid=28611" TargetMode="External"/><Relationship Id="rId1960" Type="http://schemas.openxmlformats.org/officeDocument/2006/relationships/hyperlink" Target="http://www.usharbormaster.com/secure/AuxAidReport_new.cfm?id=44036" TargetMode="External"/><Relationship Id="rId2804" Type="http://schemas.openxmlformats.org/officeDocument/2006/relationships/hyperlink" Target="http://www.usharbormaster.com/secure/AuxAidReport_new.cfm?id=28445" TargetMode="External"/><Relationship Id="rId45" Type="http://schemas.openxmlformats.org/officeDocument/2006/relationships/hyperlink" Target="http://www.usharbormaster.com/secure/auxview.cfm?recordid=23704" TargetMode="External"/><Relationship Id="rId1406" Type="http://schemas.openxmlformats.org/officeDocument/2006/relationships/hyperlink" Target="http://maps.google.com/?output=embed&amp;q=41.62775000,-70.27630556" TargetMode="External"/><Relationship Id="rId1613" Type="http://schemas.openxmlformats.org/officeDocument/2006/relationships/hyperlink" Target="http://www.usharbormaster.com/secure/auxview.cfm?recordid=23916" TargetMode="External"/><Relationship Id="rId1820" Type="http://schemas.openxmlformats.org/officeDocument/2006/relationships/hyperlink" Target="http://www.usharbormaster.com/secure/AuxAidReport_new.cfm?id=23941" TargetMode="External"/><Relationship Id="rId3578" Type="http://schemas.openxmlformats.org/officeDocument/2006/relationships/hyperlink" Target="http://maps.google.com/?output=embed&amp;q=41.63026667,-70.33800000" TargetMode="External"/><Relationship Id="rId3785" Type="http://schemas.openxmlformats.org/officeDocument/2006/relationships/hyperlink" Target="http://www.usharbormaster.com/secure/auxview.cfm?recordid=26204" TargetMode="External"/><Relationship Id="rId3992" Type="http://schemas.openxmlformats.org/officeDocument/2006/relationships/hyperlink" Target="http://www.usharbormaster.com/secure/AuxAidReport_new.cfm?id=26559" TargetMode="External"/><Relationship Id="rId499" Type="http://schemas.openxmlformats.org/officeDocument/2006/relationships/hyperlink" Target="http://maps.google.com/?output=embed&amp;q=41.74321667,-70.65371667" TargetMode="External"/><Relationship Id="rId2387" Type="http://schemas.openxmlformats.org/officeDocument/2006/relationships/hyperlink" Target="http://maps.google.com/?output=embed&amp;q=41.69588611,-70.74184583" TargetMode="External"/><Relationship Id="rId2594" Type="http://schemas.openxmlformats.org/officeDocument/2006/relationships/hyperlink" Target="http://maps.google.com/?output=embed&amp;q=41.63130556,-70.21744444" TargetMode="External"/><Relationship Id="rId3438" Type="http://schemas.openxmlformats.org/officeDocument/2006/relationships/hyperlink" Target="http://maps.google.com/?output=embed&amp;q=41.70805556,-70.76027778" TargetMode="External"/><Relationship Id="rId3645" Type="http://schemas.openxmlformats.org/officeDocument/2006/relationships/hyperlink" Target="http://www.usharbormaster.com/secure/auxview.cfm?recordid=28275" TargetMode="External"/><Relationship Id="rId3852" Type="http://schemas.openxmlformats.org/officeDocument/2006/relationships/hyperlink" Target="http://www.usharbormaster.com/secure/AuxAidReport_new.cfm?id=42679" TargetMode="External"/><Relationship Id="rId359" Type="http://schemas.openxmlformats.org/officeDocument/2006/relationships/hyperlink" Target="http://maps.google.com/?output=embed&amp;q=41.68019444,-70.16202778" TargetMode="External"/><Relationship Id="rId566" Type="http://schemas.openxmlformats.org/officeDocument/2006/relationships/hyperlink" Target="http://maps.google.com/?output=embed&amp;q=41.75260000,-70.62490000" TargetMode="External"/><Relationship Id="rId773" Type="http://schemas.openxmlformats.org/officeDocument/2006/relationships/hyperlink" Target="http://www.usharbormaster.com/secure/auxview.cfm?recordid=26496" TargetMode="External"/><Relationship Id="rId1196" Type="http://schemas.openxmlformats.org/officeDocument/2006/relationships/hyperlink" Target="http://www.usharbormaster.com/secure/AuxAidReport_new.cfm?id=23825" TargetMode="External"/><Relationship Id="rId2247" Type="http://schemas.openxmlformats.org/officeDocument/2006/relationships/hyperlink" Target="http://maps.google.com/?output=embed&amp;q=41.29108333,-70.07869444" TargetMode="External"/><Relationship Id="rId2454" Type="http://schemas.openxmlformats.org/officeDocument/2006/relationships/hyperlink" Target="http://maps.google.com/?output=embed&amp;q=41.66280556,-69.95333333" TargetMode="External"/><Relationship Id="rId3505" Type="http://schemas.openxmlformats.org/officeDocument/2006/relationships/hyperlink" Target="http://www.usharbormaster.com/secure/auxview.cfm?recordid=23987" TargetMode="External"/><Relationship Id="rId219" Type="http://schemas.openxmlformats.org/officeDocument/2006/relationships/hyperlink" Target="http://maps.google.com/?output=embed&amp;q=41.68605556,-70.16077778" TargetMode="External"/><Relationship Id="rId426" Type="http://schemas.openxmlformats.org/officeDocument/2006/relationships/hyperlink" Target="http://maps.google.com/?output=embed&amp;q=41.68961667,-70.74201667" TargetMode="External"/><Relationship Id="rId633" Type="http://schemas.openxmlformats.org/officeDocument/2006/relationships/hyperlink" Target="http://www.usharbormaster.com/secure/auxview.cfm?recordid=26516" TargetMode="External"/><Relationship Id="rId980" Type="http://schemas.openxmlformats.org/officeDocument/2006/relationships/hyperlink" Target="http://www.usharbormaster.com/secure/AuxAidReport_new.cfm?id=29247" TargetMode="External"/><Relationship Id="rId1056" Type="http://schemas.openxmlformats.org/officeDocument/2006/relationships/hyperlink" Target="http://www.usharbormaster.com/secure/AuxAidReport_new.cfm?id=26124" TargetMode="External"/><Relationship Id="rId1263" Type="http://schemas.openxmlformats.org/officeDocument/2006/relationships/hyperlink" Target="http://maps.google.com/?output=embed&amp;q=41.56076667,-70.51223333" TargetMode="External"/><Relationship Id="rId2107" Type="http://schemas.openxmlformats.org/officeDocument/2006/relationships/hyperlink" Target="http://maps.google.com/?output=embed&amp;q=41.67170583,-69.96035583" TargetMode="External"/><Relationship Id="rId2314" Type="http://schemas.openxmlformats.org/officeDocument/2006/relationships/hyperlink" Target="http://maps.google.com/?output=embed&amp;q=41.62155000,-70.91278333" TargetMode="External"/><Relationship Id="rId2661" Type="http://schemas.openxmlformats.org/officeDocument/2006/relationships/hyperlink" Target="http://www.usharbormaster.com/secure/auxview.cfm?recordid=29947" TargetMode="External"/><Relationship Id="rId3712" Type="http://schemas.openxmlformats.org/officeDocument/2006/relationships/hyperlink" Target="http://www.usharbormaster.com/secure/AuxAidReport_new.cfm?id=29279" TargetMode="External"/><Relationship Id="rId840" Type="http://schemas.openxmlformats.org/officeDocument/2006/relationships/hyperlink" Target="http://www.usharbormaster.com/secure/AuxAidReport_new.cfm?id=29423" TargetMode="External"/><Relationship Id="rId1470" Type="http://schemas.openxmlformats.org/officeDocument/2006/relationships/hyperlink" Target="http://maps.google.com/?output=embed&amp;q=41.45719444,-70.58572222" TargetMode="External"/><Relationship Id="rId2521" Type="http://schemas.openxmlformats.org/officeDocument/2006/relationships/hyperlink" Target="http://www.usharbormaster.com/secure/auxview.cfm?recordid=26468" TargetMode="External"/><Relationship Id="rId4279" Type="http://schemas.openxmlformats.org/officeDocument/2006/relationships/hyperlink" Target="http://maps.google.com/?output=embed&amp;q=40.36518333,-70.76970000" TargetMode="External"/><Relationship Id="rId700" Type="http://schemas.openxmlformats.org/officeDocument/2006/relationships/hyperlink" Target="http://www.usharbormaster.com/secure/AuxAidReport_new.cfm?id=28602" TargetMode="External"/><Relationship Id="rId1123" Type="http://schemas.openxmlformats.org/officeDocument/2006/relationships/hyperlink" Target="http://maps.google.com/?output=embed&amp;q=41.54199861,-70.60829806" TargetMode="External"/><Relationship Id="rId1330" Type="http://schemas.openxmlformats.org/officeDocument/2006/relationships/hyperlink" Target="http://maps.google.com/?output=embed&amp;q=41.72524722,-69.98894444" TargetMode="External"/><Relationship Id="rId3088" Type="http://schemas.openxmlformats.org/officeDocument/2006/relationships/hyperlink" Target="http://www.usharbormaster.com/secure/AuxAidReport_new.cfm?id=28561" TargetMode="External"/><Relationship Id="rId3295" Type="http://schemas.openxmlformats.org/officeDocument/2006/relationships/hyperlink" Target="http://maps.google.com/?output=embed&amp;q=41.60833667,-70.40277139" TargetMode="External"/><Relationship Id="rId4139" Type="http://schemas.openxmlformats.org/officeDocument/2006/relationships/hyperlink" Target="http://maps.google.com/?output=embed&amp;q=41.60308333,-70.84424167" TargetMode="External"/><Relationship Id="rId3155" Type="http://schemas.openxmlformats.org/officeDocument/2006/relationships/hyperlink" Target="http://maps.google.com/?output=embed&amp;q=41.70676667,-69.97266667" TargetMode="External"/><Relationship Id="rId3362" Type="http://schemas.openxmlformats.org/officeDocument/2006/relationships/hyperlink" Target="http://maps.google.com/?output=embed&amp;q=41.73600000,-70.66550000" TargetMode="External"/><Relationship Id="rId4206" Type="http://schemas.openxmlformats.org/officeDocument/2006/relationships/hyperlink" Target="http://maps.google.com/?output=embed&amp;q=41.73033333,-70.74246667" TargetMode="External"/><Relationship Id="rId283" Type="http://schemas.openxmlformats.org/officeDocument/2006/relationships/hyperlink" Target="http://maps.google.com/?output=embed&amp;q=41.69708333,-70.16966667" TargetMode="External"/><Relationship Id="rId490" Type="http://schemas.openxmlformats.org/officeDocument/2006/relationships/hyperlink" Target="http://maps.google.com/?output=embed&amp;q=41.65056667,-70.63556667" TargetMode="External"/><Relationship Id="rId2171" Type="http://schemas.openxmlformats.org/officeDocument/2006/relationships/hyperlink" Target="http://maps.google.com/?output=embed&amp;q=41.54016667,-70.00976667" TargetMode="External"/><Relationship Id="rId3015" Type="http://schemas.openxmlformats.org/officeDocument/2006/relationships/hyperlink" Target="http://maps.google.com/?output=embed&amp;q=42.05170000,-70.17538333" TargetMode="External"/><Relationship Id="rId3222" Type="http://schemas.openxmlformats.org/officeDocument/2006/relationships/hyperlink" Target="http://maps.google.com/?output=embed&amp;q=41.57280556,-70.52930556" TargetMode="External"/><Relationship Id="rId143" Type="http://schemas.openxmlformats.org/officeDocument/2006/relationships/hyperlink" Target="http://maps.google.com/?output=embed&amp;q=41.65075000,-70.19702778" TargetMode="External"/><Relationship Id="rId350" Type="http://schemas.openxmlformats.org/officeDocument/2006/relationships/hyperlink" Target="http://maps.google.com/?output=embed&amp;q=41.64438889,-70.19608333" TargetMode="External"/><Relationship Id="rId2031" Type="http://schemas.openxmlformats.org/officeDocument/2006/relationships/hyperlink" Target="http://maps.google.com/?output=embed&amp;q=41.64918333,-70.81356667" TargetMode="External"/><Relationship Id="rId9" Type="http://schemas.openxmlformats.org/officeDocument/2006/relationships/hyperlink" Target="http://www.usharbormaster.com/secure/auxviewall.cfm" TargetMode="External"/><Relationship Id="rId210" Type="http://schemas.openxmlformats.org/officeDocument/2006/relationships/hyperlink" Target="http://maps.google.com/?output=embed&amp;q=41.68263889,-70.16202778" TargetMode="External"/><Relationship Id="rId2988" Type="http://schemas.openxmlformats.org/officeDocument/2006/relationships/hyperlink" Target="http://www.usharbormaster.com/secure/AuxAidReport_new.cfm?id=41288" TargetMode="External"/><Relationship Id="rId1797" Type="http://schemas.openxmlformats.org/officeDocument/2006/relationships/hyperlink" Target="http://www.usharbormaster.com/secure/auxview.cfm?recordid=28685" TargetMode="External"/><Relationship Id="rId2848" Type="http://schemas.openxmlformats.org/officeDocument/2006/relationships/hyperlink" Target="http://www.usharbormaster.com/secure/AuxAidReport_new.cfm?id=26650" TargetMode="External"/><Relationship Id="rId89" Type="http://schemas.openxmlformats.org/officeDocument/2006/relationships/hyperlink" Target="http://www.usharbormaster.com/secure/auxview.cfm?recordid=41228" TargetMode="External"/><Relationship Id="rId1657" Type="http://schemas.openxmlformats.org/officeDocument/2006/relationships/hyperlink" Target="http://www.usharbormaster.com/secure/auxview.cfm?recordid=23926" TargetMode="External"/><Relationship Id="rId1864" Type="http://schemas.openxmlformats.org/officeDocument/2006/relationships/hyperlink" Target="http://www.usharbormaster.com/secure/AuxAidReport_new.cfm?id=29445" TargetMode="External"/><Relationship Id="rId2708" Type="http://schemas.openxmlformats.org/officeDocument/2006/relationships/hyperlink" Target="http://www.usharbormaster.com/secure/AuxAidReport_new.cfm?id=28055" TargetMode="External"/><Relationship Id="rId2915" Type="http://schemas.openxmlformats.org/officeDocument/2006/relationships/hyperlink" Target="http://maps.google.com/?output=embed&amp;q=41.59118333,-70.46221667" TargetMode="External"/><Relationship Id="rId4063" Type="http://schemas.openxmlformats.org/officeDocument/2006/relationships/hyperlink" Target="http://maps.google.com/?output=embed&amp;q=41.61538889,-70.40041667" TargetMode="External"/><Relationship Id="rId4270" Type="http://schemas.openxmlformats.org/officeDocument/2006/relationships/hyperlink" Target="http://maps.google.com/?output=embed&amp;q=40.36716667,-70.88181667" TargetMode="External"/><Relationship Id="rId1517" Type="http://schemas.openxmlformats.org/officeDocument/2006/relationships/hyperlink" Target="http://www.usharbormaster.com/secure/auxview.cfm?recordid=44008" TargetMode="External"/><Relationship Id="rId1724" Type="http://schemas.openxmlformats.org/officeDocument/2006/relationships/hyperlink" Target="http://www.usharbormaster.com/secure/AuxAidReport_new.cfm?id=26327" TargetMode="External"/><Relationship Id="rId4130" Type="http://schemas.openxmlformats.org/officeDocument/2006/relationships/hyperlink" Target="http://maps.google.com/?output=embed&amp;q=41.60340833,-70.84415000" TargetMode="External"/><Relationship Id="rId16" Type="http://schemas.openxmlformats.org/officeDocument/2006/relationships/hyperlink" Target="http://www.usharbormaster.com/secure/auxviewall.cfm" TargetMode="External"/><Relationship Id="rId1931" Type="http://schemas.openxmlformats.org/officeDocument/2006/relationships/hyperlink" Target="http://maps.google.com/?output=embed&amp;q=41.63955556,-70.40488889" TargetMode="External"/><Relationship Id="rId3689" Type="http://schemas.openxmlformats.org/officeDocument/2006/relationships/hyperlink" Target="http://www.usharbormaster.com/secure/auxview.cfm?recordid=29286" TargetMode="External"/><Relationship Id="rId3896" Type="http://schemas.openxmlformats.org/officeDocument/2006/relationships/hyperlink" Target="http://www.usharbormaster.com/secure/AuxAidReport_new.cfm?id=29127" TargetMode="External"/><Relationship Id="rId2498" Type="http://schemas.openxmlformats.org/officeDocument/2006/relationships/hyperlink" Target="http://maps.google.com/?output=embed&amp;q=41.66345250,-69.97965889" TargetMode="External"/><Relationship Id="rId3549" Type="http://schemas.openxmlformats.org/officeDocument/2006/relationships/hyperlink" Target="http://www.usharbormaster.com/secure/auxview.cfm?recordid=28098" TargetMode="External"/><Relationship Id="rId677" Type="http://schemas.openxmlformats.org/officeDocument/2006/relationships/hyperlink" Target="http://www.usharbormaster.com/secure/auxview.cfm?recordid=42607" TargetMode="External"/><Relationship Id="rId2358" Type="http://schemas.openxmlformats.org/officeDocument/2006/relationships/hyperlink" Target="http://maps.google.com/?output=embed&amp;q=41.62658333,-70.39525000" TargetMode="External"/><Relationship Id="rId3756" Type="http://schemas.openxmlformats.org/officeDocument/2006/relationships/hyperlink" Target="http://www.usharbormaster.com/secure/AuxAidReport_new.cfm?id=30942" TargetMode="External"/><Relationship Id="rId3963" Type="http://schemas.openxmlformats.org/officeDocument/2006/relationships/hyperlink" Target="http://maps.google.com/?output=embed&amp;q=41.60177778,-70.40169444" TargetMode="External"/><Relationship Id="rId884" Type="http://schemas.openxmlformats.org/officeDocument/2006/relationships/hyperlink" Target="http://www.usharbormaster.com/secure/AuxAidReport_new.cfm?id=27474" TargetMode="External"/><Relationship Id="rId2565" Type="http://schemas.openxmlformats.org/officeDocument/2006/relationships/hyperlink" Target="http://www.usharbormaster.com/secure/auxview.cfm?recordid=28483" TargetMode="External"/><Relationship Id="rId2772" Type="http://schemas.openxmlformats.org/officeDocument/2006/relationships/hyperlink" Target="http://www.usharbormaster.com/secure/AuxAidReport_new.cfm?id=28044" TargetMode="External"/><Relationship Id="rId3409" Type="http://schemas.openxmlformats.org/officeDocument/2006/relationships/hyperlink" Target="http://www.usharbormaster.com/secure/auxview.cfm?recordid=29665" TargetMode="External"/><Relationship Id="rId3616" Type="http://schemas.openxmlformats.org/officeDocument/2006/relationships/hyperlink" Target="http://www.usharbormaster.com/secure/AuxAidReport_new.cfm?id=29948" TargetMode="External"/><Relationship Id="rId3823" Type="http://schemas.openxmlformats.org/officeDocument/2006/relationships/hyperlink" Target="http://maps.google.com/?output=embed&amp;q=41.55998333,-70.52556667" TargetMode="External"/><Relationship Id="rId537" Type="http://schemas.openxmlformats.org/officeDocument/2006/relationships/hyperlink" Target="http://www.usharbormaster.com/secure/auxview.cfm?recordid=27502" TargetMode="External"/><Relationship Id="rId744" Type="http://schemas.openxmlformats.org/officeDocument/2006/relationships/hyperlink" Target="http://www.usharbormaster.com/secure/AuxAidReport_new.cfm?id=26481" TargetMode="External"/><Relationship Id="rId951" Type="http://schemas.openxmlformats.org/officeDocument/2006/relationships/hyperlink" Target="http://maps.google.com/?output=embed&amp;q=41.73977167,-70.65581667" TargetMode="External"/><Relationship Id="rId1167" Type="http://schemas.openxmlformats.org/officeDocument/2006/relationships/hyperlink" Target="http://maps.google.com/?output=embed&amp;q=41.67083333,-70.16588889" TargetMode="External"/><Relationship Id="rId1374" Type="http://schemas.openxmlformats.org/officeDocument/2006/relationships/hyperlink" Target="http://maps.google.com/?output=embed&amp;q=41.65127778,-70.07361111" TargetMode="External"/><Relationship Id="rId1581" Type="http://schemas.openxmlformats.org/officeDocument/2006/relationships/hyperlink" Target="http://www.usharbormaster.com/secure/auxview.cfm?recordid=29080" TargetMode="External"/><Relationship Id="rId2218" Type="http://schemas.openxmlformats.org/officeDocument/2006/relationships/hyperlink" Target="http://maps.google.com/?output=embed&amp;q=41.45286111,-70.59252778" TargetMode="External"/><Relationship Id="rId2425" Type="http://schemas.openxmlformats.org/officeDocument/2006/relationships/hyperlink" Target="http://www.usharbormaster.com/secure/auxview.cfm?recordid=28439" TargetMode="External"/><Relationship Id="rId2632" Type="http://schemas.openxmlformats.org/officeDocument/2006/relationships/hyperlink" Target="http://www.usharbormaster.com/secure/AuxAidReport_new.cfm?id=36720" TargetMode="External"/><Relationship Id="rId80" Type="http://schemas.openxmlformats.org/officeDocument/2006/relationships/hyperlink" Target="http://www.usharbormaster.com/secure/AuxAidReport_new.cfm?id=25816" TargetMode="External"/><Relationship Id="rId604" Type="http://schemas.openxmlformats.org/officeDocument/2006/relationships/hyperlink" Target="http://www.usharbormaster.com/secure/AuxAidReport_new.cfm?id=26519" TargetMode="External"/><Relationship Id="rId811" Type="http://schemas.openxmlformats.org/officeDocument/2006/relationships/hyperlink" Target="http://maps.google.com/?output=embed&amp;q=41.63072222,-70.40744444" TargetMode="External"/><Relationship Id="rId1027" Type="http://schemas.openxmlformats.org/officeDocument/2006/relationships/hyperlink" Target="http://maps.google.com/?output=embed&amp;q=41.29405556,-70.20633333" TargetMode="External"/><Relationship Id="rId1234" Type="http://schemas.openxmlformats.org/officeDocument/2006/relationships/hyperlink" Target="http://maps.google.com/?output=embed&amp;q=41.54897222,-70.58297222" TargetMode="External"/><Relationship Id="rId1441" Type="http://schemas.openxmlformats.org/officeDocument/2006/relationships/hyperlink" Target="http://www.usharbormaster.com/secure/auxview.cfm?recordid=31021" TargetMode="External"/><Relationship Id="rId1301" Type="http://schemas.openxmlformats.org/officeDocument/2006/relationships/hyperlink" Target="http://www.usharbormaster.com/secure/auxview.cfm?recordid=23994" TargetMode="External"/><Relationship Id="rId3199" Type="http://schemas.openxmlformats.org/officeDocument/2006/relationships/hyperlink" Target="http://maps.google.com/?output=embed&amp;q=41.59765000,-70.46566667" TargetMode="External"/><Relationship Id="rId3059" Type="http://schemas.openxmlformats.org/officeDocument/2006/relationships/hyperlink" Target="http://maps.google.com/?output=embed&amp;q=41.67516667,-70.62416667" TargetMode="External"/><Relationship Id="rId3266" Type="http://schemas.openxmlformats.org/officeDocument/2006/relationships/hyperlink" Target="http://maps.google.com/?output=embed&amp;q=41.60897667,-70.40993556" TargetMode="External"/><Relationship Id="rId3473" Type="http://schemas.openxmlformats.org/officeDocument/2006/relationships/hyperlink" Target="http://www.usharbormaster.com/secure/auxview.cfm?recordid=25231" TargetMode="External"/><Relationship Id="rId4317" Type="http://schemas.openxmlformats.org/officeDocument/2006/relationships/hyperlink" Target="http://www.usharbormaster.com/secure/auxview.cfm?recordid=29687" TargetMode="External"/><Relationship Id="rId187" Type="http://schemas.openxmlformats.org/officeDocument/2006/relationships/hyperlink" Target="http://maps.google.com/?output=embed&amp;q=41.66991667,-70.17513889" TargetMode="External"/><Relationship Id="rId394" Type="http://schemas.openxmlformats.org/officeDocument/2006/relationships/hyperlink" Target="http://maps.google.com/?output=embed&amp;q=41.71356667,-69.96665000" TargetMode="External"/><Relationship Id="rId2075" Type="http://schemas.openxmlformats.org/officeDocument/2006/relationships/hyperlink" Target="http://maps.google.com/?output=embed&amp;q=41.33898333,-70.77001667" TargetMode="External"/><Relationship Id="rId2282" Type="http://schemas.openxmlformats.org/officeDocument/2006/relationships/hyperlink" Target="http://maps.google.com/?output=embed&amp;q=41.32033333,-70.03750000" TargetMode="External"/><Relationship Id="rId3126" Type="http://schemas.openxmlformats.org/officeDocument/2006/relationships/hyperlink" Target="http://maps.google.com/?output=embed&amp;q=41.71213889,-69.96413889" TargetMode="External"/><Relationship Id="rId3680" Type="http://schemas.openxmlformats.org/officeDocument/2006/relationships/hyperlink" Target="http://www.usharbormaster.com/secure/AuxAidReport_new.cfm?id=24083" TargetMode="External"/><Relationship Id="rId254" Type="http://schemas.openxmlformats.org/officeDocument/2006/relationships/hyperlink" Target="http://maps.google.com/?output=embed&amp;q=41.69266667,-70.16966667" TargetMode="External"/><Relationship Id="rId1091" Type="http://schemas.openxmlformats.org/officeDocument/2006/relationships/hyperlink" Target="http://maps.google.com/?output=embed&amp;q=41.63627778,-70.24894444" TargetMode="External"/><Relationship Id="rId3333" Type="http://schemas.openxmlformats.org/officeDocument/2006/relationships/hyperlink" Target="http://www.usharbormaster.com/secure/auxview.cfm?recordid=27675" TargetMode="External"/><Relationship Id="rId3540" Type="http://schemas.openxmlformats.org/officeDocument/2006/relationships/hyperlink" Target="http://www.usharbormaster.com/secure/AuxAidReport_new.cfm?id=28401" TargetMode="External"/><Relationship Id="rId114" Type="http://schemas.openxmlformats.org/officeDocument/2006/relationships/hyperlink" Target="http://maps.google.com/?output=embed&amp;q=41.68213889,-69.94713889" TargetMode="External"/><Relationship Id="rId461" Type="http://schemas.openxmlformats.org/officeDocument/2006/relationships/hyperlink" Target="http://www.usharbormaster.com/secure/auxview.cfm?recordid=36861" TargetMode="External"/><Relationship Id="rId2142" Type="http://schemas.openxmlformats.org/officeDocument/2006/relationships/hyperlink" Target="http://maps.google.com/?output=embed&amp;q=41.70603333,-70.62510278" TargetMode="External"/><Relationship Id="rId3400" Type="http://schemas.openxmlformats.org/officeDocument/2006/relationships/hyperlink" Target="http://www.usharbormaster.com/secure/AuxAidReport_new.cfm?id=29662" TargetMode="External"/><Relationship Id="rId321" Type="http://schemas.openxmlformats.org/officeDocument/2006/relationships/hyperlink" Target="http://www.usharbormaster.com/secure/auxview.cfm?recordid=23741" TargetMode="External"/><Relationship Id="rId2002" Type="http://schemas.openxmlformats.org/officeDocument/2006/relationships/hyperlink" Target="http://maps.google.com/?output=embed&amp;q=41.65293333,-70.80931667" TargetMode="External"/><Relationship Id="rId2959" Type="http://schemas.openxmlformats.org/officeDocument/2006/relationships/hyperlink" Target="http://maps.google.com/?output=embed&amp;q=41.58273333,-70.45648333" TargetMode="External"/><Relationship Id="rId1768" Type="http://schemas.openxmlformats.org/officeDocument/2006/relationships/hyperlink" Target="http://www.usharbormaster.com/secure/AuxAidReport_new.cfm?id=23942" TargetMode="External"/><Relationship Id="rId2819" Type="http://schemas.openxmlformats.org/officeDocument/2006/relationships/hyperlink" Target="http://maps.google.com/?output=embed&amp;q=41.30522222,-70.02658333" TargetMode="External"/><Relationship Id="rId4174" Type="http://schemas.openxmlformats.org/officeDocument/2006/relationships/hyperlink" Target="http://maps.google.com/?output=embed&amp;q=41.60433333,-70.84300000" TargetMode="External"/><Relationship Id="rId1628" Type="http://schemas.openxmlformats.org/officeDocument/2006/relationships/hyperlink" Target="http://www.usharbormaster.com/secure/AuxAidReport_new.cfm?id=23919" TargetMode="External"/><Relationship Id="rId1975" Type="http://schemas.openxmlformats.org/officeDocument/2006/relationships/hyperlink" Target="http://maps.google.com/?output=embed&amp;q=41.46181083,-70.58722500" TargetMode="External"/><Relationship Id="rId3190" Type="http://schemas.openxmlformats.org/officeDocument/2006/relationships/hyperlink" Target="http://maps.google.com/?output=embed&amp;q=41.72277778,-70.28111111" TargetMode="External"/><Relationship Id="rId4034" Type="http://schemas.openxmlformats.org/officeDocument/2006/relationships/hyperlink" Target="http://maps.google.com/?output=embed&amp;q=41.61930556,-70.39527778" TargetMode="External"/><Relationship Id="rId4241" Type="http://schemas.openxmlformats.org/officeDocument/2006/relationships/hyperlink" Target="http://www.usharbormaster.com/secure/auxview.cfm?recordid=28719" TargetMode="External"/><Relationship Id="rId1835" Type="http://schemas.openxmlformats.org/officeDocument/2006/relationships/hyperlink" Target="http://maps.google.com/?output=embed&amp;q=41.28691667,-70.23116667" TargetMode="External"/><Relationship Id="rId3050" Type="http://schemas.openxmlformats.org/officeDocument/2006/relationships/hyperlink" Target="http://maps.google.com/?output=embed&amp;q=41.70115000,-70.74900000" TargetMode="External"/><Relationship Id="rId4101" Type="http://schemas.openxmlformats.org/officeDocument/2006/relationships/hyperlink" Target="http://www.usharbormaster.com/secure/auxview.cfm?recordid=26106" TargetMode="External"/><Relationship Id="rId1902" Type="http://schemas.openxmlformats.org/officeDocument/2006/relationships/hyperlink" Target="http://maps.google.com/?output=embed&amp;q=41.64418444,-70.40745083" TargetMode="External"/><Relationship Id="rId3867" Type="http://schemas.openxmlformats.org/officeDocument/2006/relationships/hyperlink" Target="http://maps.google.com/?output=embed&amp;q=41.65405833,-70.62959167" TargetMode="External"/><Relationship Id="rId788" Type="http://schemas.openxmlformats.org/officeDocument/2006/relationships/hyperlink" Target="http://www.usharbormaster.com/secure/AuxAidReport_new.cfm?id=26499" TargetMode="External"/><Relationship Id="rId995" Type="http://schemas.openxmlformats.org/officeDocument/2006/relationships/hyperlink" Target="http://maps.google.com/?output=embed&amp;q=41.39044444,-70.49888889" TargetMode="External"/><Relationship Id="rId2469" Type="http://schemas.openxmlformats.org/officeDocument/2006/relationships/hyperlink" Target="http://www.usharbormaster.com/secure/auxview.cfm?recordid=29118" TargetMode="External"/><Relationship Id="rId2676" Type="http://schemas.openxmlformats.org/officeDocument/2006/relationships/hyperlink" Target="http://www.usharbormaster.com/secure/AuxAidReport_new.cfm?id=28855" TargetMode="External"/><Relationship Id="rId2883" Type="http://schemas.openxmlformats.org/officeDocument/2006/relationships/hyperlink" Target="http://maps.google.com/?output=embed&amp;q=41.58763889,-70.45538889" TargetMode="External"/><Relationship Id="rId3727" Type="http://schemas.openxmlformats.org/officeDocument/2006/relationships/hyperlink" Target="http://maps.google.com/?output=embed&amp;q=41.81272222,-69.96427778" TargetMode="External"/><Relationship Id="rId3934" Type="http://schemas.openxmlformats.org/officeDocument/2006/relationships/hyperlink" Target="http://maps.google.com/?output=embed&amp;q=41.65427778,-70.18297222" TargetMode="External"/><Relationship Id="rId648" Type="http://schemas.openxmlformats.org/officeDocument/2006/relationships/hyperlink" Target="http://www.usharbormaster.com/secure/AuxAidReport_new.cfm?id=27438" TargetMode="External"/><Relationship Id="rId855" Type="http://schemas.openxmlformats.org/officeDocument/2006/relationships/hyperlink" Target="http://maps.google.com/?output=embed&amp;q=41.42466667,-70.92433333" TargetMode="External"/><Relationship Id="rId1278" Type="http://schemas.openxmlformats.org/officeDocument/2006/relationships/hyperlink" Target="http://maps.google.com/?output=embed&amp;q=41.54985000,-70.57116667" TargetMode="External"/><Relationship Id="rId1485" Type="http://schemas.openxmlformats.org/officeDocument/2006/relationships/hyperlink" Target="http://www.usharbormaster.com/secure/auxview.cfm?recordid=44009" TargetMode="External"/><Relationship Id="rId1692" Type="http://schemas.openxmlformats.org/officeDocument/2006/relationships/hyperlink" Target="http://www.usharbormaster.com/secure/AuxAidReport_new.cfm?id=23934" TargetMode="External"/><Relationship Id="rId2329" Type="http://schemas.openxmlformats.org/officeDocument/2006/relationships/hyperlink" Target="http://www.usharbormaster.com/secure/auxview.cfm?recordid=29653" TargetMode="External"/><Relationship Id="rId2536" Type="http://schemas.openxmlformats.org/officeDocument/2006/relationships/hyperlink" Target="http://www.usharbormaster.com/secure/AuxAidReport_new.cfm?id=28129" TargetMode="External"/><Relationship Id="rId2743" Type="http://schemas.openxmlformats.org/officeDocument/2006/relationships/hyperlink" Target="http://maps.google.com/?output=embed&amp;q=41.72363889,-69.96780556" TargetMode="External"/><Relationship Id="rId508" Type="http://schemas.openxmlformats.org/officeDocument/2006/relationships/hyperlink" Target="http://www.usharbormaster.com/secure/AuxAidReport_new.cfm?id=43939" TargetMode="External"/><Relationship Id="rId715" Type="http://schemas.openxmlformats.org/officeDocument/2006/relationships/hyperlink" Target="http://maps.google.com/?output=embed&amp;q=41.55910000,-70.65941667" TargetMode="External"/><Relationship Id="rId922" Type="http://schemas.openxmlformats.org/officeDocument/2006/relationships/hyperlink" Target="http://maps.google.com/?output=embed&amp;q=41.62133333,-70.35897222" TargetMode="External"/><Relationship Id="rId1138" Type="http://schemas.openxmlformats.org/officeDocument/2006/relationships/hyperlink" Target="http://maps.google.com/?output=embed&amp;q=41.55077778,-70.60122222" TargetMode="External"/><Relationship Id="rId1345" Type="http://schemas.openxmlformats.org/officeDocument/2006/relationships/hyperlink" Target="http://www.usharbormaster.com/secure/auxview.cfm?recordid=23718" TargetMode="External"/><Relationship Id="rId1552" Type="http://schemas.openxmlformats.org/officeDocument/2006/relationships/hyperlink" Target="http://www.usharbormaster.com/secure/AuxAidReport_new.cfm?id=29459" TargetMode="External"/><Relationship Id="rId2603" Type="http://schemas.openxmlformats.org/officeDocument/2006/relationships/hyperlink" Target="http://maps.google.com/?output=embed&amp;q=41.63366667,-70.21916667" TargetMode="External"/><Relationship Id="rId2950" Type="http://schemas.openxmlformats.org/officeDocument/2006/relationships/hyperlink" Target="http://maps.google.com/?output=embed&amp;q=41.58306667,-70.45600000" TargetMode="External"/><Relationship Id="rId1205" Type="http://schemas.openxmlformats.org/officeDocument/2006/relationships/hyperlink" Target="http://www.usharbormaster.com/secure/auxview.cfm?recordid=26602" TargetMode="External"/><Relationship Id="rId2810" Type="http://schemas.openxmlformats.org/officeDocument/2006/relationships/hyperlink" Target="http://maps.google.com/?output=embed&amp;q=41.30519444,-70.02655556" TargetMode="External"/><Relationship Id="rId51" Type="http://schemas.openxmlformats.org/officeDocument/2006/relationships/hyperlink" Target="http://maps.google.com/?output=embed&amp;q=41.65902778,-70.08725000" TargetMode="External"/><Relationship Id="rId1412" Type="http://schemas.openxmlformats.org/officeDocument/2006/relationships/hyperlink" Target="http://www.usharbormaster.com/secure/AuxAidReport_new.cfm?id=29463" TargetMode="External"/><Relationship Id="rId3377" Type="http://schemas.openxmlformats.org/officeDocument/2006/relationships/hyperlink" Target="http://www.usharbormaster.com/secure/auxview.cfm?recordid=37960" TargetMode="External"/><Relationship Id="rId298" Type="http://schemas.openxmlformats.org/officeDocument/2006/relationships/hyperlink" Target="http://maps.google.com/?output=embed&amp;q=41.70080556,-70.17583333" TargetMode="External"/><Relationship Id="rId3584" Type="http://schemas.openxmlformats.org/officeDocument/2006/relationships/hyperlink" Target="http://www.usharbormaster.com/secure/AuxAidReport_new.cfm?id=23981" TargetMode="External"/><Relationship Id="rId3791" Type="http://schemas.openxmlformats.org/officeDocument/2006/relationships/hyperlink" Target="http://maps.google.com/?output=embed&amp;q=41.46027778,-70.58944444" TargetMode="External"/><Relationship Id="rId158" Type="http://schemas.openxmlformats.org/officeDocument/2006/relationships/hyperlink" Target="http://maps.google.com/?output=embed&amp;q=41.65738889,-70.18994444" TargetMode="External"/><Relationship Id="rId2186" Type="http://schemas.openxmlformats.org/officeDocument/2006/relationships/hyperlink" Target="http://maps.google.com/?output=embed&amp;q=41.45133333,-70.59421667" TargetMode="External"/><Relationship Id="rId2393" Type="http://schemas.openxmlformats.org/officeDocument/2006/relationships/hyperlink" Target="http://www.usharbormaster.com/secure/auxview.cfm?recordid=24066" TargetMode="External"/><Relationship Id="rId3237" Type="http://schemas.openxmlformats.org/officeDocument/2006/relationships/hyperlink" Target="http://www.usharbormaster.com/secure/auxview.cfm?recordid=26084" TargetMode="External"/><Relationship Id="rId3444" Type="http://schemas.openxmlformats.org/officeDocument/2006/relationships/hyperlink" Target="http://www.usharbormaster.com/secure/AuxAidReport_new.cfm?id=23992" TargetMode="External"/><Relationship Id="rId3651" Type="http://schemas.openxmlformats.org/officeDocument/2006/relationships/hyperlink" Target="http://maps.google.com/?output=embed&amp;q=41.73588333,-70.71841667" TargetMode="External"/><Relationship Id="rId365" Type="http://schemas.openxmlformats.org/officeDocument/2006/relationships/hyperlink" Target="http://www.usharbormaster.com/secure/auxview.cfm?recordid=29107" TargetMode="External"/><Relationship Id="rId572" Type="http://schemas.openxmlformats.org/officeDocument/2006/relationships/hyperlink" Target="http://www.usharbormaster.com/secure/AuxAidReport_new.cfm?id=23875" TargetMode="External"/><Relationship Id="rId2046" Type="http://schemas.openxmlformats.org/officeDocument/2006/relationships/hyperlink" Target="http://maps.google.com/?output=embed&amp;q=41.69702444,-70.74013444" TargetMode="External"/><Relationship Id="rId2253" Type="http://schemas.openxmlformats.org/officeDocument/2006/relationships/hyperlink" Target="http://www.usharbormaster.com/secure/auxview.cfm?recordid=29941" TargetMode="External"/><Relationship Id="rId2460" Type="http://schemas.openxmlformats.org/officeDocument/2006/relationships/hyperlink" Target="http://www.usharbormaster.com/secure/AuxAidReport_new.cfm?id=29115" TargetMode="External"/><Relationship Id="rId3304" Type="http://schemas.openxmlformats.org/officeDocument/2006/relationships/hyperlink" Target="http://www.usharbormaster.com/secure/AuxAidReport_new.cfm?id=26528" TargetMode="External"/><Relationship Id="rId3511" Type="http://schemas.openxmlformats.org/officeDocument/2006/relationships/hyperlink" Target="http://maps.google.com/?output=embed&amp;q=41.65836667,-70.20421667" TargetMode="External"/><Relationship Id="rId225" Type="http://schemas.openxmlformats.org/officeDocument/2006/relationships/hyperlink" Target="http://www.usharbormaster.com/secure/auxview.cfm?recordid=23861" TargetMode="External"/><Relationship Id="rId432" Type="http://schemas.openxmlformats.org/officeDocument/2006/relationships/hyperlink" Target="http://www.usharbormaster.com/secure/AuxAidReport_new.cfm?id=43936" TargetMode="External"/><Relationship Id="rId1062" Type="http://schemas.openxmlformats.org/officeDocument/2006/relationships/hyperlink" Target="http://maps.google.com/?output=embed&amp;q=41.55083333,-70.54777778" TargetMode="External"/><Relationship Id="rId2113" Type="http://schemas.openxmlformats.org/officeDocument/2006/relationships/hyperlink" Target="http://www.usharbormaster.com/secure/auxview.cfm?recordid=28148" TargetMode="External"/><Relationship Id="rId2320" Type="http://schemas.openxmlformats.org/officeDocument/2006/relationships/hyperlink" Target="http://www.usharbormaster.com/secure/AuxAidReport_new.cfm?id=29649" TargetMode="External"/><Relationship Id="rId4078" Type="http://schemas.openxmlformats.org/officeDocument/2006/relationships/hyperlink" Target="http://maps.google.com/?output=embed&amp;q=41.60563889,-70.40169444" TargetMode="External"/><Relationship Id="rId4285" Type="http://schemas.openxmlformats.org/officeDocument/2006/relationships/hyperlink" Target="http://www.usharbormaster.com/secure/auxview.cfm?recordid=28807" TargetMode="External"/><Relationship Id="rId1879" Type="http://schemas.openxmlformats.org/officeDocument/2006/relationships/hyperlink" Target="http://maps.google.com/?output=embed&amp;q=41.70811111,-70.30063889" TargetMode="External"/><Relationship Id="rId3094" Type="http://schemas.openxmlformats.org/officeDocument/2006/relationships/hyperlink" Target="http://maps.google.com/?output=embed&amp;q=41.71786111,-69.99477778" TargetMode="External"/><Relationship Id="rId4145" Type="http://schemas.openxmlformats.org/officeDocument/2006/relationships/hyperlink" Target="http://www.usharbormaster.com/secure/auxview.cfm?recordid=26386" TargetMode="External"/><Relationship Id="rId1739" Type="http://schemas.openxmlformats.org/officeDocument/2006/relationships/hyperlink" Target="http://maps.google.com/?output=embed&amp;q=41.55818333,-70.51910000" TargetMode="External"/><Relationship Id="rId1946" Type="http://schemas.openxmlformats.org/officeDocument/2006/relationships/hyperlink" Target="http://maps.google.com/?output=embed&amp;q=41.46107500,-70.58447500" TargetMode="External"/><Relationship Id="rId4005" Type="http://schemas.openxmlformats.org/officeDocument/2006/relationships/hyperlink" Target="http://www.usharbormaster.com/secure/auxview.cfm?recordid=26563" TargetMode="External"/><Relationship Id="rId1806" Type="http://schemas.openxmlformats.org/officeDocument/2006/relationships/hyperlink" Target="http://maps.google.com/?output=embed&amp;q=41.27722222,-70.19944444" TargetMode="External"/><Relationship Id="rId3161" Type="http://schemas.openxmlformats.org/officeDocument/2006/relationships/hyperlink" Target="http://www.usharbormaster.com/secure/auxview.cfm?recordid=28091" TargetMode="External"/><Relationship Id="rId4212" Type="http://schemas.openxmlformats.org/officeDocument/2006/relationships/hyperlink" Target="http://www.usharbormaster.com/secure/AuxAidReport_new.cfm?id=37974" TargetMode="External"/><Relationship Id="rId3021" Type="http://schemas.openxmlformats.org/officeDocument/2006/relationships/hyperlink" Target="http://www.usharbormaster.com/secure/auxview.cfm?recordid=24023" TargetMode="External"/><Relationship Id="rId3978" Type="http://schemas.openxmlformats.org/officeDocument/2006/relationships/hyperlink" Target="http://maps.google.com/?output=embed&amp;q=41.60065000,-70.40108333" TargetMode="External"/><Relationship Id="rId899" Type="http://schemas.openxmlformats.org/officeDocument/2006/relationships/hyperlink" Target="http://maps.google.com/?output=embed&amp;q=41.92822222,-70.02683333" TargetMode="External"/><Relationship Id="rId2787" Type="http://schemas.openxmlformats.org/officeDocument/2006/relationships/hyperlink" Target="http://maps.google.com/?output=embed&amp;q=41.71250000,-69.96180556" TargetMode="External"/><Relationship Id="rId3838" Type="http://schemas.openxmlformats.org/officeDocument/2006/relationships/hyperlink" Target="http://maps.google.com/?output=embed&amp;q=41.54500000,-70.53011111" TargetMode="External"/><Relationship Id="rId759" Type="http://schemas.openxmlformats.org/officeDocument/2006/relationships/hyperlink" Target="http://maps.google.com/?output=embed&amp;q=41.60711111,-70.43508333" TargetMode="External"/><Relationship Id="rId966" Type="http://schemas.openxmlformats.org/officeDocument/2006/relationships/hyperlink" Target="http://maps.google.com/?output=embed&amp;q=41.74156500,-70.65376167" TargetMode="External"/><Relationship Id="rId1389" Type="http://schemas.openxmlformats.org/officeDocument/2006/relationships/hyperlink" Target="http://www.usharbormaster.com/secure/auxview.cfm?recordid=26524" TargetMode="External"/><Relationship Id="rId1596" Type="http://schemas.openxmlformats.org/officeDocument/2006/relationships/hyperlink" Target="http://www.usharbormaster.com/secure/AuxAidReport_new.cfm?id=23911" TargetMode="External"/><Relationship Id="rId2647" Type="http://schemas.openxmlformats.org/officeDocument/2006/relationships/hyperlink" Target="http://maps.google.com/?output=embed&amp;q=41.71320000,-70.63338333" TargetMode="External"/><Relationship Id="rId2994" Type="http://schemas.openxmlformats.org/officeDocument/2006/relationships/hyperlink" Target="http://maps.google.com/?output=embed&amp;q=42.04527778,-70.13666667" TargetMode="External"/><Relationship Id="rId619" Type="http://schemas.openxmlformats.org/officeDocument/2006/relationships/hyperlink" Target="http://maps.google.com/?output=embed&amp;q=41.62594444,-70.36769444" TargetMode="External"/><Relationship Id="rId1249" Type="http://schemas.openxmlformats.org/officeDocument/2006/relationships/hyperlink" Target="http://www.usharbormaster.com/secure/auxview.cfm?recordid=41294" TargetMode="External"/><Relationship Id="rId2854" Type="http://schemas.openxmlformats.org/officeDocument/2006/relationships/hyperlink" Target="http://maps.google.com/?output=embed&amp;q=41.58703333,-70.45451667" TargetMode="External"/><Relationship Id="rId3905" Type="http://schemas.openxmlformats.org/officeDocument/2006/relationships/hyperlink" Target="http://www.usharbormaster.com/secure/auxview.cfm?recordid=28583" TargetMode="External"/><Relationship Id="rId95" Type="http://schemas.openxmlformats.org/officeDocument/2006/relationships/hyperlink" Target="http://maps.google.com/?output=embed&amp;q=41.57866667,-70.89966667" TargetMode="External"/><Relationship Id="rId826" Type="http://schemas.openxmlformats.org/officeDocument/2006/relationships/hyperlink" Target="http://maps.google.com/?output=embed&amp;q=41.61041667,-70.42855556" TargetMode="External"/><Relationship Id="rId1109" Type="http://schemas.openxmlformats.org/officeDocument/2006/relationships/hyperlink" Target="http://www.usharbormaster.com/secure/auxview.cfm?recordid=44016" TargetMode="External"/><Relationship Id="rId1456" Type="http://schemas.openxmlformats.org/officeDocument/2006/relationships/hyperlink" Target="http://www.usharbormaster.com/secure/AuxAidReport_new.cfm?id=28886" TargetMode="External"/><Relationship Id="rId1663" Type="http://schemas.openxmlformats.org/officeDocument/2006/relationships/hyperlink" Target="http://maps.google.com/?output=embed&amp;q=41.75866667,-69.95816667" TargetMode="External"/><Relationship Id="rId1870" Type="http://schemas.openxmlformats.org/officeDocument/2006/relationships/hyperlink" Target="http://maps.google.com/?output=embed&amp;q=41.70836111,-70.30077778" TargetMode="External"/><Relationship Id="rId2507" Type="http://schemas.openxmlformats.org/officeDocument/2006/relationships/hyperlink" Target="http://maps.google.com/?output=embed&amp;q=41.66745861,-69.98646472" TargetMode="External"/><Relationship Id="rId2714" Type="http://schemas.openxmlformats.org/officeDocument/2006/relationships/hyperlink" Target="http://maps.google.com/?output=embed&amp;q=41.71191667,-69.96025000" TargetMode="External"/><Relationship Id="rId2921" Type="http://schemas.openxmlformats.org/officeDocument/2006/relationships/hyperlink" Target="http://www.usharbormaster.com/secure/auxview.cfm?recordid=42667" TargetMode="External"/><Relationship Id="rId1316" Type="http://schemas.openxmlformats.org/officeDocument/2006/relationships/hyperlink" Target="http://www.usharbormaster.com/secure/AuxAidReport_new.cfm?id=23877" TargetMode="External"/><Relationship Id="rId1523" Type="http://schemas.openxmlformats.org/officeDocument/2006/relationships/hyperlink" Target="http://maps.google.com/?output=embed&amp;q=41.46425000,-70.62903333" TargetMode="External"/><Relationship Id="rId1730" Type="http://schemas.openxmlformats.org/officeDocument/2006/relationships/hyperlink" Target="http://maps.google.com/?output=embed&amp;q=41.55880000,-70.51688333" TargetMode="External"/><Relationship Id="rId22" Type="http://schemas.openxmlformats.org/officeDocument/2006/relationships/hyperlink" Target="http://maps.google.com/?output=embed&amp;q=41.29650000,-70.18250000" TargetMode="External"/><Relationship Id="rId3488" Type="http://schemas.openxmlformats.org/officeDocument/2006/relationships/hyperlink" Target="http://www.usharbormaster.com/secure/AuxAidReport_new.cfm?id=25910" TargetMode="External"/><Relationship Id="rId3695" Type="http://schemas.openxmlformats.org/officeDocument/2006/relationships/hyperlink" Target="http://maps.google.com/?output=embed&amp;q=41.79938889,-69.97561111" TargetMode="External"/><Relationship Id="rId2297" Type="http://schemas.openxmlformats.org/officeDocument/2006/relationships/hyperlink" Target="http://www.usharbormaster.com/secure/auxview.cfm?recordid=26716" TargetMode="External"/><Relationship Id="rId3348" Type="http://schemas.openxmlformats.org/officeDocument/2006/relationships/hyperlink" Target="http://www.usharbormaster.com/secure/AuxAidReport_new.cfm?id=28608" TargetMode="External"/><Relationship Id="rId3555" Type="http://schemas.openxmlformats.org/officeDocument/2006/relationships/hyperlink" Target="http://maps.google.com/?output=embed&amp;q=41.65211111,-69.97113889" TargetMode="External"/><Relationship Id="rId3762" Type="http://schemas.openxmlformats.org/officeDocument/2006/relationships/hyperlink" Target="http://maps.google.com/?output=embed&amp;q=41.62946667,-70.25968333" TargetMode="External"/><Relationship Id="rId269" Type="http://schemas.openxmlformats.org/officeDocument/2006/relationships/hyperlink" Target="http://www.usharbormaster.com/secure/auxview.cfm?recordid=23870" TargetMode="External"/><Relationship Id="rId476" Type="http://schemas.openxmlformats.org/officeDocument/2006/relationships/hyperlink" Target="http://www.usharbormaster.com/secure/AuxAidReport_new.cfm?id=36857" TargetMode="External"/><Relationship Id="rId683" Type="http://schemas.openxmlformats.org/officeDocument/2006/relationships/hyperlink" Target="http://maps.google.com/?output=embed&amp;q=41.74595000,-70.62193333" TargetMode="External"/><Relationship Id="rId890" Type="http://schemas.openxmlformats.org/officeDocument/2006/relationships/hyperlink" Target="http://maps.google.com/?output=embed&amp;q=41.62016861,-70.36218611" TargetMode="External"/><Relationship Id="rId2157" Type="http://schemas.openxmlformats.org/officeDocument/2006/relationships/hyperlink" Target="http://www.usharbormaster.com/secure/auxview.cfm?recordid=27894" TargetMode="External"/><Relationship Id="rId2364" Type="http://schemas.openxmlformats.org/officeDocument/2006/relationships/hyperlink" Target="http://www.usharbormaster.com/secure/AuxAidReport_new.cfm?id=26574" TargetMode="External"/><Relationship Id="rId2571" Type="http://schemas.openxmlformats.org/officeDocument/2006/relationships/hyperlink" Target="http://maps.google.com/?output=embed&amp;q=41.99211111,-70.07611111" TargetMode="External"/><Relationship Id="rId3208" Type="http://schemas.openxmlformats.org/officeDocument/2006/relationships/hyperlink" Target="http://www.usharbormaster.com/secure/AuxAidReport_new.cfm?id=26350" TargetMode="External"/><Relationship Id="rId3415" Type="http://schemas.openxmlformats.org/officeDocument/2006/relationships/hyperlink" Target="http://maps.google.com/?output=embed&amp;q=41.69936667,-70.75335000" TargetMode="External"/><Relationship Id="rId129" Type="http://schemas.openxmlformats.org/officeDocument/2006/relationships/hyperlink" Target="http://www.usharbormaster.com/secure/auxview.cfm?recordid=23841" TargetMode="External"/><Relationship Id="rId336" Type="http://schemas.openxmlformats.org/officeDocument/2006/relationships/hyperlink" Target="http://www.usharbormaster.com/secure/AuxAidReport_new.cfm?id=29356" TargetMode="External"/><Relationship Id="rId543" Type="http://schemas.openxmlformats.org/officeDocument/2006/relationships/hyperlink" Target="http://maps.google.com/?output=embed&amp;q=41.71311111,-70.76527778" TargetMode="External"/><Relationship Id="rId1173" Type="http://schemas.openxmlformats.org/officeDocument/2006/relationships/hyperlink" Target="http://www.usharbormaster.com/secure/auxview.cfm?recordid=27700" TargetMode="External"/><Relationship Id="rId1380" Type="http://schemas.openxmlformats.org/officeDocument/2006/relationships/hyperlink" Target="http://www.usharbormaster.com/secure/AuxAidReport_new.cfm?id=25887" TargetMode="External"/><Relationship Id="rId2017" Type="http://schemas.openxmlformats.org/officeDocument/2006/relationships/hyperlink" Target="http://www.usharbormaster.com/secure/auxview.cfm?recordid=42681" TargetMode="External"/><Relationship Id="rId2224" Type="http://schemas.openxmlformats.org/officeDocument/2006/relationships/hyperlink" Target="http://www.usharbormaster.com/secure/AuxAidReport_new.cfm?id=27633" TargetMode="External"/><Relationship Id="rId3622" Type="http://schemas.openxmlformats.org/officeDocument/2006/relationships/hyperlink" Target="http://maps.google.com/?output=embed&amp;q=41.66571667,-69.96913333" TargetMode="External"/><Relationship Id="rId403" Type="http://schemas.openxmlformats.org/officeDocument/2006/relationships/hyperlink" Target="http://maps.google.com/?output=embed&amp;q=41.71150000,-69.97086111" TargetMode="External"/><Relationship Id="rId750" Type="http://schemas.openxmlformats.org/officeDocument/2006/relationships/hyperlink" Target="http://maps.google.com/?output=embed&amp;q=41.60530556,-70.43463889" TargetMode="External"/><Relationship Id="rId1033" Type="http://schemas.openxmlformats.org/officeDocument/2006/relationships/hyperlink" Target="http://www.usharbormaster.com/secure/auxview.cfm?recordid=29680" TargetMode="External"/><Relationship Id="rId2431" Type="http://schemas.openxmlformats.org/officeDocument/2006/relationships/hyperlink" Target="http://maps.google.com/?output=embed&amp;q=41.73588333,-70.64856667" TargetMode="External"/><Relationship Id="rId4189" Type="http://schemas.openxmlformats.org/officeDocument/2006/relationships/hyperlink" Target="http://www.usharbormaster.com/secure/auxview.cfm?recordid=37971" TargetMode="External"/><Relationship Id="rId610" Type="http://schemas.openxmlformats.org/officeDocument/2006/relationships/hyperlink" Target="http://maps.google.com/?output=embed&amp;q=41.63416667,-70.35725000" TargetMode="External"/><Relationship Id="rId1240" Type="http://schemas.openxmlformats.org/officeDocument/2006/relationships/hyperlink" Target="http://www.usharbormaster.com/secure/AuxAidReport_new.cfm?id=26119" TargetMode="External"/><Relationship Id="rId4049" Type="http://schemas.openxmlformats.org/officeDocument/2006/relationships/hyperlink" Target="http://www.usharbormaster.com/secure/auxview.cfm?recordid=26554" TargetMode="External"/><Relationship Id="rId1100" Type="http://schemas.openxmlformats.org/officeDocument/2006/relationships/hyperlink" Target="http://www.usharbormaster.com/secure/AuxAidReport_new.cfm?id=28489" TargetMode="External"/><Relationship Id="rId4256" Type="http://schemas.openxmlformats.org/officeDocument/2006/relationships/hyperlink" Target="http://www.usharbormaster.com/secure/AuxAidReport_new.cfm?id=36589" TargetMode="External"/><Relationship Id="rId1917" Type="http://schemas.openxmlformats.org/officeDocument/2006/relationships/hyperlink" Target="http://www.usharbormaster.com/secure/auxview.cfm?recordid=26577" TargetMode="External"/><Relationship Id="rId3065" Type="http://schemas.openxmlformats.org/officeDocument/2006/relationships/hyperlink" Target="http://www.usharbormaster.com/secure/auxview.cfm?recordid=28658" TargetMode="External"/><Relationship Id="rId3272" Type="http://schemas.openxmlformats.org/officeDocument/2006/relationships/hyperlink" Target="http://www.usharbormaster.com/secure/AuxAidReport_new.cfm?id=26537" TargetMode="External"/><Relationship Id="rId4116" Type="http://schemas.openxmlformats.org/officeDocument/2006/relationships/hyperlink" Target="http://www.usharbormaster.com/secure/AuxAidReport_new.cfm?id=26108" TargetMode="External"/><Relationship Id="rId4323" Type="http://schemas.openxmlformats.org/officeDocument/2006/relationships/hyperlink" Target="http://maps.google.com/?output=embed&amp;q=41.57833333,-70.64583333" TargetMode="External"/><Relationship Id="rId193" Type="http://schemas.openxmlformats.org/officeDocument/2006/relationships/hyperlink" Target="http://www.usharbormaster.com/secure/auxview.cfm?recordid=28500" TargetMode="External"/><Relationship Id="rId2081" Type="http://schemas.openxmlformats.org/officeDocument/2006/relationships/hyperlink" Target="http://www.usharbormaster.com/secure/auxview.cfm?recordid=26711" TargetMode="External"/><Relationship Id="rId3132" Type="http://schemas.openxmlformats.org/officeDocument/2006/relationships/hyperlink" Target="http://www.usharbormaster.com/secure/AuxAidReport_new.cfm?id=28077" TargetMode="External"/><Relationship Id="rId260" Type="http://schemas.openxmlformats.org/officeDocument/2006/relationships/hyperlink" Target="http://www.usharbormaster.com/secure/AuxAidReport_new.cfm?id=23867" TargetMode="External"/><Relationship Id="rId120" Type="http://schemas.openxmlformats.org/officeDocument/2006/relationships/hyperlink" Target="http://www.usharbormaster.com/secure/AuxAidReport_new.cfm?id=23838" TargetMode="External"/><Relationship Id="rId2898" Type="http://schemas.openxmlformats.org/officeDocument/2006/relationships/hyperlink" Target="http://maps.google.com/?output=embed&amp;q=41.59508333,-70.46320000" TargetMode="External"/><Relationship Id="rId3949" Type="http://schemas.openxmlformats.org/officeDocument/2006/relationships/hyperlink" Target="http://www.usharbormaster.com/secure/auxview.cfm?recordid=27506" TargetMode="External"/><Relationship Id="rId2758" Type="http://schemas.openxmlformats.org/officeDocument/2006/relationships/hyperlink" Target="http://maps.google.com/?output=embed&amp;q=41.72336111,-69.97100000" TargetMode="External"/><Relationship Id="rId2965" Type="http://schemas.openxmlformats.org/officeDocument/2006/relationships/hyperlink" Target="http://www.usharbormaster.com/secure/auxview.cfm?recordid=26343" TargetMode="External"/><Relationship Id="rId3809" Type="http://schemas.openxmlformats.org/officeDocument/2006/relationships/hyperlink" Target="http://www.usharbormaster.com/secure/auxview.cfm?recordid=26095" TargetMode="External"/><Relationship Id="rId937" Type="http://schemas.openxmlformats.org/officeDocument/2006/relationships/hyperlink" Target="http://www.usharbormaster.com/secure/auxview.cfm?recordid=27996" TargetMode="External"/><Relationship Id="rId1567" Type="http://schemas.openxmlformats.org/officeDocument/2006/relationships/hyperlink" Target="http://maps.google.com/?output=embed&amp;q=41.70238333,-70.62098333" TargetMode="External"/><Relationship Id="rId1774" Type="http://schemas.openxmlformats.org/officeDocument/2006/relationships/hyperlink" Target="http://maps.google.com/?output=embed&amp;q=41.28752778,-70.20138889" TargetMode="External"/><Relationship Id="rId1981" Type="http://schemas.openxmlformats.org/officeDocument/2006/relationships/hyperlink" Target="http://www.usharbormaster.com/secure/auxview.cfm?recordid=43852" TargetMode="External"/><Relationship Id="rId2618" Type="http://schemas.openxmlformats.org/officeDocument/2006/relationships/hyperlink" Target="http://maps.google.com/?output=embed&amp;q=41.75272222,-69.96722222" TargetMode="External"/><Relationship Id="rId2825" Type="http://schemas.openxmlformats.org/officeDocument/2006/relationships/hyperlink" Target="http://www.usharbormaster.com/secure/auxview.cfm?recordid=30663" TargetMode="External"/><Relationship Id="rId4180" Type="http://schemas.openxmlformats.org/officeDocument/2006/relationships/hyperlink" Target="http://www.usharbormaster.com/secure/AuxAidReport_new.cfm?id=26379" TargetMode="External"/><Relationship Id="rId66" Type="http://schemas.openxmlformats.org/officeDocument/2006/relationships/hyperlink" Target="http://maps.google.com/?output=embed&amp;q=41.58416667,-70.94611111" TargetMode="External"/><Relationship Id="rId1427" Type="http://schemas.openxmlformats.org/officeDocument/2006/relationships/hyperlink" Target="http://maps.google.com/?output=embed&amp;q=41.63933333,-70.27430556" TargetMode="External"/><Relationship Id="rId1634" Type="http://schemas.openxmlformats.org/officeDocument/2006/relationships/hyperlink" Target="http://maps.google.com/?output=embed&amp;q=41.74525000,-69.96519444" TargetMode="External"/><Relationship Id="rId1841" Type="http://schemas.openxmlformats.org/officeDocument/2006/relationships/hyperlink" Target="http://www.usharbormaster.com/secure/auxview.cfm?recordid=29442" TargetMode="External"/><Relationship Id="rId4040" Type="http://schemas.openxmlformats.org/officeDocument/2006/relationships/hyperlink" Target="http://www.usharbormaster.com/secure/AuxAidReport_new.cfm?id=26569" TargetMode="External"/><Relationship Id="rId3599" Type="http://schemas.openxmlformats.org/officeDocument/2006/relationships/hyperlink" Target="http://maps.google.com/?output=embed&amp;q=41.66588889,-69.96902778" TargetMode="External"/><Relationship Id="rId1701" Type="http://schemas.openxmlformats.org/officeDocument/2006/relationships/hyperlink" Target="http://www.usharbormaster.com/secure/auxview.cfm?recordid=27245" TargetMode="External"/><Relationship Id="rId3459" Type="http://schemas.openxmlformats.org/officeDocument/2006/relationships/hyperlink" Target="http://maps.google.com/?output=embed&amp;q=41.70156667,-70.75363333" TargetMode="External"/><Relationship Id="rId3666" Type="http://schemas.openxmlformats.org/officeDocument/2006/relationships/hyperlink" Target="http://maps.google.com/?output=embed&amp;q=41.80938889,-69.95036111" TargetMode="External"/><Relationship Id="rId587" Type="http://schemas.openxmlformats.org/officeDocument/2006/relationships/hyperlink" Target="http://maps.google.com/?output=embed&amp;q=41.65340000,-70.74001667" TargetMode="External"/><Relationship Id="rId2268" Type="http://schemas.openxmlformats.org/officeDocument/2006/relationships/hyperlink" Target="http://www.usharbormaster.com/secure/AuxAidReport_new.cfm?id=26052" TargetMode="External"/><Relationship Id="rId3319" Type="http://schemas.openxmlformats.org/officeDocument/2006/relationships/hyperlink" Target="http://maps.google.com/?output=embed&amp;q=41.61047222,-70.42119444" TargetMode="External"/><Relationship Id="rId3873" Type="http://schemas.openxmlformats.org/officeDocument/2006/relationships/hyperlink" Target="http://www.usharbormaster.com/secure/auxview.cfm?recordid=30769" TargetMode="External"/><Relationship Id="rId447" Type="http://schemas.openxmlformats.org/officeDocument/2006/relationships/hyperlink" Target="http://maps.google.com/?output=embed&amp;q=41.61240000,-70.80720000" TargetMode="External"/><Relationship Id="rId794" Type="http://schemas.openxmlformats.org/officeDocument/2006/relationships/hyperlink" Target="http://maps.google.com/?output=embed&amp;q=41.62997389,-70.40983611" TargetMode="External"/><Relationship Id="rId1077" Type="http://schemas.openxmlformats.org/officeDocument/2006/relationships/hyperlink" Target="http://www.usharbormaster.com/secure/auxview.cfm?recordid=28494" TargetMode="External"/><Relationship Id="rId2128" Type="http://schemas.openxmlformats.org/officeDocument/2006/relationships/hyperlink" Target="http://www.usharbormaster.com/secure/AuxAidReport_new.cfm?id=28140" TargetMode="External"/><Relationship Id="rId2475" Type="http://schemas.openxmlformats.org/officeDocument/2006/relationships/hyperlink" Target="http://maps.google.com/?output=embed&amp;q=41.65805556,-69.95500000" TargetMode="External"/><Relationship Id="rId2682" Type="http://schemas.openxmlformats.org/officeDocument/2006/relationships/hyperlink" Target="http://maps.google.com/?output=embed&amp;q=41.69636111,-69.93597222" TargetMode="External"/><Relationship Id="rId3526" Type="http://schemas.openxmlformats.org/officeDocument/2006/relationships/hyperlink" Target="http://maps.google.com/?output=embed&amp;q=41.65357222,-69.97535833" TargetMode="External"/><Relationship Id="rId3733" Type="http://schemas.openxmlformats.org/officeDocument/2006/relationships/hyperlink" Target="http://www.usharbormaster.com/secure/auxview.cfm?recordid=29282" TargetMode="External"/><Relationship Id="rId3940" Type="http://schemas.openxmlformats.org/officeDocument/2006/relationships/hyperlink" Target="http://www.usharbormaster.com/secure/AuxAidReport_new.cfm?id=28586" TargetMode="External"/><Relationship Id="rId654" Type="http://schemas.openxmlformats.org/officeDocument/2006/relationships/hyperlink" Target="http://maps.google.com/?output=embed&amp;q=41.66613889,-69.94413889" TargetMode="External"/><Relationship Id="rId861" Type="http://schemas.openxmlformats.org/officeDocument/2006/relationships/hyperlink" Target="http://www.usharbormaster.com/secure/auxview.cfm?recordid=28909" TargetMode="External"/><Relationship Id="rId1284" Type="http://schemas.openxmlformats.org/officeDocument/2006/relationships/hyperlink" Target="http://www.usharbormaster.com/secure/AuxAidReport_new.cfm?id=26074" TargetMode="External"/><Relationship Id="rId1491" Type="http://schemas.openxmlformats.org/officeDocument/2006/relationships/hyperlink" Target="http://maps.google.com/?output=embed&amp;q=41.46794444,-70.63297556" TargetMode="External"/><Relationship Id="rId2335" Type="http://schemas.openxmlformats.org/officeDocument/2006/relationships/hyperlink" Target="http://maps.google.com/?output=embed&amp;q=41.62061194,-70.91401694" TargetMode="External"/><Relationship Id="rId2542" Type="http://schemas.openxmlformats.org/officeDocument/2006/relationships/hyperlink" Target="http://maps.google.com/?output=embed&amp;q=41.66573333,-69.98326667" TargetMode="External"/><Relationship Id="rId3800" Type="http://schemas.openxmlformats.org/officeDocument/2006/relationships/hyperlink" Target="http://www.usharbormaster.com/secure/AuxAidReport_new.cfm?id=44075" TargetMode="External"/><Relationship Id="rId307" Type="http://schemas.openxmlformats.org/officeDocument/2006/relationships/hyperlink" Target="http://maps.google.com/?output=embed&amp;q=41.63594444,-70.19497222" TargetMode="External"/><Relationship Id="rId514" Type="http://schemas.openxmlformats.org/officeDocument/2006/relationships/hyperlink" Target="http://maps.google.com/?output=embed&amp;q=41.73163333,-70.64566667" TargetMode="External"/><Relationship Id="rId721" Type="http://schemas.openxmlformats.org/officeDocument/2006/relationships/hyperlink" Target="http://www.usharbormaster.com/secure/auxview.cfm?recordid=26477" TargetMode="External"/><Relationship Id="rId1144" Type="http://schemas.openxmlformats.org/officeDocument/2006/relationships/hyperlink" Target="http://www.usharbormaster.com/secure/AuxAidReport_new.cfm?id=29620" TargetMode="External"/><Relationship Id="rId1351" Type="http://schemas.openxmlformats.org/officeDocument/2006/relationships/hyperlink" Target="http://maps.google.com/?output=embed&amp;q=41.65070000,-70.11496667" TargetMode="External"/><Relationship Id="rId2402" Type="http://schemas.openxmlformats.org/officeDocument/2006/relationships/hyperlink" Target="http://maps.google.com/?output=embed&amp;q=41.46029722,-70.55884722" TargetMode="External"/><Relationship Id="rId1004" Type="http://schemas.openxmlformats.org/officeDocument/2006/relationships/hyperlink" Target="http://www.usharbormaster.com/secure/AuxAidReport_new.cfm?id=30666" TargetMode="External"/><Relationship Id="rId1211" Type="http://schemas.openxmlformats.org/officeDocument/2006/relationships/hyperlink" Target="http://maps.google.com/?output=embed&amp;q=41.52265000,-70.67145250" TargetMode="External"/><Relationship Id="rId3176" Type="http://schemas.openxmlformats.org/officeDocument/2006/relationships/hyperlink" Target="http://www.usharbormaster.com/secure/AuxAidReport_new.cfm?id=24002" TargetMode="External"/><Relationship Id="rId3383" Type="http://schemas.openxmlformats.org/officeDocument/2006/relationships/hyperlink" Target="http://maps.google.com/?output=embed&amp;q=41.73540000,-70.66323333" TargetMode="External"/><Relationship Id="rId3590" Type="http://schemas.openxmlformats.org/officeDocument/2006/relationships/hyperlink" Target="http://maps.google.com/?output=embed&amp;q=41.65851667,-70.61881667" TargetMode="External"/><Relationship Id="rId4227" Type="http://schemas.openxmlformats.org/officeDocument/2006/relationships/hyperlink" Target="http://maps.google.com/?output=embed&amp;q=41.72986667,-70.73656667" TargetMode="External"/><Relationship Id="rId2192" Type="http://schemas.openxmlformats.org/officeDocument/2006/relationships/hyperlink" Target="http://www.usharbormaster.com/secure/AuxAidReport_new.cfm?id=27644" TargetMode="External"/><Relationship Id="rId3036" Type="http://schemas.openxmlformats.org/officeDocument/2006/relationships/hyperlink" Target="http://www.usharbormaster.com/secure/AuxAidReport_new.cfm?id=27724" TargetMode="External"/><Relationship Id="rId3243" Type="http://schemas.openxmlformats.org/officeDocument/2006/relationships/hyperlink" Target="http://maps.google.com/?output=embed&amp;q=41.57430556,-70.52780556" TargetMode="External"/><Relationship Id="rId164" Type="http://schemas.openxmlformats.org/officeDocument/2006/relationships/hyperlink" Target="http://www.usharbormaster.com/secure/AuxAidReport_new.cfm?id=23749" TargetMode="External"/><Relationship Id="rId371" Type="http://schemas.openxmlformats.org/officeDocument/2006/relationships/hyperlink" Target="http://maps.google.com/?output=embed&amp;q=41.67222222,-70.63895056" TargetMode="External"/><Relationship Id="rId2052" Type="http://schemas.openxmlformats.org/officeDocument/2006/relationships/hyperlink" Target="http://www.usharbormaster.com/secure/AuxAidReport_new.cfm?id=27443" TargetMode="External"/><Relationship Id="rId3450" Type="http://schemas.openxmlformats.org/officeDocument/2006/relationships/hyperlink" Target="http://maps.google.com/?output=embed&amp;q=41.70501667,-70.75766667" TargetMode="External"/><Relationship Id="rId3103" Type="http://schemas.openxmlformats.org/officeDocument/2006/relationships/hyperlink" Target="http://maps.google.com/?output=embed&amp;q=41.71791667,-69.99541667" TargetMode="External"/><Relationship Id="rId3310" Type="http://schemas.openxmlformats.org/officeDocument/2006/relationships/hyperlink" Target="http://maps.google.com/?output=embed&amp;q=41.61197917,-70.42319861" TargetMode="External"/><Relationship Id="rId231" Type="http://schemas.openxmlformats.org/officeDocument/2006/relationships/hyperlink" Target="http://maps.google.com/?output=embed&amp;q=41.68811111,-70.16566667" TargetMode="External"/><Relationship Id="rId2869" Type="http://schemas.openxmlformats.org/officeDocument/2006/relationships/hyperlink" Target="http://www.usharbormaster.com/secure/auxview.cfm?recordid=26653" TargetMode="External"/><Relationship Id="rId1678" Type="http://schemas.openxmlformats.org/officeDocument/2006/relationships/hyperlink" Target="http://maps.google.com/?output=embed&amp;q=41.76561111,-69.96358333" TargetMode="External"/><Relationship Id="rId1885" Type="http://schemas.openxmlformats.org/officeDocument/2006/relationships/hyperlink" Target="http://www.usharbormaster.com/secure/auxview.cfm?recordid=28005" TargetMode="External"/><Relationship Id="rId2729" Type="http://schemas.openxmlformats.org/officeDocument/2006/relationships/hyperlink" Target="http://www.usharbormaster.com/secure/auxview.cfm?recordid=28062" TargetMode="External"/><Relationship Id="rId2936" Type="http://schemas.openxmlformats.org/officeDocument/2006/relationships/hyperlink" Target="http://www.usharbormaster.com/secure/AuxAidReport_new.cfm?id=42668" TargetMode="External"/><Relationship Id="rId4084" Type="http://schemas.openxmlformats.org/officeDocument/2006/relationships/hyperlink" Target="http://www.usharbormaster.com/secure/AuxAidReport_new.cfm?id=29416" TargetMode="External"/><Relationship Id="rId4291" Type="http://schemas.openxmlformats.org/officeDocument/2006/relationships/hyperlink" Target="http://maps.google.com/?output=embed&amp;q=42.31126667,-70.11828333" TargetMode="External"/><Relationship Id="rId908" Type="http://schemas.openxmlformats.org/officeDocument/2006/relationships/hyperlink" Target="http://www.usharbormaster.com/secure/AuxAidReport_new.cfm?id=27512" TargetMode="External"/><Relationship Id="rId1538" Type="http://schemas.openxmlformats.org/officeDocument/2006/relationships/hyperlink" Target="http://maps.google.com/?output=embed&amp;q=41.46359167,-70.62742861" TargetMode="External"/><Relationship Id="rId4151" Type="http://schemas.openxmlformats.org/officeDocument/2006/relationships/hyperlink" Target="http://maps.google.com/?output=embed&amp;q=41.60272500,-70.84433333" TargetMode="External"/><Relationship Id="rId1745" Type="http://schemas.openxmlformats.org/officeDocument/2006/relationships/hyperlink" Target="http://www.usharbormaster.com/secure/auxview.cfm?recordid=26332" TargetMode="External"/><Relationship Id="rId1952" Type="http://schemas.openxmlformats.org/officeDocument/2006/relationships/hyperlink" Target="http://www.usharbormaster.com/secure/AuxAidReport_new.cfm?id=35458" TargetMode="External"/><Relationship Id="rId4011" Type="http://schemas.openxmlformats.org/officeDocument/2006/relationships/hyperlink" Target="http://maps.google.com/?output=embed&amp;q=41.61936111,-70.39922222" TargetMode="External"/><Relationship Id="rId37" Type="http://schemas.openxmlformats.org/officeDocument/2006/relationships/hyperlink" Target="http://www.usharbormaster.com/secure/auxview.cfm?recordid=23736" TargetMode="External"/><Relationship Id="rId1605" Type="http://schemas.openxmlformats.org/officeDocument/2006/relationships/hyperlink" Target="http://www.usharbormaster.com/secure/auxview.cfm?recordid=23914" TargetMode="External"/><Relationship Id="rId1812" Type="http://schemas.openxmlformats.org/officeDocument/2006/relationships/hyperlink" Target="http://www.usharbormaster.com/secure/AuxAidReport_new.cfm?id=30665" TargetMode="External"/><Relationship Id="rId3777" Type="http://schemas.openxmlformats.org/officeDocument/2006/relationships/hyperlink" Target="http://www.usharbormaster.com/secure/auxview.cfm?recordid=36597" TargetMode="External"/><Relationship Id="rId3984" Type="http://schemas.openxmlformats.org/officeDocument/2006/relationships/hyperlink" Target="http://www.usharbormaster.com/secure/AuxAidReport_new.cfm?id=41347" TargetMode="External"/><Relationship Id="rId698" Type="http://schemas.openxmlformats.org/officeDocument/2006/relationships/hyperlink" Target="http://maps.google.com/?output=embed&amp;q=41.76022222,-70.13744444" TargetMode="External"/><Relationship Id="rId2379" Type="http://schemas.openxmlformats.org/officeDocument/2006/relationships/hyperlink" Target="http://maps.google.com/?output=embed&amp;q=41.63734167,-70.40604611" TargetMode="External"/><Relationship Id="rId2586" Type="http://schemas.openxmlformats.org/officeDocument/2006/relationships/hyperlink" Target="http://maps.google.com/?output=embed&amp;q=41.62880556,-70.21611111" TargetMode="External"/><Relationship Id="rId2793" Type="http://schemas.openxmlformats.org/officeDocument/2006/relationships/hyperlink" Target="http://www.usharbormaster.com/secure/auxview.cfm?recordid=29095" TargetMode="External"/><Relationship Id="rId3637" Type="http://schemas.openxmlformats.org/officeDocument/2006/relationships/hyperlink" Target="http://www.usharbormaster.com/secure/auxview.cfm?recordid=23974" TargetMode="External"/><Relationship Id="rId3844" Type="http://schemas.openxmlformats.org/officeDocument/2006/relationships/hyperlink" Target="http://www.usharbormaster.com/secure/AuxAidReport_new.cfm?id=27277" TargetMode="External"/><Relationship Id="rId558" Type="http://schemas.openxmlformats.org/officeDocument/2006/relationships/hyperlink" Target="http://maps.google.com/?output=embed&amp;q=41.75498333,-70.62261667" TargetMode="External"/><Relationship Id="rId765" Type="http://schemas.openxmlformats.org/officeDocument/2006/relationships/hyperlink" Target="http://www.usharbormaster.com/secure/auxview.cfm?recordid=26494" TargetMode="External"/><Relationship Id="rId972" Type="http://schemas.openxmlformats.org/officeDocument/2006/relationships/hyperlink" Target="http://www.usharbormaster.com/secure/AuxAidReport_new.cfm?id=38001" TargetMode="External"/><Relationship Id="rId1188" Type="http://schemas.openxmlformats.org/officeDocument/2006/relationships/hyperlink" Target="http://www.usharbormaster.com/secure/AuxAidReport_new.cfm?id=30140" TargetMode="External"/><Relationship Id="rId1395" Type="http://schemas.openxmlformats.org/officeDocument/2006/relationships/hyperlink" Target="http://maps.google.com/?output=embed&amp;q=41.62943444,-70.29830583" TargetMode="External"/><Relationship Id="rId2239" Type="http://schemas.openxmlformats.org/officeDocument/2006/relationships/hyperlink" Target="http://maps.google.com/?output=embed&amp;q=41.32269444,-70.03519444" TargetMode="External"/><Relationship Id="rId2446" Type="http://schemas.openxmlformats.org/officeDocument/2006/relationships/hyperlink" Target="http://maps.google.com/?output=embed&amp;q=41.66186111,-69.95377778" TargetMode="External"/><Relationship Id="rId2653" Type="http://schemas.openxmlformats.org/officeDocument/2006/relationships/hyperlink" Target="http://www.usharbormaster.com/secure/auxview.cfm?recordid=29092" TargetMode="External"/><Relationship Id="rId2860" Type="http://schemas.openxmlformats.org/officeDocument/2006/relationships/hyperlink" Target="http://www.usharbormaster.com/secure/AuxAidReport_new.cfm?id=26656" TargetMode="External"/><Relationship Id="rId3704" Type="http://schemas.openxmlformats.org/officeDocument/2006/relationships/hyperlink" Target="http://www.usharbormaster.com/secure/AuxAidReport_new.cfm?id=29272" TargetMode="External"/><Relationship Id="rId418" Type="http://schemas.openxmlformats.org/officeDocument/2006/relationships/hyperlink" Target="http://maps.google.com/?output=embed&amp;q=40.71400250,-70.67788472" TargetMode="External"/><Relationship Id="rId625" Type="http://schemas.openxmlformats.org/officeDocument/2006/relationships/hyperlink" Target="http://www.usharbormaster.com/secure/auxview.cfm?recordid=26514" TargetMode="External"/><Relationship Id="rId832" Type="http://schemas.openxmlformats.org/officeDocument/2006/relationships/hyperlink" Target="http://www.usharbormaster.com/secure/AuxAidReport_new.cfm?id=26493" TargetMode="External"/><Relationship Id="rId1048" Type="http://schemas.openxmlformats.org/officeDocument/2006/relationships/hyperlink" Target="http://www.usharbormaster.com/secure/AuxAidReport_new.cfm?id=26132" TargetMode="External"/><Relationship Id="rId1255" Type="http://schemas.openxmlformats.org/officeDocument/2006/relationships/hyperlink" Target="http://maps.google.com/?output=embed&amp;q=41.56056667,-70.51245000" TargetMode="External"/><Relationship Id="rId1462" Type="http://schemas.openxmlformats.org/officeDocument/2006/relationships/hyperlink" Target="http://maps.google.com/?output=embed&amp;q=41.61666667,-70.12722222" TargetMode="External"/><Relationship Id="rId2306" Type="http://schemas.openxmlformats.org/officeDocument/2006/relationships/hyperlink" Target="http://maps.google.com/?output=embed&amp;q=41.60765000,-70.84036667" TargetMode="External"/><Relationship Id="rId2513" Type="http://schemas.openxmlformats.org/officeDocument/2006/relationships/hyperlink" Target="http://www.usharbormaster.com/secure/auxview.cfm?recordid=26466" TargetMode="External"/><Relationship Id="rId3911" Type="http://schemas.openxmlformats.org/officeDocument/2006/relationships/hyperlink" Target="http://maps.google.com/?output=embed&amp;q=41.65263889,-70.19166667" TargetMode="External"/><Relationship Id="rId1115" Type="http://schemas.openxmlformats.org/officeDocument/2006/relationships/hyperlink" Target="http://maps.google.com/?output=embed&amp;q=41.61111111,-70.89722222" TargetMode="External"/><Relationship Id="rId1322" Type="http://schemas.openxmlformats.org/officeDocument/2006/relationships/hyperlink" Target="http://maps.google.com/?output=embed&amp;q=41.75416667,-70.19305556" TargetMode="External"/><Relationship Id="rId2720" Type="http://schemas.openxmlformats.org/officeDocument/2006/relationships/hyperlink" Target="http://www.usharbormaster.com/secure/AuxAidReport_new.cfm?id=28059" TargetMode="External"/><Relationship Id="rId3287" Type="http://schemas.openxmlformats.org/officeDocument/2006/relationships/hyperlink" Target="http://maps.google.com/?output=embed&amp;q=41.60863889,-70.40747222" TargetMode="External"/><Relationship Id="rId2096" Type="http://schemas.openxmlformats.org/officeDocument/2006/relationships/hyperlink" Target="http://www.usharbormaster.com/secure/AuxAidReport_new.cfm?id=28369" TargetMode="External"/><Relationship Id="rId3494" Type="http://schemas.openxmlformats.org/officeDocument/2006/relationships/hyperlink" Target="http://maps.google.com/?output=embed&amp;q=41.66428333,-70.02515000" TargetMode="External"/><Relationship Id="rId3147" Type="http://schemas.openxmlformats.org/officeDocument/2006/relationships/hyperlink" Target="http://maps.google.com/?output=embed&amp;q=41.70697222,-69.97263889" TargetMode="External"/><Relationship Id="rId3354" Type="http://schemas.openxmlformats.org/officeDocument/2006/relationships/hyperlink" Target="http://maps.google.com/?output=embed&amp;q=41.76005556,-70.15633333" TargetMode="External"/><Relationship Id="rId3561" Type="http://schemas.openxmlformats.org/officeDocument/2006/relationships/hyperlink" Target="http://www.usharbormaster.com/secure/auxview.cfm?recordid=28101" TargetMode="External"/><Relationship Id="rId275" Type="http://schemas.openxmlformats.org/officeDocument/2006/relationships/hyperlink" Target="http://maps.google.com/?output=embed&amp;q=41.69602778,-70.16988889" TargetMode="External"/><Relationship Id="rId482" Type="http://schemas.openxmlformats.org/officeDocument/2006/relationships/hyperlink" Target="http://maps.google.com/?output=embed&amp;q=41.61675000,-70.80890000" TargetMode="External"/><Relationship Id="rId2163" Type="http://schemas.openxmlformats.org/officeDocument/2006/relationships/hyperlink" Target="http://maps.google.com/?output=embed&amp;q=41.58333333,-70.00166667" TargetMode="External"/><Relationship Id="rId2370" Type="http://schemas.openxmlformats.org/officeDocument/2006/relationships/hyperlink" Target="http://maps.google.com/?output=embed&amp;q=41.63010611,-70.40038000" TargetMode="External"/><Relationship Id="rId3007" Type="http://schemas.openxmlformats.org/officeDocument/2006/relationships/hyperlink" Target="http://maps.google.com/?output=embed&amp;q=42.04473333,-70.18218333" TargetMode="External"/><Relationship Id="rId3214" Type="http://schemas.openxmlformats.org/officeDocument/2006/relationships/hyperlink" Target="http://maps.google.com/?output=embed&amp;q=41.60336667,-70.46233333" TargetMode="External"/><Relationship Id="rId3421" Type="http://schemas.openxmlformats.org/officeDocument/2006/relationships/hyperlink" Target="http://www.usharbormaster.com/secure/auxview.cfm?recordid=28912" TargetMode="External"/><Relationship Id="rId135" Type="http://schemas.openxmlformats.org/officeDocument/2006/relationships/hyperlink" Target="http://maps.google.com/?output=embed&amp;q=41.69130000,-70.62728333" TargetMode="External"/><Relationship Id="rId342" Type="http://schemas.openxmlformats.org/officeDocument/2006/relationships/hyperlink" Target="http://maps.google.com/?output=embed&amp;q=41.64502778,-70.19730556" TargetMode="External"/><Relationship Id="rId2023" Type="http://schemas.openxmlformats.org/officeDocument/2006/relationships/hyperlink" Target="http://maps.google.com/?output=embed&amp;q=41.64597222,-70.80480556" TargetMode="External"/><Relationship Id="rId2230" Type="http://schemas.openxmlformats.org/officeDocument/2006/relationships/hyperlink" Target="http://maps.google.com/?output=embed&amp;q=41.28626667,-70.09526667" TargetMode="External"/><Relationship Id="rId202" Type="http://schemas.openxmlformats.org/officeDocument/2006/relationships/hyperlink" Target="http://maps.google.com/?output=embed&amp;q=41.68047222,-70.16230556" TargetMode="External"/><Relationship Id="rId4195" Type="http://schemas.openxmlformats.org/officeDocument/2006/relationships/hyperlink" Target="http://maps.google.com/?output=embed&amp;q=41.73058333,-70.74123333" TargetMode="External"/><Relationship Id="rId1789" Type="http://schemas.openxmlformats.org/officeDocument/2006/relationships/hyperlink" Target="http://www.usharbormaster.com/secure/auxview.cfm?recordid=28682" TargetMode="External"/><Relationship Id="rId1996" Type="http://schemas.openxmlformats.org/officeDocument/2006/relationships/hyperlink" Target="http://www.usharbormaster.com/secure/AuxAidReport_new.cfm?id=42659" TargetMode="External"/><Relationship Id="rId4055" Type="http://schemas.openxmlformats.org/officeDocument/2006/relationships/hyperlink" Target="http://maps.google.com/?output=embed&amp;q=41.61438889,-70.40033333" TargetMode="External"/><Relationship Id="rId4262" Type="http://schemas.openxmlformats.org/officeDocument/2006/relationships/hyperlink" Target="http://maps.google.com/?output=embed&amp;q=39.93751667,-70.88684972" TargetMode="External"/><Relationship Id="rId1649" Type="http://schemas.openxmlformats.org/officeDocument/2006/relationships/hyperlink" Target="http://www.usharbormaster.com/secure/auxview.cfm?recordid=23924" TargetMode="External"/><Relationship Id="rId1856" Type="http://schemas.openxmlformats.org/officeDocument/2006/relationships/hyperlink" Target="http://www.usharbormaster.com/secure/AuxAidReport_new.cfm?id=29443" TargetMode="External"/><Relationship Id="rId2907" Type="http://schemas.openxmlformats.org/officeDocument/2006/relationships/hyperlink" Target="http://maps.google.com/?output=embed&amp;q=41.58868333,-70.45955000" TargetMode="External"/><Relationship Id="rId3071" Type="http://schemas.openxmlformats.org/officeDocument/2006/relationships/hyperlink" Target="http://maps.google.com/?output=embed&amp;q=41.67488889,-70.61713889" TargetMode="External"/><Relationship Id="rId1509" Type="http://schemas.openxmlformats.org/officeDocument/2006/relationships/hyperlink" Target="http://www.usharbormaster.com/secure/auxview.cfm?recordid=44006" TargetMode="External"/><Relationship Id="rId1716" Type="http://schemas.openxmlformats.org/officeDocument/2006/relationships/hyperlink" Target="http://www.usharbormaster.com/secure/AuxAidReport_new.cfm?id=42673" TargetMode="External"/><Relationship Id="rId1923" Type="http://schemas.openxmlformats.org/officeDocument/2006/relationships/hyperlink" Target="http://maps.google.com/?output=embed&amp;q=41.63847222,-70.40579694" TargetMode="External"/><Relationship Id="rId4122" Type="http://schemas.openxmlformats.org/officeDocument/2006/relationships/hyperlink" Target="http://maps.google.com/?output=embed&amp;q=41.60490000,-70.84215278" TargetMode="External"/><Relationship Id="rId3888" Type="http://schemas.openxmlformats.org/officeDocument/2006/relationships/hyperlink" Target="http://www.usharbormaster.com/secure/AuxAidReport_new.cfm?id=36700" TargetMode="External"/><Relationship Id="rId2697" Type="http://schemas.openxmlformats.org/officeDocument/2006/relationships/hyperlink" Target="http://www.usharbormaster.com/secure/auxview.cfm?recordid=28053" TargetMode="External"/><Relationship Id="rId3748" Type="http://schemas.openxmlformats.org/officeDocument/2006/relationships/hyperlink" Target="http://www.usharbormaster.com/secure/AuxAidReport_new.cfm?id=29350" TargetMode="External"/><Relationship Id="rId669" Type="http://schemas.openxmlformats.org/officeDocument/2006/relationships/hyperlink" Target="http://www.usharbormaster.com/secure/auxview.cfm?recordid=25513" TargetMode="External"/><Relationship Id="rId876" Type="http://schemas.openxmlformats.org/officeDocument/2006/relationships/hyperlink" Target="http://www.usharbormaster.com/secure/AuxAidReport_new.cfm?id=28907" TargetMode="External"/><Relationship Id="rId1299" Type="http://schemas.openxmlformats.org/officeDocument/2006/relationships/hyperlink" Target="http://maps.google.com/?output=embed&amp;q=41.56983333,-70.50747222" TargetMode="External"/><Relationship Id="rId2557" Type="http://schemas.openxmlformats.org/officeDocument/2006/relationships/hyperlink" Target="http://www.usharbormaster.com/secure/auxview.cfm?recordid=28479" TargetMode="External"/><Relationship Id="rId3608" Type="http://schemas.openxmlformats.org/officeDocument/2006/relationships/hyperlink" Target="http://www.usharbormaster.com/secure/AuxAidReport_new.cfm?id=28094" TargetMode="External"/><Relationship Id="rId3955" Type="http://schemas.openxmlformats.org/officeDocument/2006/relationships/hyperlink" Target="http://maps.google.com/?output=embed&amp;q=41.60372222,-70.40091667" TargetMode="External"/><Relationship Id="rId529" Type="http://schemas.openxmlformats.org/officeDocument/2006/relationships/hyperlink" Target="http://www.usharbormaster.com/secure/auxview.cfm?recordid=27499" TargetMode="External"/><Relationship Id="rId736" Type="http://schemas.openxmlformats.org/officeDocument/2006/relationships/hyperlink" Target="http://www.usharbormaster.com/secure/AuxAidReport_new.cfm?id=26479" TargetMode="External"/><Relationship Id="rId1159" Type="http://schemas.openxmlformats.org/officeDocument/2006/relationships/hyperlink" Target="http://maps.google.com/?output=embed&amp;q=41.66518333,-70.02935000" TargetMode="External"/><Relationship Id="rId1366" Type="http://schemas.openxmlformats.org/officeDocument/2006/relationships/hyperlink" Target="http://maps.google.com/?output=embed&amp;q=41.65373333,-70.11570000" TargetMode="External"/><Relationship Id="rId2417" Type="http://schemas.openxmlformats.org/officeDocument/2006/relationships/hyperlink" Target="http://www.usharbormaster.com/secure/auxview.cfm?recordid=43837" TargetMode="External"/><Relationship Id="rId2764" Type="http://schemas.openxmlformats.org/officeDocument/2006/relationships/hyperlink" Target="http://www.usharbormaster.com/secure/AuxAidReport_new.cfm?id=28070" TargetMode="External"/><Relationship Id="rId2971" Type="http://schemas.openxmlformats.org/officeDocument/2006/relationships/hyperlink" Target="http://maps.google.com/?output=embed&amp;q=41.58250000,-70.45633333" TargetMode="External"/><Relationship Id="rId3815" Type="http://schemas.openxmlformats.org/officeDocument/2006/relationships/hyperlink" Target="http://maps.google.com/?output=embed&amp;q=41.55680000,-70.52660000" TargetMode="External"/><Relationship Id="rId943" Type="http://schemas.openxmlformats.org/officeDocument/2006/relationships/hyperlink" Target="http://maps.google.com/?output=embed&amp;q=41.62376667,-70.36268333" TargetMode="External"/><Relationship Id="rId1019" Type="http://schemas.openxmlformats.org/officeDocument/2006/relationships/hyperlink" Target="http://maps.google.com/?output=embed&amp;q=41.30186111,-70.20294444" TargetMode="External"/><Relationship Id="rId1573" Type="http://schemas.openxmlformats.org/officeDocument/2006/relationships/hyperlink" Target="http://www.usharbormaster.com/secure/auxview.cfm?recordid=43856" TargetMode="External"/><Relationship Id="rId1780" Type="http://schemas.openxmlformats.org/officeDocument/2006/relationships/hyperlink" Target="http://www.usharbormaster.com/secure/AuxAidReport_new.cfm?id=28678" TargetMode="External"/><Relationship Id="rId2624" Type="http://schemas.openxmlformats.org/officeDocument/2006/relationships/hyperlink" Target="http://www.usharbormaster.com/secure/AuxAidReport_new.cfm?id=36718" TargetMode="External"/><Relationship Id="rId2831" Type="http://schemas.openxmlformats.org/officeDocument/2006/relationships/hyperlink" Target="http://maps.google.com/?output=embed&amp;q=41.30466667,-70.02666667" TargetMode="External"/><Relationship Id="rId72" Type="http://schemas.openxmlformats.org/officeDocument/2006/relationships/hyperlink" Target="http://www.usharbormaster.com/secure/AuxAidReport_new.cfm?id=29292" TargetMode="External"/><Relationship Id="rId803" Type="http://schemas.openxmlformats.org/officeDocument/2006/relationships/hyperlink" Target="http://maps.google.com/?output=embed&amp;q=41.63091667,-70.40755556" TargetMode="External"/><Relationship Id="rId1226" Type="http://schemas.openxmlformats.org/officeDocument/2006/relationships/hyperlink" Target="http://maps.google.com/?output=embed&amp;q=41.54755556,-70.58211111" TargetMode="External"/><Relationship Id="rId1433" Type="http://schemas.openxmlformats.org/officeDocument/2006/relationships/hyperlink" Target="http://www.usharbormaster.com/secure/auxview.cfm?recordid=31017" TargetMode="External"/><Relationship Id="rId1640" Type="http://schemas.openxmlformats.org/officeDocument/2006/relationships/hyperlink" Target="http://www.usharbormaster.com/secure/AuxAidReport_new.cfm?id=23921" TargetMode="External"/><Relationship Id="rId1500" Type="http://schemas.openxmlformats.org/officeDocument/2006/relationships/hyperlink" Target="http://www.usharbormaster.com/secure/AuxAidReport_new.cfm?id=23900" TargetMode="External"/><Relationship Id="rId3398" Type="http://schemas.openxmlformats.org/officeDocument/2006/relationships/hyperlink" Target="http://maps.google.com/?output=embed&amp;q=41.58672222,-70.64580556" TargetMode="External"/><Relationship Id="rId3258" Type="http://schemas.openxmlformats.org/officeDocument/2006/relationships/hyperlink" Target="http://maps.google.com/?output=embed&amp;q=41.60904083,-70.41446333" TargetMode="External"/><Relationship Id="rId3465" Type="http://schemas.openxmlformats.org/officeDocument/2006/relationships/hyperlink" Target="http://www.usharbormaster.com/secure/auxview.cfm?recordid=25235" TargetMode="External"/><Relationship Id="rId3672" Type="http://schemas.openxmlformats.org/officeDocument/2006/relationships/hyperlink" Target="http://www.usharbormaster.com/secure/AuxAidReport_new.cfm?id=29283" TargetMode="External"/><Relationship Id="rId4309" Type="http://schemas.openxmlformats.org/officeDocument/2006/relationships/hyperlink" Target="http://www.usharbormaster.com/secure/auxview.cfm?recordid=28279" TargetMode="External"/><Relationship Id="rId179" Type="http://schemas.openxmlformats.org/officeDocument/2006/relationships/hyperlink" Target="http://maps.google.com/?output=embed&amp;q=41.66894444,-70.17963889" TargetMode="External"/><Relationship Id="rId386" Type="http://schemas.openxmlformats.org/officeDocument/2006/relationships/hyperlink" Target="http://maps.google.com/?output=embed&amp;q=41.67796667,-70.64185000" TargetMode="External"/><Relationship Id="rId593" Type="http://schemas.openxmlformats.org/officeDocument/2006/relationships/hyperlink" Target="http://www.usharbormaster.com/secure/auxview.cfm?recordid=38025" TargetMode="External"/><Relationship Id="rId2067" Type="http://schemas.openxmlformats.org/officeDocument/2006/relationships/hyperlink" Target="http://maps.google.com/?output=embed&amp;q=41.54897222,-70.55341667" TargetMode="External"/><Relationship Id="rId2274" Type="http://schemas.openxmlformats.org/officeDocument/2006/relationships/hyperlink" Target="http://maps.google.com/?output=embed&amp;q=41.30108333,-70.05394444" TargetMode="External"/><Relationship Id="rId2481" Type="http://schemas.openxmlformats.org/officeDocument/2006/relationships/hyperlink" Target="http://www.usharbormaster.com/secure/auxview.cfm?recordid=29119" TargetMode="External"/><Relationship Id="rId3118" Type="http://schemas.openxmlformats.org/officeDocument/2006/relationships/hyperlink" Target="http://maps.google.com/?output=embed&amp;q=41.70475000,-69.97668333" TargetMode="External"/><Relationship Id="rId3325" Type="http://schemas.openxmlformats.org/officeDocument/2006/relationships/hyperlink" Target="http://www.usharbormaster.com/secure/auxview.cfm?recordid=29429" TargetMode="External"/><Relationship Id="rId3532" Type="http://schemas.openxmlformats.org/officeDocument/2006/relationships/hyperlink" Target="http://www.usharbormaster.com/secure/AuxAidReport_new.cfm?id=28399" TargetMode="External"/><Relationship Id="rId246" Type="http://schemas.openxmlformats.org/officeDocument/2006/relationships/hyperlink" Target="http://maps.google.com/?output=embed&amp;q=41.69022222,-70.16819444" TargetMode="External"/><Relationship Id="rId453" Type="http://schemas.openxmlformats.org/officeDocument/2006/relationships/hyperlink" Target="http://www.usharbormaster.com/secure/auxview.cfm?recordid=43901" TargetMode="External"/><Relationship Id="rId660" Type="http://schemas.openxmlformats.org/officeDocument/2006/relationships/hyperlink" Target="http://www.usharbormaster.com/secure/AuxAidReport_new.cfm?id=25511" TargetMode="External"/><Relationship Id="rId1083" Type="http://schemas.openxmlformats.org/officeDocument/2006/relationships/hyperlink" Target="http://maps.google.com/?output=embed&amp;q=41.63591667,-70.25006667" TargetMode="External"/><Relationship Id="rId1290" Type="http://schemas.openxmlformats.org/officeDocument/2006/relationships/hyperlink" Target="http://maps.google.com/?output=embed&amp;q=41.71247222,-70.30336111" TargetMode="External"/><Relationship Id="rId2134" Type="http://schemas.openxmlformats.org/officeDocument/2006/relationships/hyperlink" Target="http://maps.google.com/?output=embed&amp;q=41.67093556,-69.96246417" TargetMode="External"/><Relationship Id="rId2341" Type="http://schemas.openxmlformats.org/officeDocument/2006/relationships/hyperlink" Target="http://www.usharbormaster.com/secure/auxview.cfm?recordid=29654" TargetMode="External"/><Relationship Id="rId106" Type="http://schemas.openxmlformats.org/officeDocument/2006/relationships/hyperlink" Target="http://maps.google.com/?output=embed&amp;q=41.56600000,-70.92800000" TargetMode="External"/><Relationship Id="rId313" Type="http://schemas.openxmlformats.org/officeDocument/2006/relationships/hyperlink" Target="http://www.usharbormaster.com/secure/auxview.cfm?recordid=23739" TargetMode="External"/><Relationship Id="rId1150" Type="http://schemas.openxmlformats.org/officeDocument/2006/relationships/hyperlink" Target="http://maps.google.com/?output=embed&amp;q=41.65056667,-70.63556667" TargetMode="External"/><Relationship Id="rId4099" Type="http://schemas.openxmlformats.org/officeDocument/2006/relationships/hyperlink" Target="http://maps.google.com/?output=embed&amp;q=41.60430000,-70.64320000" TargetMode="External"/><Relationship Id="rId520" Type="http://schemas.openxmlformats.org/officeDocument/2006/relationships/hyperlink" Target="http://www.usharbormaster.com/secure/AuxAidReport_new.cfm?id=29134" TargetMode="External"/><Relationship Id="rId2201" Type="http://schemas.openxmlformats.org/officeDocument/2006/relationships/hyperlink" Target="http://www.usharbormaster.com/secure/auxview.cfm?recordid=27637" TargetMode="External"/><Relationship Id="rId1010" Type="http://schemas.openxmlformats.org/officeDocument/2006/relationships/hyperlink" Target="http://maps.google.com/?output=embed&amp;q=41.30363889,-70.20488889" TargetMode="External"/><Relationship Id="rId1967" Type="http://schemas.openxmlformats.org/officeDocument/2006/relationships/hyperlink" Target="http://maps.google.com/?output=embed&amp;q=41.43938889,-70.59963889" TargetMode="External"/><Relationship Id="rId4166" Type="http://schemas.openxmlformats.org/officeDocument/2006/relationships/hyperlink" Target="http://maps.google.com/?output=embed&amp;q=41.60458333,-70.84266667" TargetMode="External"/><Relationship Id="rId4026" Type="http://schemas.openxmlformats.org/officeDocument/2006/relationships/hyperlink" Target="http://maps.google.com/?output=embed&amp;q=41.61944444,-70.39566667" TargetMode="External"/><Relationship Id="rId3042" Type="http://schemas.openxmlformats.org/officeDocument/2006/relationships/hyperlink" Target="http://maps.google.com/?output=embed&amp;q=41.53416667,-70.67194444" TargetMode="External"/><Relationship Id="rId3859" Type="http://schemas.openxmlformats.org/officeDocument/2006/relationships/hyperlink" Target="http://maps.google.com/?output=embed&amp;q=41.54563889,-70.53061111" TargetMode="External"/><Relationship Id="rId2875" Type="http://schemas.openxmlformats.org/officeDocument/2006/relationships/hyperlink" Target="http://maps.google.com/?output=embed&amp;q=41.58865000,-70.46650000" TargetMode="External"/><Relationship Id="rId3926" Type="http://schemas.openxmlformats.org/officeDocument/2006/relationships/hyperlink" Target="http://maps.google.com/?output=embed&amp;q=41.65297222,-70.18602778" TargetMode="External"/><Relationship Id="rId847" Type="http://schemas.openxmlformats.org/officeDocument/2006/relationships/hyperlink" Target="http://maps.google.com/?output=embed&amp;q=41.63562083,-70.33945944" TargetMode="External"/><Relationship Id="rId1477" Type="http://schemas.openxmlformats.org/officeDocument/2006/relationships/hyperlink" Target="http://www.usharbormaster.com/secure/auxview.cfm?recordid=23905" TargetMode="External"/><Relationship Id="rId1891" Type="http://schemas.openxmlformats.org/officeDocument/2006/relationships/hyperlink" Target="http://maps.google.com/?output=embed&amp;q=41.64013889,-70.40516667" TargetMode="External"/><Relationship Id="rId2528" Type="http://schemas.openxmlformats.org/officeDocument/2006/relationships/hyperlink" Target="http://www.usharbormaster.com/secure/AuxAidReport_new.cfm?id=28131" TargetMode="External"/><Relationship Id="rId2942" Type="http://schemas.openxmlformats.org/officeDocument/2006/relationships/hyperlink" Target="http://maps.google.com/?output=embed&amp;q=41.58510000,-70.45398333" TargetMode="External"/><Relationship Id="rId914" Type="http://schemas.openxmlformats.org/officeDocument/2006/relationships/hyperlink" Target="http://maps.google.com/?output=embed&amp;q=41.92969444,-70.02380556" TargetMode="External"/><Relationship Id="rId1544" Type="http://schemas.openxmlformats.org/officeDocument/2006/relationships/hyperlink" Target="http://www.usharbormaster.com/secure/AuxAidReport_new.cfm?id=29987" TargetMode="External"/><Relationship Id="rId1611" Type="http://schemas.openxmlformats.org/officeDocument/2006/relationships/hyperlink" Target="http://maps.google.com/?output=embed&amp;q=41.73500000,-69.96550000" TargetMode="External"/><Relationship Id="rId3369" Type="http://schemas.openxmlformats.org/officeDocument/2006/relationships/hyperlink" Target="http://www.usharbormaster.com/secure/auxview.cfm?recordid=37964" TargetMode="External"/><Relationship Id="rId2385" Type="http://schemas.openxmlformats.org/officeDocument/2006/relationships/hyperlink" Target="http://www.usharbormaster.com/secure/auxview.cfm?recordid=41280" TargetMode="External"/><Relationship Id="rId3783" Type="http://schemas.openxmlformats.org/officeDocument/2006/relationships/hyperlink" Target="http://maps.google.com/?output=embed&amp;q=41.45555000,-70.59940000" TargetMode="External"/><Relationship Id="rId357" Type="http://schemas.openxmlformats.org/officeDocument/2006/relationships/hyperlink" Target="http://www.usharbormaster.com/secure/auxview.cfm?recordid=30139" TargetMode="External"/><Relationship Id="rId2038" Type="http://schemas.openxmlformats.org/officeDocument/2006/relationships/hyperlink" Target="http://maps.google.com/?output=embed&amp;q=41.65228333,-70.81736667" TargetMode="External"/><Relationship Id="rId3436" Type="http://schemas.openxmlformats.org/officeDocument/2006/relationships/hyperlink" Target="http://www.usharbormaster.com/secure/AuxAidReport_new.cfm?id=23989" TargetMode="External"/><Relationship Id="rId3850" Type="http://schemas.openxmlformats.org/officeDocument/2006/relationships/hyperlink" Target="http://maps.google.com/?output=embed&amp;q=41.55325000,-70.52495167" TargetMode="External"/><Relationship Id="rId771" Type="http://schemas.openxmlformats.org/officeDocument/2006/relationships/hyperlink" Target="http://maps.google.com/?output=embed&amp;q=41.62525000,-70.41772222" TargetMode="External"/><Relationship Id="rId2452" Type="http://schemas.openxmlformats.org/officeDocument/2006/relationships/hyperlink" Target="http://www.usharbormaster.com/secure/AuxAidReport_new.cfm?id=29113" TargetMode="External"/><Relationship Id="rId3503" Type="http://schemas.openxmlformats.org/officeDocument/2006/relationships/hyperlink" Target="http://maps.google.com/?output=embed&amp;q=41.55144444,-70.50291667" TargetMode="External"/><Relationship Id="rId424" Type="http://schemas.openxmlformats.org/officeDocument/2006/relationships/hyperlink" Target="http://www.usharbormaster.com/secure/AuxAidReport_new.cfm?id=41361" TargetMode="External"/><Relationship Id="rId1054" Type="http://schemas.openxmlformats.org/officeDocument/2006/relationships/hyperlink" Target="http://maps.google.com/?output=embed&amp;q=41.55071667,-70.54751667" TargetMode="External"/><Relationship Id="rId2105" Type="http://schemas.openxmlformats.org/officeDocument/2006/relationships/hyperlink" Target="http://www.usharbormaster.com/secure/auxview.cfm?recordid=28146" TargetMode="External"/><Relationship Id="rId1121" Type="http://schemas.openxmlformats.org/officeDocument/2006/relationships/hyperlink" Target="http://www.usharbormaster.com/secure/auxview.cfm?recordid=30975" TargetMode="External"/><Relationship Id="rId4277" Type="http://schemas.openxmlformats.org/officeDocument/2006/relationships/hyperlink" Target="http://www.usharbormaster.com/secure/auxview.cfm?recordid=33429" TargetMode="External"/><Relationship Id="rId3293" Type="http://schemas.openxmlformats.org/officeDocument/2006/relationships/hyperlink" Target="http://www.usharbormaster.com/secure/auxview.cfm?recordid=26543" TargetMode="External"/><Relationship Id="rId1938" Type="http://schemas.openxmlformats.org/officeDocument/2006/relationships/hyperlink" Target="http://maps.google.com/?output=embed&amp;q=41.46165833,-70.58570833" TargetMode="External"/><Relationship Id="rId3360" Type="http://schemas.openxmlformats.org/officeDocument/2006/relationships/hyperlink" Target="http://www.usharbormaster.com/secure/AuxAidReport_new.cfm?id=37962" TargetMode="External"/><Relationship Id="rId281" Type="http://schemas.openxmlformats.org/officeDocument/2006/relationships/hyperlink" Target="http://www.usharbormaster.com/secure/auxview.cfm?recordid=28577" TargetMode="External"/><Relationship Id="rId3013" Type="http://schemas.openxmlformats.org/officeDocument/2006/relationships/hyperlink" Target="http://www.usharbormaster.com/secure/auxview.cfm?recordid=29028" TargetMode="External"/><Relationship Id="rId2779" Type="http://schemas.openxmlformats.org/officeDocument/2006/relationships/hyperlink" Target="http://maps.google.com/?output=embed&amp;q=41.68480556,-69.93897222" TargetMode="External"/><Relationship Id="rId1795" Type="http://schemas.openxmlformats.org/officeDocument/2006/relationships/hyperlink" Target="http://maps.google.com/?output=embed&amp;q=41.27991667,-70.19783333" TargetMode="External"/><Relationship Id="rId2846" Type="http://schemas.openxmlformats.org/officeDocument/2006/relationships/hyperlink" Target="http://maps.google.com/?output=embed&amp;q=41.58801667,-70.44693333" TargetMode="External"/><Relationship Id="rId87" Type="http://schemas.openxmlformats.org/officeDocument/2006/relationships/hyperlink" Target="http://maps.google.com/?output=embed&amp;q=41.56250000,-70.93116667" TargetMode="External"/><Relationship Id="rId818" Type="http://schemas.openxmlformats.org/officeDocument/2006/relationships/hyperlink" Target="http://maps.google.com/?output=embed&amp;q=41.60920556,-70.42869722" TargetMode="External"/><Relationship Id="rId1448" Type="http://schemas.openxmlformats.org/officeDocument/2006/relationships/hyperlink" Target="http://www.usharbormaster.com/secure/AuxAidReport_new.cfm?id=36761" TargetMode="External"/><Relationship Id="rId1862" Type="http://schemas.openxmlformats.org/officeDocument/2006/relationships/hyperlink" Target="http://maps.google.com/?output=embed&amp;q=41.70886111,-70.30100000" TargetMode="External"/><Relationship Id="rId2913" Type="http://schemas.openxmlformats.org/officeDocument/2006/relationships/hyperlink" Target="http://www.usharbormaster.com/secure/auxview.cfm?recordid=24029" TargetMode="External"/><Relationship Id="rId1515" Type="http://schemas.openxmlformats.org/officeDocument/2006/relationships/hyperlink" Target="http://maps.google.com/?output=embed&amp;q=41.46287500,-70.62735556" TargetMode="External"/><Relationship Id="rId3687" Type="http://schemas.openxmlformats.org/officeDocument/2006/relationships/hyperlink" Target="http://maps.google.com/?output=embed&amp;q=41.80191667,-69.97422222" TargetMode="External"/><Relationship Id="rId2289" Type="http://schemas.openxmlformats.org/officeDocument/2006/relationships/hyperlink" Target="http://www.usharbormaster.com/secure/auxview.cfm?recordid=28694" TargetMode="External"/><Relationship Id="rId3754" Type="http://schemas.openxmlformats.org/officeDocument/2006/relationships/hyperlink" Target="http://maps.google.com/?output=embed&amp;q=41.28177778,-70.09263889" TargetMode="External"/><Relationship Id="rId675" Type="http://schemas.openxmlformats.org/officeDocument/2006/relationships/hyperlink" Target="http://maps.google.com/?output=embed&amp;q=41.66831667,-69.94416667" TargetMode="External"/><Relationship Id="rId2356" Type="http://schemas.openxmlformats.org/officeDocument/2006/relationships/hyperlink" Target="http://www.usharbormaster.com/secure/AuxAidReport_new.cfm?id=26572" TargetMode="External"/><Relationship Id="rId2770" Type="http://schemas.openxmlformats.org/officeDocument/2006/relationships/hyperlink" Target="http://maps.google.com/?output=embed&amp;q=41.67916667,-69.94297222" TargetMode="External"/><Relationship Id="rId3407" Type="http://schemas.openxmlformats.org/officeDocument/2006/relationships/hyperlink" Target="http://maps.google.com/?output=embed&amp;q=41.58516667,-70.64597222" TargetMode="External"/><Relationship Id="rId3821" Type="http://schemas.openxmlformats.org/officeDocument/2006/relationships/hyperlink" Target="http://www.usharbormaster.com/secure/auxview.cfm?recordid=26098" TargetMode="External"/><Relationship Id="rId328" Type="http://schemas.openxmlformats.org/officeDocument/2006/relationships/hyperlink" Target="http://www.usharbormaster.com/secure/AuxAidReport_new.cfm?id=23742" TargetMode="External"/><Relationship Id="rId742" Type="http://schemas.openxmlformats.org/officeDocument/2006/relationships/hyperlink" Target="http://maps.google.com/?output=embed&amp;q=41.60225000,-70.43366667" TargetMode="External"/><Relationship Id="rId1372" Type="http://schemas.openxmlformats.org/officeDocument/2006/relationships/hyperlink" Target="http://www.usharbormaster.com/secure/AuxAidReport_new.cfm?id=23886" TargetMode="External"/><Relationship Id="rId2009" Type="http://schemas.openxmlformats.org/officeDocument/2006/relationships/hyperlink" Target="http://www.usharbormaster.com/secure/auxview.cfm?recordid=42656" TargetMode="External"/><Relationship Id="rId2423" Type="http://schemas.openxmlformats.org/officeDocument/2006/relationships/hyperlink" Target="http://maps.google.com/?output=embed&amp;q=41.62500000,-70.64494444" TargetMode="External"/><Relationship Id="rId1025" Type="http://schemas.openxmlformats.org/officeDocument/2006/relationships/hyperlink" Target="http://www.usharbormaster.com/secure/auxview.cfm?recordid=32285" TargetMode="External"/><Relationship Id="rId3197" Type="http://schemas.openxmlformats.org/officeDocument/2006/relationships/hyperlink" Target="http://www.usharbormaster.com/secure/auxview.cfm?recordid=26348" TargetMode="External"/><Relationship Id="rId4248" Type="http://schemas.openxmlformats.org/officeDocument/2006/relationships/hyperlink" Target="http://www.usharbormaster.com/secure/AuxAidReport_new.cfm?id=33441" TargetMode="External"/><Relationship Id="rId185" Type="http://schemas.openxmlformats.org/officeDocument/2006/relationships/hyperlink" Target="http://www.usharbormaster.com/secure/auxview.cfm?recordid=27977" TargetMode="External"/><Relationship Id="rId1909" Type="http://schemas.openxmlformats.org/officeDocument/2006/relationships/hyperlink" Target="http://www.usharbormaster.com/secure/auxview.cfm?recordid=26586" TargetMode="External"/><Relationship Id="rId3264" Type="http://schemas.openxmlformats.org/officeDocument/2006/relationships/hyperlink" Target="http://www.usharbormaster.com/secure/AuxAidReport_new.cfm?id=26534" TargetMode="External"/><Relationship Id="rId4315" Type="http://schemas.openxmlformats.org/officeDocument/2006/relationships/hyperlink" Target="http://maps.google.com/?output=embed&amp;q=41.57972222,-70.64777778" TargetMode="External"/><Relationship Id="rId2280" Type="http://schemas.openxmlformats.org/officeDocument/2006/relationships/hyperlink" Target="http://www.usharbormaster.com/secure/AuxAidReport_new.cfm?id=26056" TargetMode="External"/><Relationship Id="rId3331" Type="http://schemas.openxmlformats.org/officeDocument/2006/relationships/hyperlink" Target="http://maps.google.com/?output=embed&amp;q=41.60835778,-70.40298444" TargetMode="External"/><Relationship Id="rId252" Type="http://schemas.openxmlformats.org/officeDocument/2006/relationships/hyperlink" Target="http://www.usharbormaster.com/secure/AuxAidReport_new.cfm?id=23865" TargetMode="External"/><Relationship Id="rId1699" Type="http://schemas.openxmlformats.org/officeDocument/2006/relationships/hyperlink" Target="http://maps.google.com/?output=embed&amp;q=41.77366667,-69.96583333" TargetMode="External"/><Relationship Id="rId2000" Type="http://schemas.openxmlformats.org/officeDocument/2006/relationships/hyperlink" Target="http://www.usharbormaster.com/secure/AuxAidReport_new.cfm?id=42660" TargetMode="External"/><Relationship Id="rId4172" Type="http://schemas.openxmlformats.org/officeDocument/2006/relationships/hyperlink" Target="http://www.usharbormaster.com/secure/AuxAidReport_new.cfm?id=26377" TargetMode="External"/><Relationship Id="rId1766" Type="http://schemas.openxmlformats.org/officeDocument/2006/relationships/hyperlink" Target="http://maps.google.com/?output=embed&amp;q=41.28688889,-70.20427778" TargetMode="External"/><Relationship Id="rId2817" Type="http://schemas.openxmlformats.org/officeDocument/2006/relationships/hyperlink" Target="http://www.usharbormaster.com/secure/auxview.cfm?recordid=28701" TargetMode="External"/><Relationship Id="rId58" Type="http://schemas.openxmlformats.org/officeDocument/2006/relationships/hyperlink" Target="http://maps.google.com/?output=embed&amp;q=41.66088889,-70.08875000" TargetMode="External"/><Relationship Id="rId1419" Type="http://schemas.openxmlformats.org/officeDocument/2006/relationships/hyperlink" Target="http://maps.google.com/?output=embed&amp;q=41.63911111,-70.27177778" TargetMode="External"/><Relationship Id="rId1833" Type="http://schemas.openxmlformats.org/officeDocument/2006/relationships/hyperlink" Target="http://www.usharbormaster.com/secure/auxview.cfm?recordid=28675" TargetMode="External"/><Relationship Id="rId1900" Type="http://schemas.openxmlformats.org/officeDocument/2006/relationships/hyperlink" Target="http://www.usharbormaster.com/secure/AuxAidReport_new.cfm?id=26583" TargetMode="External"/><Relationship Id="rId3658" Type="http://schemas.openxmlformats.org/officeDocument/2006/relationships/hyperlink" Target="http://maps.google.com/?output=embed&amp;q=41.75838889,-70.16738889" TargetMode="External"/><Relationship Id="rId579" Type="http://schemas.openxmlformats.org/officeDocument/2006/relationships/hyperlink" Target="http://maps.google.com/?output=embed&amp;q=41.56650000,-70.82569444" TargetMode="External"/><Relationship Id="rId993" Type="http://schemas.openxmlformats.org/officeDocument/2006/relationships/hyperlink" Target="http://www.usharbormaster.com/secure/auxview.cfm?recordid=29319" TargetMode="External"/><Relationship Id="rId2674" Type="http://schemas.openxmlformats.org/officeDocument/2006/relationships/hyperlink" Target="http://maps.google.com/?output=embed&amp;q=41.69985000,-70.74336667" TargetMode="External"/><Relationship Id="rId646" Type="http://schemas.openxmlformats.org/officeDocument/2006/relationships/hyperlink" Target="http://maps.google.com/?output=embed&amp;q=41.59916667,-70.65000000" TargetMode="External"/><Relationship Id="rId1276" Type="http://schemas.openxmlformats.org/officeDocument/2006/relationships/hyperlink" Target="http://www.usharbormaster.com/secure/AuxAidReport_new.cfm?id=28543" TargetMode="External"/><Relationship Id="rId2327" Type="http://schemas.openxmlformats.org/officeDocument/2006/relationships/hyperlink" Target="http://maps.google.com/?output=embed&amp;q=41.62090000,-70.91358333" TargetMode="External"/><Relationship Id="rId3725" Type="http://schemas.openxmlformats.org/officeDocument/2006/relationships/hyperlink" Target="http://www.usharbormaster.com/secure/auxview.cfm?recordid=29281" TargetMode="External"/><Relationship Id="rId1690" Type="http://schemas.openxmlformats.org/officeDocument/2006/relationships/hyperlink" Target="http://maps.google.com/?output=embed&amp;q=41.77108333,-69.96597222" TargetMode="External"/><Relationship Id="rId2741" Type="http://schemas.openxmlformats.org/officeDocument/2006/relationships/hyperlink" Target="http://www.usharbormaster.com/secure/auxview.cfm?recordid=28065" TargetMode="External"/><Relationship Id="rId713" Type="http://schemas.openxmlformats.org/officeDocument/2006/relationships/hyperlink" Target="http://www.usharbormaster.com/secure/auxview.cfm?recordid=29659" TargetMode="External"/><Relationship Id="rId1343" Type="http://schemas.openxmlformats.org/officeDocument/2006/relationships/hyperlink" Target="http://maps.google.com/?output=embed&amp;q=41.68263889,-70.62233333" TargetMode="External"/><Relationship Id="rId1410" Type="http://schemas.openxmlformats.org/officeDocument/2006/relationships/hyperlink" Target="http://maps.google.com/?output=embed&amp;q=41.62766667,-70.27475000" TargetMode="External"/><Relationship Id="rId3168" Type="http://schemas.openxmlformats.org/officeDocument/2006/relationships/hyperlink" Target="http://www.usharbormaster.com/secure/AuxAidReport_new.cfm?id=29078" TargetMode="External"/><Relationship Id="rId3582" Type="http://schemas.openxmlformats.org/officeDocument/2006/relationships/hyperlink" Target="http://maps.google.com/?output=embed&amp;q=41.65925000,-70.62136667" TargetMode="External"/><Relationship Id="rId4219" Type="http://schemas.openxmlformats.org/officeDocument/2006/relationships/hyperlink" Target="http://maps.google.com/?output=embed&amp;q=41.72685000,-70.73061667" TargetMode="External"/><Relationship Id="rId2184" Type="http://schemas.openxmlformats.org/officeDocument/2006/relationships/hyperlink" Target="http://www.usharbormaster.com/secure/AuxAidReport_new.cfm?id=27638" TargetMode="External"/><Relationship Id="rId3235" Type="http://schemas.openxmlformats.org/officeDocument/2006/relationships/hyperlink" Target="http://maps.google.com/?output=embed&amp;q=41.57363889,-70.52880556" TargetMode="External"/><Relationship Id="rId156" Type="http://schemas.openxmlformats.org/officeDocument/2006/relationships/hyperlink" Target="http://www.usharbormaster.com/secure/AuxAidReport_new.cfm?id=27973" TargetMode="External"/><Relationship Id="rId570" Type="http://schemas.openxmlformats.org/officeDocument/2006/relationships/hyperlink" Target="http://maps.google.com/?output=embed&amp;q=41.74850000,-70.62035000" TargetMode="External"/><Relationship Id="rId2251" Type="http://schemas.openxmlformats.org/officeDocument/2006/relationships/hyperlink" Target="http://maps.google.com/?output=embed&amp;q=41.29697222,-70.07425000" TargetMode="External"/><Relationship Id="rId3302" Type="http://schemas.openxmlformats.org/officeDocument/2006/relationships/hyperlink" Target="http://maps.google.com/?output=embed&amp;q=41.61213889,-70.42622222" TargetMode="External"/><Relationship Id="rId223" Type="http://schemas.openxmlformats.org/officeDocument/2006/relationships/hyperlink" Target="http://maps.google.com/?output=embed&amp;q=41.68786111,-70.16202778" TargetMode="External"/><Relationship Id="rId4076" Type="http://schemas.openxmlformats.org/officeDocument/2006/relationships/hyperlink" Target="http://www.usharbormaster.com/secure/AuxAidReport_new.cfm?id=29413" TargetMode="External"/><Relationship Id="rId1737" Type="http://schemas.openxmlformats.org/officeDocument/2006/relationships/hyperlink" Target="http://www.usharbormaster.com/secure/auxview.cfm?recordid=26326" TargetMode="External"/><Relationship Id="rId3092" Type="http://schemas.openxmlformats.org/officeDocument/2006/relationships/hyperlink" Target="http://www.usharbormaster.com/secure/AuxAidReport_new.cfm?id=27612" TargetMode="External"/><Relationship Id="rId4143" Type="http://schemas.openxmlformats.org/officeDocument/2006/relationships/hyperlink" Target="http://maps.google.com/?output=embed&amp;q=41.60318889,-70.84445278" TargetMode="External"/><Relationship Id="rId29" Type="http://schemas.openxmlformats.org/officeDocument/2006/relationships/hyperlink" Target="http://www.usharbormaster.com/secure/auxview.cfm?recordid=27970" TargetMode="External"/><Relationship Id="rId4210" Type="http://schemas.openxmlformats.org/officeDocument/2006/relationships/hyperlink" Target="http://maps.google.com/?output=embed&amp;q=41.72653333,-70.72878333" TargetMode="External"/><Relationship Id="rId1804" Type="http://schemas.openxmlformats.org/officeDocument/2006/relationships/hyperlink" Target="http://www.usharbormaster.com/secure/AuxAidReport_new.cfm?id=28686" TargetMode="External"/><Relationship Id="rId3976" Type="http://schemas.openxmlformats.org/officeDocument/2006/relationships/hyperlink" Target="http://www.usharbormaster.com/secure/AuxAidReport_new.cfm?id=24120" TargetMode="External"/><Relationship Id="rId897" Type="http://schemas.openxmlformats.org/officeDocument/2006/relationships/hyperlink" Target="http://www.usharbormaster.com/secure/auxview.cfm?recordid=27510" TargetMode="External"/><Relationship Id="rId2578" Type="http://schemas.openxmlformats.org/officeDocument/2006/relationships/hyperlink" Target="http://maps.google.com/?output=embed&amp;q=41.99225000,-70.08000000" TargetMode="External"/><Relationship Id="rId2992" Type="http://schemas.openxmlformats.org/officeDocument/2006/relationships/hyperlink" Target="http://www.usharbormaster.com/secure/AuxAidReport_new.cfm?id=41289" TargetMode="External"/><Relationship Id="rId3629" Type="http://schemas.openxmlformats.org/officeDocument/2006/relationships/hyperlink" Target="http://www.usharbormaster.com/secure/auxview.cfm?recordid=23979" TargetMode="External"/><Relationship Id="rId964" Type="http://schemas.openxmlformats.org/officeDocument/2006/relationships/hyperlink" Target="http://www.usharbormaster.com/secure/AuxAidReport_new.cfm?id=37969" TargetMode="External"/><Relationship Id="rId1594" Type="http://schemas.openxmlformats.org/officeDocument/2006/relationships/hyperlink" Target="http://maps.google.com/?output=embed&amp;q=41.72769444,-69.97305556" TargetMode="External"/><Relationship Id="rId2645" Type="http://schemas.openxmlformats.org/officeDocument/2006/relationships/hyperlink" Target="http://www.usharbormaster.com/secure/auxview.cfm?recordid=29090" TargetMode="External"/><Relationship Id="rId617" Type="http://schemas.openxmlformats.org/officeDocument/2006/relationships/hyperlink" Target="http://www.usharbormaster.com/secure/auxview.cfm?recordid=38026" TargetMode="External"/><Relationship Id="rId1247" Type="http://schemas.openxmlformats.org/officeDocument/2006/relationships/hyperlink" Target="http://maps.google.com/?output=embed&amp;q=41.54505750,-70.58019083" TargetMode="External"/><Relationship Id="rId1661" Type="http://schemas.openxmlformats.org/officeDocument/2006/relationships/hyperlink" Target="http://www.usharbormaster.com/secure/auxview.cfm?recordid=23927" TargetMode="External"/><Relationship Id="rId2712" Type="http://schemas.openxmlformats.org/officeDocument/2006/relationships/hyperlink" Target="http://www.usharbormaster.com/secure/AuxAidReport_new.cfm?id=28056" TargetMode="External"/><Relationship Id="rId1314" Type="http://schemas.openxmlformats.org/officeDocument/2006/relationships/hyperlink" Target="http://maps.google.com/?output=embed&amp;q=41.67543333,-70.62390000" TargetMode="External"/><Relationship Id="rId3486" Type="http://schemas.openxmlformats.org/officeDocument/2006/relationships/hyperlink" Target="http://maps.google.com/?output=embed&amp;q=41.70293333,-70.75593333" TargetMode="External"/><Relationship Id="rId20" Type="http://schemas.openxmlformats.org/officeDocument/2006/relationships/hyperlink" Target="http://www.usharbormaster.com/secure/AuxAidReport_new.cfm?id=27468" TargetMode="External"/><Relationship Id="rId2088" Type="http://schemas.openxmlformats.org/officeDocument/2006/relationships/hyperlink" Target="http://www.usharbormaster.com/secure/AuxAidReport_new.cfm?id=26712" TargetMode="External"/><Relationship Id="rId3139" Type="http://schemas.openxmlformats.org/officeDocument/2006/relationships/hyperlink" Target="http://maps.google.com/?output=embed&amp;q=41.70913889,-69.96847222"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3D784-CF52-4D88-B2E5-C37016DDD3E7}">
  <dimension ref="A1:Q1081"/>
  <sheetViews>
    <sheetView topLeftCell="A1081" workbookViewId="0">
      <selection activeCell="T736" sqref="T736"/>
    </sheetView>
  </sheetViews>
  <sheetFormatPr defaultRowHeight="15" x14ac:dyDescent="0.25"/>
  <sheetData>
    <row r="1" spans="1:17" x14ac:dyDescent="0.25">
      <c r="A1" t="s">
        <v>30</v>
      </c>
      <c r="E1">
        <f>COUNTA(E3:E1500)</f>
        <v>1079</v>
      </c>
      <c r="F1">
        <f>E1/3</f>
        <v>359.66666666666669</v>
      </c>
      <c r="J1">
        <f>COUNTIF(J3:J1500,"yes")</f>
        <v>358</v>
      </c>
    </row>
    <row r="2" spans="1:17" ht="30" x14ac:dyDescent="0.25">
      <c r="A2" s="286" t="s">
        <v>5184</v>
      </c>
      <c r="B2" s="286" t="s">
        <v>5185</v>
      </c>
      <c r="C2" s="286" t="s">
        <v>5186</v>
      </c>
      <c r="D2" s="286" t="s">
        <v>5187</v>
      </c>
      <c r="E2" s="286" t="s">
        <v>4813</v>
      </c>
      <c r="F2" s="286" t="s">
        <v>5188</v>
      </c>
      <c r="G2" s="286" t="s">
        <v>5189</v>
      </c>
      <c r="H2" s="286" t="s">
        <v>5190</v>
      </c>
      <c r="I2" s="286" t="s">
        <v>5191</v>
      </c>
      <c r="J2" s="286" t="s">
        <v>5192</v>
      </c>
      <c r="K2" s="286" t="s">
        <v>5193</v>
      </c>
      <c r="L2" s="286" t="s">
        <v>4814</v>
      </c>
      <c r="M2" s="286" t="s">
        <v>5194</v>
      </c>
      <c r="N2" s="286" t="s">
        <v>5195</v>
      </c>
      <c r="O2" s="286" t="s">
        <v>5196</v>
      </c>
      <c r="P2" s="286" t="s">
        <v>5197</v>
      </c>
      <c r="Q2" s="292"/>
    </row>
    <row r="3" spans="1:17" ht="60" x14ac:dyDescent="0.25">
      <c r="A3" s="276" t="s">
        <v>31</v>
      </c>
      <c r="B3" s="277" t="s">
        <v>32</v>
      </c>
      <c r="C3" s="277"/>
      <c r="D3" s="277" t="s">
        <v>33</v>
      </c>
      <c r="E3" s="15" t="s">
        <v>34</v>
      </c>
      <c r="F3" s="15" t="s">
        <v>4817</v>
      </c>
      <c r="G3" s="15" t="s">
        <v>4818</v>
      </c>
      <c r="H3" s="278" t="s">
        <v>35</v>
      </c>
      <c r="I3" s="278" t="s">
        <v>4</v>
      </c>
      <c r="J3" s="278" t="s">
        <v>6</v>
      </c>
      <c r="K3" s="278" t="s">
        <v>36</v>
      </c>
      <c r="L3" s="278" t="s">
        <v>37</v>
      </c>
      <c r="M3" s="277" t="s">
        <v>5198</v>
      </c>
      <c r="N3" s="277" t="s">
        <v>38</v>
      </c>
      <c r="O3" s="278" t="s">
        <v>9</v>
      </c>
      <c r="P3" s="15" t="s">
        <v>39</v>
      </c>
      <c r="Q3" s="275"/>
    </row>
    <row r="4" spans="1:17" ht="60" x14ac:dyDescent="0.25">
      <c r="A4" s="276" t="s">
        <v>31</v>
      </c>
      <c r="B4" s="279" t="s">
        <v>4819</v>
      </c>
      <c r="C4" s="279"/>
      <c r="D4" s="279" t="s">
        <v>40</v>
      </c>
      <c r="E4" s="16" t="s">
        <v>41</v>
      </c>
      <c r="F4" s="16" t="s">
        <v>42</v>
      </c>
      <c r="G4" s="16" t="s">
        <v>43</v>
      </c>
      <c r="H4" s="280" t="s">
        <v>35</v>
      </c>
      <c r="I4" s="280" t="s">
        <v>4</v>
      </c>
      <c r="J4" s="280" t="s">
        <v>5</v>
      </c>
      <c r="K4" s="280" t="s">
        <v>44</v>
      </c>
      <c r="L4" s="280" t="s">
        <v>45</v>
      </c>
      <c r="M4" s="279" t="s">
        <v>46</v>
      </c>
      <c r="N4" s="279" t="s">
        <v>38</v>
      </c>
      <c r="O4" s="280" t="s">
        <v>13</v>
      </c>
      <c r="P4" s="16" t="s">
        <v>39</v>
      </c>
      <c r="Q4" s="274"/>
    </row>
    <row r="5" spans="1:17" ht="60" x14ac:dyDescent="0.25">
      <c r="A5" s="276" t="s">
        <v>31</v>
      </c>
      <c r="B5" s="277" t="s">
        <v>4820</v>
      </c>
      <c r="C5" s="277"/>
      <c r="D5" s="277" t="s">
        <v>47</v>
      </c>
      <c r="E5" s="15" t="s">
        <v>48</v>
      </c>
      <c r="F5" s="15" t="s">
        <v>42</v>
      </c>
      <c r="G5" s="15" t="s">
        <v>49</v>
      </c>
      <c r="H5" s="278" t="s">
        <v>35</v>
      </c>
      <c r="I5" s="278" t="s">
        <v>4</v>
      </c>
      <c r="J5" s="278" t="s">
        <v>5</v>
      </c>
      <c r="K5" s="278" t="s">
        <v>44</v>
      </c>
      <c r="L5" s="278" t="s">
        <v>50</v>
      </c>
      <c r="M5" s="277" t="s">
        <v>46</v>
      </c>
      <c r="N5" s="277"/>
      <c r="O5" s="278"/>
      <c r="P5" s="15" t="s">
        <v>39</v>
      </c>
      <c r="Q5" s="275"/>
    </row>
    <row r="6" spans="1:17" ht="90" x14ac:dyDescent="0.25">
      <c r="A6" s="276" t="s">
        <v>31</v>
      </c>
      <c r="B6" s="279" t="s">
        <v>4821</v>
      </c>
      <c r="C6" s="279"/>
      <c r="D6" s="279" t="s">
        <v>51</v>
      </c>
      <c r="E6" s="16" t="s">
        <v>52</v>
      </c>
      <c r="F6" s="16" t="s">
        <v>53</v>
      </c>
      <c r="G6" s="16" t="s">
        <v>54</v>
      </c>
      <c r="H6" s="280" t="s">
        <v>35</v>
      </c>
      <c r="I6" s="280" t="s">
        <v>4</v>
      </c>
      <c r="J6" s="280" t="s">
        <v>5</v>
      </c>
      <c r="K6" s="280" t="s">
        <v>55</v>
      </c>
      <c r="L6" s="280" t="s">
        <v>56</v>
      </c>
      <c r="M6" s="279" t="s">
        <v>57</v>
      </c>
      <c r="N6" s="279" t="s">
        <v>38</v>
      </c>
      <c r="O6" s="280" t="s">
        <v>7</v>
      </c>
      <c r="P6" s="16" t="s">
        <v>39</v>
      </c>
      <c r="Q6" s="274"/>
    </row>
    <row r="7" spans="1:17" ht="45" x14ac:dyDescent="0.25">
      <c r="A7" s="276" t="s">
        <v>31</v>
      </c>
      <c r="B7" s="287">
        <v>44101</v>
      </c>
      <c r="C7" s="277"/>
      <c r="D7" s="277" t="s">
        <v>58</v>
      </c>
      <c r="E7" s="15" t="s">
        <v>59</v>
      </c>
      <c r="F7" s="15" t="s">
        <v>60</v>
      </c>
      <c r="G7" s="15" t="s">
        <v>61</v>
      </c>
      <c r="H7" s="278" t="s">
        <v>35</v>
      </c>
      <c r="I7" s="278" t="s">
        <v>4</v>
      </c>
      <c r="J7" s="278" t="s">
        <v>6</v>
      </c>
      <c r="K7" s="278" t="s">
        <v>62</v>
      </c>
      <c r="L7" s="278" t="s">
        <v>63</v>
      </c>
      <c r="M7" s="277" t="s">
        <v>64</v>
      </c>
      <c r="N7" s="277" t="s">
        <v>38</v>
      </c>
      <c r="O7" s="278" t="s">
        <v>13</v>
      </c>
      <c r="P7" s="15" t="s">
        <v>39</v>
      </c>
      <c r="Q7" s="275"/>
    </row>
    <row r="8" spans="1:17" ht="90" x14ac:dyDescent="0.25">
      <c r="A8" s="276" t="s">
        <v>31</v>
      </c>
      <c r="B8" s="279" t="s">
        <v>5199</v>
      </c>
      <c r="C8" s="279" t="s">
        <v>65</v>
      </c>
      <c r="D8" s="279" t="s">
        <v>66</v>
      </c>
      <c r="E8" s="16" t="s">
        <v>67</v>
      </c>
      <c r="F8" s="16" t="s">
        <v>68</v>
      </c>
      <c r="G8" s="16" t="s">
        <v>69</v>
      </c>
      <c r="H8" s="280" t="s">
        <v>70</v>
      </c>
      <c r="I8" s="280" t="s">
        <v>8</v>
      </c>
      <c r="J8" s="280" t="s">
        <v>5</v>
      </c>
      <c r="K8" s="280" t="s">
        <v>71</v>
      </c>
      <c r="L8" s="280" t="s">
        <v>72</v>
      </c>
      <c r="M8" s="279" t="s">
        <v>73</v>
      </c>
      <c r="N8" s="279" t="s">
        <v>38</v>
      </c>
      <c r="O8" s="280" t="s">
        <v>74</v>
      </c>
      <c r="P8" s="16" t="s">
        <v>39</v>
      </c>
      <c r="Q8" s="274"/>
    </row>
    <row r="9" spans="1:17" ht="60" x14ac:dyDescent="0.25">
      <c r="A9" s="276" t="s">
        <v>31</v>
      </c>
      <c r="B9" s="277" t="s">
        <v>5199</v>
      </c>
      <c r="C9" s="277" t="s">
        <v>77</v>
      </c>
      <c r="D9" s="277" t="s">
        <v>78</v>
      </c>
      <c r="E9" s="15" t="s">
        <v>79</v>
      </c>
      <c r="F9" s="15" t="s">
        <v>80</v>
      </c>
      <c r="G9" s="15" t="s">
        <v>81</v>
      </c>
      <c r="H9" s="278" t="s">
        <v>35</v>
      </c>
      <c r="I9" s="278" t="s">
        <v>8</v>
      </c>
      <c r="J9" s="278" t="s">
        <v>5</v>
      </c>
      <c r="K9" s="278" t="s">
        <v>71</v>
      </c>
      <c r="L9" s="278" t="s">
        <v>72</v>
      </c>
      <c r="M9" s="277" t="s">
        <v>73</v>
      </c>
      <c r="N9" s="277" t="s">
        <v>38</v>
      </c>
      <c r="O9" s="278" t="s">
        <v>74</v>
      </c>
      <c r="P9" s="15" t="s">
        <v>39</v>
      </c>
      <c r="Q9" s="275"/>
    </row>
    <row r="10" spans="1:17" ht="60" x14ac:dyDescent="0.25">
      <c r="A10" s="276" t="s">
        <v>31</v>
      </c>
      <c r="B10" s="279" t="s">
        <v>5199</v>
      </c>
      <c r="C10" s="279" t="s">
        <v>82</v>
      </c>
      <c r="D10" s="279" t="s">
        <v>83</v>
      </c>
      <c r="E10" s="16" t="s">
        <v>84</v>
      </c>
      <c r="F10" s="16" t="s">
        <v>5200</v>
      </c>
      <c r="G10" s="16" t="s">
        <v>5201</v>
      </c>
      <c r="H10" s="280" t="s">
        <v>35</v>
      </c>
      <c r="I10" s="280" t="s">
        <v>8</v>
      </c>
      <c r="J10" s="280" t="s">
        <v>5</v>
      </c>
      <c r="K10" s="280" t="s">
        <v>71</v>
      </c>
      <c r="L10" s="280" t="s">
        <v>72</v>
      </c>
      <c r="M10" s="279" t="s">
        <v>73</v>
      </c>
      <c r="N10" s="279" t="s">
        <v>38</v>
      </c>
      <c r="O10" s="280" t="s">
        <v>74</v>
      </c>
      <c r="P10" s="16" t="s">
        <v>39</v>
      </c>
      <c r="Q10" s="274"/>
    </row>
    <row r="11" spans="1:17" ht="60" x14ac:dyDescent="0.25">
      <c r="A11" s="276" t="s">
        <v>31</v>
      </c>
      <c r="B11" s="277" t="s">
        <v>5199</v>
      </c>
      <c r="C11" s="277" t="s">
        <v>85</v>
      </c>
      <c r="D11" s="277" t="s">
        <v>86</v>
      </c>
      <c r="E11" s="15" t="s">
        <v>87</v>
      </c>
      <c r="F11" s="15" t="s">
        <v>5202</v>
      </c>
      <c r="G11" s="15" t="s">
        <v>5203</v>
      </c>
      <c r="H11" s="278" t="s">
        <v>35</v>
      </c>
      <c r="I11" s="278" t="s">
        <v>8</v>
      </c>
      <c r="J11" s="278" t="s">
        <v>5</v>
      </c>
      <c r="K11" s="278" t="s">
        <v>71</v>
      </c>
      <c r="L11" s="278" t="s">
        <v>72</v>
      </c>
      <c r="M11" s="277" t="s">
        <v>73</v>
      </c>
      <c r="N11" s="277" t="s">
        <v>38</v>
      </c>
      <c r="O11" s="278" t="s">
        <v>74</v>
      </c>
      <c r="P11" s="15" t="s">
        <v>39</v>
      </c>
      <c r="Q11" s="275"/>
    </row>
    <row r="12" spans="1:17" ht="60" x14ac:dyDescent="0.25">
      <c r="A12" s="276" t="s">
        <v>31</v>
      </c>
      <c r="B12" s="279" t="s">
        <v>5199</v>
      </c>
      <c r="C12" s="279" t="s">
        <v>88</v>
      </c>
      <c r="D12" s="279" t="s">
        <v>89</v>
      </c>
      <c r="E12" s="16" t="s">
        <v>90</v>
      </c>
      <c r="F12" s="16" t="s">
        <v>91</v>
      </c>
      <c r="G12" s="16" t="s">
        <v>92</v>
      </c>
      <c r="H12" s="280" t="s">
        <v>35</v>
      </c>
      <c r="I12" s="280" t="s">
        <v>8</v>
      </c>
      <c r="J12" s="280" t="s">
        <v>5</v>
      </c>
      <c r="K12" s="280" t="s">
        <v>71</v>
      </c>
      <c r="L12" s="280" t="s">
        <v>72</v>
      </c>
      <c r="M12" s="279" t="s">
        <v>73</v>
      </c>
      <c r="N12" s="279" t="s">
        <v>38</v>
      </c>
      <c r="O12" s="280" t="s">
        <v>74</v>
      </c>
      <c r="P12" s="16" t="s">
        <v>39</v>
      </c>
      <c r="Q12" s="274"/>
    </row>
    <row r="13" spans="1:17" ht="60" x14ac:dyDescent="0.25">
      <c r="A13" s="276" t="s">
        <v>31</v>
      </c>
      <c r="B13" s="277" t="s">
        <v>5199</v>
      </c>
      <c r="C13" s="277" t="s">
        <v>93</v>
      </c>
      <c r="D13" s="277" t="s">
        <v>94</v>
      </c>
      <c r="E13" s="15" t="s">
        <v>95</v>
      </c>
      <c r="F13" s="15" t="s">
        <v>5204</v>
      </c>
      <c r="G13" s="15" t="s">
        <v>5205</v>
      </c>
      <c r="H13" s="278" t="s">
        <v>35</v>
      </c>
      <c r="I13" s="278" t="s">
        <v>8</v>
      </c>
      <c r="J13" s="278" t="s">
        <v>5</v>
      </c>
      <c r="K13" s="278" t="s">
        <v>71</v>
      </c>
      <c r="L13" s="278" t="s">
        <v>72</v>
      </c>
      <c r="M13" s="277" t="s">
        <v>73</v>
      </c>
      <c r="N13" s="277" t="s">
        <v>38</v>
      </c>
      <c r="O13" s="278" t="s">
        <v>74</v>
      </c>
      <c r="P13" s="15" t="s">
        <v>39</v>
      </c>
      <c r="Q13" s="275"/>
    </row>
    <row r="14" spans="1:17" ht="75" x14ac:dyDescent="0.25">
      <c r="A14" s="276" t="s">
        <v>31</v>
      </c>
      <c r="B14" s="279" t="s">
        <v>5199</v>
      </c>
      <c r="C14" s="279" t="s">
        <v>75</v>
      </c>
      <c r="D14" s="279" t="s">
        <v>76</v>
      </c>
      <c r="E14" s="16" t="s">
        <v>5206</v>
      </c>
      <c r="F14" s="16" t="s">
        <v>5207</v>
      </c>
      <c r="G14" s="16" t="s">
        <v>5208</v>
      </c>
      <c r="H14" s="280" t="s">
        <v>396</v>
      </c>
      <c r="I14" s="280" t="s">
        <v>8</v>
      </c>
      <c r="J14" s="280" t="s">
        <v>5</v>
      </c>
      <c r="K14" s="280" t="s">
        <v>71</v>
      </c>
      <c r="L14" s="280" t="s">
        <v>72</v>
      </c>
      <c r="M14" s="279" t="s">
        <v>73</v>
      </c>
      <c r="N14" s="279" t="s">
        <v>38</v>
      </c>
      <c r="O14" s="280" t="s">
        <v>74</v>
      </c>
      <c r="P14" s="16" t="s">
        <v>39</v>
      </c>
      <c r="Q14" s="274"/>
    </row>
    <row r="15" spans="1:17" ht="60" x14ac:dyDescent="0.25">
      <c r="A15" s="276" t="s">
        <v>31</v>
      </c>
      <c r="B15" s="277" t="s">
        <v>4822</v>
      </c>
      <c r="C15" s="277" t="s">
        <v>96</v>
      </c>
      <c r="D15" s="277" t="s">
        <v>97</v>
      </c>
      <c r="E15" s="15" t="s">
        <v>98</v>
      </c>
      <c r="F15" s="15" t="s">
        <v>99</v>
      </c>
      <c r="G15" s="15" t="s">
        <v>100</v>
      </c>
      <c r="H15" s="278" t="s">
        <v>35</v>
      </c>
      <c r="I15" s="278" t="s">
        <v>8</v>
      </c>
      <c r="J15" s="278" t="s">
        <v>6</v>
      </c>
      <c r="K15" s="278" t="s">
        <v>62</v>
      </c>
      <c r="L15" s="278" t="s">
        <v>101</v>
      </c>
      <c r="M15" s="277" t="s">
        <v>102</v>
      </c>
      <c r="N15" s="277" t="s">
        <v>103</v>
      </c>
      <c r="O15" s="278"/>
      <c r="P15" s="15" t="s">
        <v>39</v>
      </c>
      <c r="Q15" s="275"/>
    </row>
    <row r="16" spans="1:17" ht="75" x14ac:dyDescent="0.25">
      <c r="A16" s="276" t="s">
        <v>31</v>
      </c>
      <c r="B16" s="279" t="s">
        <v>4822</v>
      </c>
      <c r="C16" s="279"/>
      <c r="D16" s="279" t="s">
        <v>104</v>
      </c>
      <c r="E16" s="16" t="s">
        <v>105</v>
      </c>
      <c r="F16" s="16" t="s">
        <v>106</v>
      </c>
      <c r="G16" s="16" t="s">
        <v>107</v>
      </c>
      <c r="H16" s="280" t="s">
        <v>35</v>
      </c>
      <c r="I16" s="280" t="s">
        <v>4</v>
      </c>
      <c r="J16" s="280" t="s">
        <v>6</v>
      </c>
      <c r="K16" s="280" t="s">
        <v>62</v>
      </c>
      <c r="L16" s="280" t="s">
        <v>101</v>
      </c>
      <c r="M16" s="279" t="s">
        <v>108</v>
      </c>
      <c r="N16" s="279" t="s">
        <v>38</v>
      </c>
      <c r="O16" s="280" t="s">
        <v>13</v>
      </c>
      <c r="P16" s="16" t="s">
        <v>39</v>
      </c>
      <c r="Q16" s="274"/>
    </row>
    <row r="17" spans="1:17" ht="60" x14ac:dyDescent="0.25">
      <c r="A17" s="276" t="s">
        <v>31</v>
      </c>
      <c r="B17" s="277" t="s">
        <v>4822</v>
      </c>
      <c r="C17" s="277"/>
      <c r="D17" s="277" t="s">
        <v>109</v>
      </c>
      <c r="E17" s="15" t="s">
        <v>110</v>
      </c>
      <c r="F17" s="15" t="s">
        <v>111</v>
      </c>
      <c r="G17" s="15" t="s">
        <v>112</v>
      </c>
      <c r="H17" s="278" t="s">
        <v>35</v>
      </c>
      <c r="I17" s="278" t="s">
        <v>4</v>
      </c>
      <c r="J17" s="278" t="s">
        <v>6</v>
      </c>
      <c r="K17" s="278" t="s">
        <v>62</v>
      </c>
      <c r="L17" s="278" t="s">
        <v>101</v>
      </c>
      <c r="M17" s="277" t="s">
        <v>108</v>
      </c>
      <c r="N17" s="277" t="s">
        <v>38</v>
      </c>
      <c r="O17" s="278" t="s">
        <v>13</v>
      </c>
      <c r="P17" s="15" t="s">
        <v>39</v>
      </c>
      <c r="Q17" s="275"/>
    </row>
    <row r="18" spans="1:17" ht="60" x14ac:dyDescent="0.25">
      <c r="A18" s="276" t="s">
        <v>31</v>
      </c>
      <c r="B18" s="279" t="s">
        <v>4822</v>
      </c>
      <c r="C18" s="279"/>
      <c r="D18" s="279" t="s">
        <v>113</v>
      </c>
      <c r="E18" s="16" t="s">
        <v>114</v>
      </c>
      <c r="F18" s="16" t="s">
        <v>115</v>
      </c>
      <c r="G18" s="16" t="s">
        <v>116</v>
      </c>
      <c r="H18" s="280" t="s">
        <v>35</v>
      </c>
      <c r="I18" s="280" t="s">
        <v>4</v>
      </c>
      <c r="J18" s="280" t="s">
        <v>6</v>
      </c>
      <c r="K18" s="280" t="s">
        <v>62</v>
      </c>
      <c r="L18" s="280" t="s">
        <v>101</v>
      </c>
      <c r="M18" s="279" t="s">
        <v>108</v>
      </c>
      <c r="N18" s="279" t="s">
        <v>38</v>
      </c>
      <c r="O18" s="280" t="s">
        <v>13</v>
      </c>
      <c r="P18" s="16" t="s">
        <v>39</v>
      </c>
      <c r="Q18" s="274"/>
    </row>
    <row r="19" spans="1:17" ht="75" x14ac:dyDescent="0.25">
      <c r="A19" s="276" t="s">
        <v>31</v>
      </c>
      <c r="B19" s="277" t="s">
        <v>4822</v>
      </c>
      <c r="C19" s="277"/>
      <c r="D19" s="277" t="s">
        <v>117</v>
      </c>
      <c r="E19" s="15" t="s">
        <v>118</v>
      </c>
      <c r="F19" s="15" t="s">
        <v>119</v>
      </c>
      <c r="G19" s="15" t="s">
        <v>120</v>
      </c>
      <c r="H19" s="278" t="s">
        <v>35</v>
      </c>
      <c r="I19" s="278" t="s">
        <v>4</v>
      </c>
      <c r="J19" s="278" t="s">
        <v>6</v>
      </c>
      <c r="K19" s="278" t="s">
        <v>62</v>
      </c>
      <c r="L19" s="278" t="s">
        <v>101</v>
      </c>
      <c r="M19" s="277" t="s">
        <v>108</v>
      </c>
      <c r="N19" s="277" t="s">
        <v>38</v>
      </c>
      <c r="O19" s="278" t="s">
        <v>13</v>
      </c>
      <c r="P19" s="15" t="s">
        <v>39</v>
      </c>
      <c r="Q19" s="275"/>
    </row>
    <row r="20" spans="1:17" ht="60" x14ac:dyDescent="0.25">
      <c r="A20" s="276" t="s">
        <v>31</v>
      </c>
      <c r="B20" s="279" t="s">
        <v>4822</v>
      </c>
      <c r="C20" s="279"/>
      <c r="D20" s="279" t="s">
        <v>121</v>
      </c>
      <c r="E20" s="16" t="s">
        <v>122</v>
      </c>
      <c r="F20" s="16" t="s">
        <v>123</v>
      </c>
      <c r="G20" s="16" t="s">
        <v>124</v>
      </c>
      <c r="H20" s="280" t="s">
        <v>35</v>
      </c>
      <c r="I20" s="280" t="s">
        <v>4</v>
      </c>
      <c r="J20" s="280" t="s">
        <v>6</v>
      </c>
      <c r="K20" s="280" t="s">
        <v>62</v>
      </c>
      <c r="L20" s="280" t="s">
        <v>101</v>
      </c>
      <c r="M20" s="279" t="s">
        <v>108</v>
      </c>
      <c r="N20" s="279" t="s">
        <v>38</v>
      </c>
      <c r="O20" s="280" t="s">
        <v>13</v>
      </c>
      <c r="P20" s="16" t="s">
        <v>39</v>
      </c>
      <c r="Q20" s="274"/>
    </row>
    <row r="21" spans="1:17" ht="60" x14ac:dyDescent="0.25">
      <c r="A21" s="276" t="s">
        <v>31</v>
      </c>
      <c r="B21" s="277" t="s">
        <v>4822</v>
      </c>
      <c r="C21" s="277"/>
      <c r="D21" s="277" t="s">
        <v>125</v>
      </c>
      <c r="E21" s="15" t="s">
        <v>126</v>
      </c>
      <c r="F21" s="15" t="s">
        <v>127</v>
      </c>
      <c r="G21" s="15" t="s">
        <v>128</v>
      </c>
      <c r="H21" s="278" t="s">
        <v>35</v>
      </c>
      <c r="I21" s="278" t="s">
        <v>4</v>
      </c>
      <c r="J21" s="278" t="s">
        <v>5</v>
      </c>
      <c r="K21" s="278" t="s">
        <v>62</v>
      </c>
      <c r="L21" s="278" t="s">
        <v>101</v>
      </c>
      <c r="M21" s="277" t="s">
        <v>108</v>
      </c>
      <c r="N21" s="277" t="s">
        <v>38</v>
      </c>
      <c r="O21" s="278" t="s">
        <v>13</v>
      </c>
      <c r="P21" s="15" t="s">
        <v>39</v>
      </c>
      <c r="Q21" s="275"/>
    </row>
    <row r="22" spans="1:17" ht="75" x14ac:dyDescent="0.25">
      <c r="A22" s="276" t="s">
        <v>31</v>
      </c>
      <c r="B22" s="279" t="s">
        <v>4822</v>
      </c>
      <c r="C22" s="279"/>
      <c r="D22" s="279" t="s">
        <v>129</v>
      </c>
      <c r="E22" s="16" t="s">
        <v>130</v>
      </c>
      <c r="F22" s="16" t="s">
        <v>131</v>
      </c>
      <c r="G22" s="16" t="s">
        <v>132</v>
      </c>
      <c r="H22" s="280" t="s">
        <v>35</v>
      </c>
      <c r="I22" s="280" t="s">
        <v>4</v>
      </c>
      <c r="J22" s="280" t="s">
        <v>5</v>
      </c>
      <c r="K22" s="280" t="s">
        <v>62</v>
      </c>
      <c r="L22" s="280" t="s">
        <v>101</v>
      </c>
      <c r="M22" s="279" t="s">
        <v>108</v>
      </c>
      <c r="N22" s="279" t="s">
        <v>38</v>
      </c>
      <c r="O22" s="280" t="s">
        <v>13</v>
      </c>
      <c r="P22" s="16" t="s">
        <v>39</v>
      </c>
      <c r="Q22" s="274"/>
    </row>
    <row r="23" spans="1:17" ht="60" x14ac:dyDescent="0.25">
      <c r="A23" s="276" t="s">
        <v>31</v>
      </c>
      <c r="B23" s="277" t="s">
        <v>4822</v>
      </c>
      <c r="C23" s="277"/>
      <c r="D23" s="277" t="s">
        <v>133</v>
      </c>
      <c r="E23" s="15" t="s">
        <v>134</v>
      </c>
      <c r="F23" s="15" t="s">
        <v>135</v>
      </c>
      <c r="G23" s="15" t="s">
        <v>136</v>
      </c>
      <c r="H23" s="278" t="s">
        <v>35</v>
      </c>
      <c r="I23" s="278" t="s">
        <v>4</v>
      </c>
      <c r="J23" s="278" t="s">
        <v>5</v>
      </c>
      <c r="K23" s="278" t="s">
        <v>62</v>
      </c>
      <c r="L23" s="278" t="s">
        <v>101</v>
      </c>
      <c r="M23" s="277" t="s">
        <v>108</v>
      </c>
      <c r="N23" s="277" t="s">
        <v>38</v>
      </c>
      <c r="O23" s="278" t="s">
        <v>13</v>
      </c>
      <c r="P23" s="15" t="s">
        <v>39</v>
      </c>
      <c r="Q23" s="275"/>
    </row>
    <row r="24" spans="1:17" ht="60" x14ac:dyDescent="0.25">
      <c r="A24" s="276" t="s">
        <v>31</v>
      </c>
      <c r="B24" s="279" t="s">
        <v>4822</v>
      </c>
      <c r="C24" s="279"/>
      <c r="D24" s="279" t="s">
        <v>137</v>
      </c>
      <c r="E24" s="16" t="s">
        <v>138</v>
      </c>
      <c r="F24" s="16" t="s">
        <v>139</v>
      </c>
      <c r="G24" s="16" t="s">
        <v>140</v>
      </c>
      <c r="H24" s="280" t="s">
        <v>35</v>
      </c>
      <c r="I24" s="280" t="s">
        <v>4</v>
      </c>
      <c r="J24" s="280" t="s">
        <v>5</v>
      </c>
      <c r="K24" s="280" t="s">
        <v>62</v>
      </c>
      <c r="L24" s="280" t="s">
        <v>101</v>
      </c>
      <c r="M24" s="279" t="s">
        <v>108</v>
      </c>
      <c r="N24" s="279" t="s">
        <v>38</v>
      </c>
      <c r="O24" s="280" t="s">
        <v>13</v>
      </c>
      <c r="P24" s="16" t="s">
        <v>39</v>
      </c>
      <c r="Q24" s="274"/>
    </row>
    <row r="25" spans="1:17" ht="60" x14ac:dyDescent="0.25">
      <c r="A25" s="276" t="s">
        <v>31</v>
      </c>
      <c r="B25" s="277" t="s">
        <v>4822</v>
      </c>
      <c r="C25" s="277"/>
      <c r="D25" s="277" t="s">
        <v>141</v>
      </c>
      <c r="E25" s="15" t="s">
        <v>142</v>
      </c>
      <c r="F25" s="15" t="s">
        <v>143</v>
      </c>
      <c r="G25" s="15" t="s">
        <v>144</v>
      </c>
      <c r="H25" s="278" t="s">
        <v>35</v>
      </c>
      <c r="I25" s="278" t="s">
        <v>4</v>
      </c>
      <c r="J25" s="278" t="s">
        <v>5</v>
      </c>
      <c r="K25" s="278" t="s">
        <v>62</v>
      </c>
      <c r="L25" s="278" t="s">
        <v>101</v>
      </c>
      <c r="M25" s="277" t="s">
        <v>108</v>
      </c>
      <c r="N25" s="277" t="s">
        <v>38</v>
      </c>
      <c r="O25" s="278" t="s">
        <v>13</v>
      </c>
      <c r="P25" s="15" t="s">
        <v>39</v>
      </c>
      <c r="Q25" s="275"/>
    </row>
    <row r="26" spans="1:17" ht="60" x14ac:dyDescent="0.25">
      <c r="A26" s="276" t="s">
        <v>31</v>
      </c>
      <c r="B26" s="279" t="s">
        <v>145</v>
      </c>
      <c r="C26" s="279" t="s">
        <v>146</v>
      </c>
      <c r="D26" s="279" t="s">
        <v>147</v>
      </c>
      <c r="E26" s="16" t="s">
        <v>148</v>
      </c>
      <c r="F26" s="16" t="s">
        <v>149</v>
      </c>
      <c r="G26" s="16" t="s">
        <v>150</v>
      </c>
      <c r="H26" s="280" t="s">
        <v>35</v>
      </c>
      <c r="I26" s="280" t="s">
        <v>8</v>
      </c>
      <c r="J26" s="280" t="s">
        <v>6</v>
      </c>
      <c r="K26" s="280" t="s">
        <v>71</v>
      </c>
      <c r="L26" s="280" t="s">
        <v>151</v>
      </c>
      <c r="M26" s="279" t="s">
        <v>152</v>
      </c>
      <c r="N26" s="279"/>
      <c r="O26" s="280" t="s">
        <v>153</v>
      </c>
      <c r="P26" s="16" t="s">
        <v>39</v>
      </c>
      <c r="Q26" s="274"/>
    </row>
    <row r="27" spans="1:17" ht="60" x14ac:dyDescent="0.25">
      <c r="A27" s="276" t="s">
        <v>31</v>
      </c>
      <c r="B27" s="277" t="s">
        <v>145</v>
      </c>
      <c r="C27" s="277" t="s">
        <v>154</v>
      </c>
      <c r="D27" s="277" t="s">
        <v>155</v>
      </c>
      <c r="E27" s="15" t="s">
        <v>156</v>
      </c>
      <c r="F27" s="15" t="s">
        <v>157</v>
      </c>
      <c r="G27" s="15" t="s">
        <v>158</v>
      </c>
      <c r="H27" s="278" t="s">
        <v>35</v>
      </c>
      <c r="I27" s="278" t="s">
        <v>8</v>
      </c>
      <c r="J27" s="278" t="s">
        <v>6</v>
      </c>
      <c r="K27" s="278" t="s">
        <v>71</v>
      </c>
      <c r="L27" s="278" t="s">
        <v>151</v>
      </c>
      <c r="M27" s="277" t="s">
        <v>152</v>
      </c>
      <c r="N27" s="277"/>
      <c r="O27" s="278"/>
      <c r="P27" s="15" t="s">
        <v>39</v>
      </c>
      <c r="Q27" s="275"/>
    </row>
    <row r="28" spans="1:17" ht="60" x14ac:dyDescent="0.25">
      <c r="A28" s="276" t="s">
        <v>31</v>
      </c>
      <c r="B28" s="279" t="s">
        <v>145</v>
      </c>
      <c r="C28" s="279" t="s">
        <v>159</v>
      </c>
      <c r="D28" s="279" t="s">
        <v>160</v>
      </c>
      <c r="E28" s="16" t="s">
        <v>161</v>
      </c>
      <c r="F28" s="16" t="s">
        <v>162</v>
      </c>
      <c r="G28" s="16" t="s">
        <v>163</v>
      </c>
      <c r="H28" s="280" t="s">
        <v>35</v>
      </c>
      <c r="I28" s="280" t="s">
        <v>8</v>
      </c>
      <c r="J28" s="280" t="s">
        <v>6</v>
      </c>
      <c r="K28" s="280" t="s">
        <v>71</v>
      </c>
      <c r="L28" s="280" t="s">
        <v>151</v>
      </c>
      <c r="M28" s="279" t="s">
        <v>152</v>
      </c>
      <c r="N28" s="279"/>
      <c r="O28" s="280" t="s">
        <v>153</v>
      </c>
      <c r="P28" s="16" t="s">
        <v>39</v>
      </c>
      <c r="Q28" s="274"/>
    </row>
    <row r="29" spans="1:17" ht="60" x14ac:dyDescent="0.25">
      <c r="A29" s="276" t="s">
        <v>31</v>
      </c>
      <c r="B29" s="277" t="s">
        <v>145</v>
      </c>
      <c r="C29" s="277" t="s">
        <v>164</v>
      </c>
      <c r="D29" s="277" t="s">
        <v>165</v>
      </c>
      <c r="E29" s="15" t="s">
        <v>166</v>
      </c>
      <c r="F29" s="15" t="s">
        <v>167</v>
      </c>
      <c r="G29" s="15" t="s">
        <v>168</v>
      </c>
      <c r="H29" s="278" t="s">
        <v>35</v>
      </c>
      <c r="I29" s="278" t="s">
        <v>8</v>
      </c>
      <c r="J29" s="278" t="s">
        <v>6</v>
      </c>
      <c r="K29" s="278" t="s">
        <v>71</v>
      </c>
      <c r="L29" s="278" t="s">
        <v>151</v>
      </c>
      <c r="M29" s="277" t="s">
        <v>152</v>
      </c>
      <c r="N29" s="277"/>
      <c r="O29" s="278" t="s">
        <v>153</v>
      </c>
      <c r="P29" s="15" t="s">
        <v>39</v>
      </c>
      <c r="Q29" s="275"/>
    </row>
    <row r="30" spans="1:17" ht="60" x14ac:dyDescent="0.25">
      <c r="A30" s="276" t="s">
        <v>31</v>
      </c>
      <c r="B30" s="279" t="s">
        <v>145</v>
      </c>
      <c r="C30" s="279" t="s">
        <v>169</v>
      </c>
      <c r="D30" s="279" t="s">
        <v>170</v>
      </c>
      <c r="E30" s="16" t="s">
        <v>171</v>
      </c>
      <c r="F30" s="16" t="s">
        <v>172</v>
      </c>
      <c r="G30" s="16" t="s">
        <v>173</v>
      </c>
      <c r="H30" s="280" t="s">
        <v>35</v>
      </c>
      <c r="I30" s="280" t="s">
        <v>8</v>
      </c>
      <c r="J30" s="280" t="s">
        <v>6</v>
      </c>
      <c r="K30" s="280" t="s">
        <v>71</v>
      </c>
      <c r="L30" s="280" t="s">
        <v>151</v>
      </c>
      <c r="M30" s="279" t="s">
        <v>152</v>
      </c>
      <c r="N30" s="279"/>
      <c r="O30" s="280" t="s">
        <v>153</v>
      </c>
      <c r="P30" s="16" t="s">
        <v>39</v>
      </c>
      <c r="Q30" s="274"/>
    </row>
    <row r="31" spans="1:17" ht="60" x14ac:dyDescent="0.25">
      <c r="A31" s="276" t="s">
        <v>31</v>
      </c>
      <c r="B31" s="277" t="s">
        <v>145</v>
      </c>
      <c r="C31" s="277" t="s">
        <v>174</v>
      </c>
      <c r="D31" s="277" t="s">
        <v>175</v>
      </c>
      <c r="E31" s="15" t="s">
        <v>176</v>
      </c>
      <c r="F31" s="15" t="s">
        <v>172</v>
      </c>
      <c r="G31" s="15" t="s">
        <v>177</v>
      </c>
      <c r="H31" s="278" t="s">
        <v>35</v>
      </c>
      <c r="I31" s="278" t="s">
        <v>8</v>
      </c>
      <c r="J31" s="278" t="s">
        <v>6</v>
      </c>
      <c r="K31" s="278" t="s">
        <v>71</v>
      </c>
      <c r="L31" s="278" t="s">
        <v>151</v>
      </c>
      <c r="M31" s="277" t="s">
        <v>152</v>
      </c>
      <c r="N31" s="277"/>
      <c r="O31" s="278" t="s">
        <v>153</v>
      </c>
      <c r="P31" s="15" t="s">
        <v>39</v>
      </c>
      <c r="Q31" s="275"/>
    </row>
    <row r="32" spans="1:17" ht="75" x14ac:dyDescent="0.25">
      <c r="A32" s="276" t="s">
        <v>31</v>
      </c>
      <c r="B32" s="279" t="s">
        <v>4823</v>
      </c>
      <c r="C32" s="279"/>
      <c r="D32" s="279" t="s">
        <v>178</v>
      </c>
      <c r="E32" s="16" t="s">
        <v>179</v>
      </c>
      <c r="F32" s="16" t="s">
        <v>180</v>
      </c>
      <c r="G32" s="16" t="s">
        <v>181</v>
      </c>
      <c r="H32" s="280" t="s">
        <v>35</v>
      </c>
      <c r="I32" s="280" t="s">
        <v>4</v>
      </c>
      <c r="J32" s="280" t="s">
        <v>5</v>
      </c>
      <c r="K32" s="280" t="s">
        <v>55</v>
      </c>
      <c r="L32" s="280" t="s">
        <v>182</v>
      </c>
      <c r="M32" s="279" t="s">
        <v>183</v>
      </c>
      <c r="N32" s="279" t="s">
        <v>38</v>
      </c>
      <c r="O32" s="280" t="s">
        <v>184</v>
      </c>
      <c r="P32" s="16" t="s">
        <v>39</v>
      </c>
      <c r="Q32" s="274"/>
    </row>
    <row r="33" spans="1:17" ht="45" x14ac:dyDescent="0.25">
      <c r="A33" s="276" t="s">
        <v>31</v>
      </c>
      <c r="B33" s="277" t="s">
        <v>4824</v>
      </c>
      <c r="C33" s="277" t="s">
        <v>186</v>
      </c>
      <c r="D33" s="277" t="s">
        <v>187</v>
      </c>
      <c r="E33" s="15" t="s">
        <v>188</v>
      </c>
      <c r="F33" s="15" t="s">
        <v>189</v>
      </c>
      <c r="G33" s="15" t="s">
        <v>190</v>
      </c>
      <c r="H33" s="278" t="s">
        <v>35</v>
      </c>
      <c r="I33" s="278" t="s">
        <v>8</v>
      </c>
      <c r="J33" s="278" t="s">
        <v>5</v>
      </c>
      <c r="K33" s="278" t="s">
        <v>71</v>
      </c>
      <c r="L33" s="278" t="s">
        <v>191</v>
      </c>
      <c r="M33" s="277" t="s">
        <v>192</v>
      </c>
      <c r="N33" s="277" t="s">
        <v>38</v>
      </c>
      <c r="O33" s="278" t="s">
        <v>18</v>
      </c>
      <c r="P33" s="15" t="s">
        <v>39</v>
      </c>
      <c r="Q33" s="275"/>
    </row>
    <row r="34" spans="1:17" ht="45" x14ac:dyDescent="0.25">
      <c r="A34" s="276" t="s">
        <v>31</v>
      </c>
      <c r="B34" s="279" t="s">
        <v>5209</v>
      </c>
      <c r="C34" s="279" t="s">
        <v>193</v>
      </c>
      <c r="D34" s="279" t="s">
        <v>194</v>
      </c>
      <c r="E34" s="16" t="s">
        <v>195</v>
      </c>
      <c r="F34" s="16" t="s">
        <v>196</v>
      </c>
      <c r="G34" s="16" t="s">
        <v>197</v>
      </c>
      <c r="H34" s="280" t="s">
        <v>35</v>
      </c>
      <c r="I34" s="280" t="s">
        <v>8</v>
      </c>
      <c r="J34" s="280" t="s">
        <v>5</v>
      </c>
      <c r="K34" s="280" t="s">
        <v>71</v>
      </c>
      <c r="L34" s="280" t="s">
        <v>191</v>
      </c>
      <c r="M34" s="279" t="s">
        <v>192</v>
      </c>
      <c r="N34" s="279" t="s">
        <v>38</v>
      </c>
      <c r="O34" s="280" t="s">
        <v>198</v>
      </c>
      <c r="P34" s="16" t="s">
        <v>39</v>
      </c>
      <c r="Q34" s="274"/>
    </row>
    <row r="35" spans="1:17" ht="60" x14ac:dyDescent="0.25">
      <c r="A35" s="276" t="s">
        <v>31</v>
      </c>
      <c r="B35" s="277" t="s">
        <v>4824</v>
      </c>
      <c r="C35" s="277" t="s">
        <v>199</v>
      </c>
      <c r="D35" s="277" t="s">
        <v>200</v>
      </c>
      <c r="E35" s="15" t="s">
        <v>201</v>
      </c>
      <c r="F35" s="15" t="s">
        <v>202</v>
      </c>
      <c r="G35" s="15" t="s">
        <v>203</v>
      </c>
      <c r="H35" s="278" t="s">
        <v>35</v>
      </c>
      <c r="I35" s="278" t="s">
        <v>8</v>
      </c>
      <c r="J35" s="278" t="s">
        <v>5</v>
      </c>
      <c r="K35" s="278" t="s">
        <v>71</v>
      </c>
      <c r="L35" s="278" t="s">
        <v>191</v>
      </c>
      <c r="M35" s="277" t="s">
        <v>192</v>
      </c>
      <c r="N35" s="277" t="s">
        <v>38</v>
      </c>
      <c r="O35" s="278" t="s">
        <v>18</v>
      </c>
      <c r="P35" s="15" t="s">
        <v>39</v>
      </c>
      <c r="Q35" s="275"/>
    </row>
    <row r="36" spans="1:17" ht="45" x14ac:dyDescent="0.25">
      <c r="A36" s="276" t="s">
        <v>31</v>
      </c>
      <c r="B36" s="279" t="s">
        <v>185</v>
      </c>
      <c r="C36" s="279" t="s">
        <v>204</v>
      </c>
      <c r="D36" s="279" t="s">
        <v>205</v>
      </c>
      <c r="E36" s="16" t="s">
        <v>206</v>
      </c>
      <c r="F36" s="16" t="s">
        <v>207</v>
      </c>
      <c r="G36" s="16" t="s">
        <v>208</v>
      </c>
      <c r="H36" s="280" t="s">
        <v>35</v>
      </c>
      <c r="I36" s="280" t="s">
        <v>8</v>
      </c>
      <c r="J36" s="280" t="s">
        <v>5</v>
      </c>
      <c r="K36" s="280" t="s">
        <v>71</v>
      </c>
      <c r="L36" s="280" t="s">
        <v>191</v>
      </c>
      <c r="M36" s="279" t="s">
        <v>374</v>
      </c>
      <c r="N36" s="279" t="s">
        <v>38</v>
      </c>
      <c r="O36" s="280" t="s">
        <v>209</v>
      </c>
      <c r="P36" s="16" t="s">
        <v>39</v>
      </c>
      <c r="Q36" s="274"/>
    </row>
    <row r="37" spans="1:17" ht="60" x14ac:dyDescent="0.25">
      <c r="A37" s="276" t="s">
        <v>31</v>
      </c>
      <c r="B37" s="277" t="s">
        <v>4824</v>
      </c>
      <c r="C37" s="277" t="s">
        <v>210</v>
      </c>
      <c r="D37" s="277" t="s">
        <v>211</v>
      </c>
      <c r="E37" s="15" t="s">
        <v>212</v>
      </c>
      <c r="F37" s="15" t="s">
        <v>213</v>
      </c>
      <c r="G37" s="15" t="s">
        <v>214</v>
      </c>
      <c r="H37" s="278" t="s">
        <v>35</v>
      </c>
      <c r="I37" s="278" t="s">
        <v>8</v>
      </c>
      <c r="J37" s="278" t="s">
        <v>5</v>
      </c>
      <c r="K37" s="278" t="s">
        <v>71</v>
      </c>
      <c r="L37" s="278" t="s">
        <v>191</v>
      </c>
      <c r="M37" s="277" t="s">
        <v>192</v>
      </c>
      <c r="N37" s="277" t="s">
        <v>38</v>
      </c>
      <c r="O37" s="278" t="s">
        <v>209</v>
      </c>
      <c r="P37" s="15" t="s">
        <v>39</v>
      </c>
      <c r="Q37" s="275"/>
    </row>
    <row r="38" spans="1:17" ht="45" x14ac:dyDescent="0.25">
      <c r="A38" s="276" t="s">
        <v>31</v>
      </c>
      <c r="B38" s="279" t="s">
        <v>5210</v>
      </c>
      <c r="C38" s="279" t="s">
        <v>215</v>
      </c>
      <c r="D38" s="279" t="s">
        <v>216</v>
      </c>
      <c r="E38" s="16" t="s">
        <v>217</v>
      </c>
      <c r="F38" s="16" t="s">
        <v>218</v>
      </c>
      <c r="G38" s="16" t="s">
        <v>219</v>
      </c>
      <c r="H38" s="280" t="s">
        <v>35</v>
      </c>
      <c r="I38" s="280" t="s">
        <v>8</v>
      </c>
      <c r="J38" s="280" t="s">
        <v>5</v>
      </c>
      <c r="K38" s="280" t="s">
        <v>71</v>
      </c>
      <c r="L38" s="280" t="s">
        <v>191</v>
      </c>
      <c r="M38" s="279" t="s">
        <v>192</v>
      </c>
      <c r="N38" s="279" t="s">
        <v>38</v>
      </c>
      <c r="O38" s="280" t="s">
        <v>209</v>
      </c>
      <c r="P38" s="16" t="s">
        <v>39</v>
      </c>
      <c r="Q38" s="274"/>
    </row>
    <row r="39" spans="1:17" ht="45" x14ac:dyDescent="0.25">
      <c r="A39" s="276" t="s">
        <v>31</v>
      </c>
      <c r="B39" s="277" t="s">
        <v>4825</v>
      </c>
      <c r="C39" s="277" t="s">
        <v>220</v>
      </c>
      <c r="D39" s="277" t="s">
        <v>221</v>
      </c>
      <c r="E39" s="15" t="s">
        <v>222</v>
      </c>
      <c r="F39" s="15" t="s">
        <v>4826</v>
      </c>
      <c r="G39" s="15" t="s">
        <v>4827</v>
      </c>
      <c r="H39" s="278" t="s">
        <v>35</v>
      </c>
      <c r="I39" s="278" t="s">
        <v>8</v>
      </c>
      <c r="J39" s="278" t="s">
        <v>5</v>
      </c>
      <c r="K39" s="278" t="s">
        <v>71</v>
      </c>
      <c r="L39" s="278" t="s">
        <v>191</v>
      </c>
      <c r="M39" s="277" t="s">
        <v>192</v>
      </c>
      <c r="N39" s="277" t="s">
        <v>38</v>
      </c>
      <c r="O39" s="278" t="s">
        <v>209</v>
      </c>
      <c r="P39" s="15" t="s">
        <v>39</v>
      </c>
      <c r="Q39" s="275"/>
    </row>
    <row r="40" spans="1:17" ht="45" x14ac:dyDescent="0.25">
      <c r="A40" s="276" t="s">
        <v>31</v>
      </c>
      <c r="B40" s="279" t="s">
        <v>5209</v>
      </c>
      <c r="C40" s="279" t="s">
        <v>223</v>
      </c>
      <c r="D40" s="279" t="s">
        <v>224</v>
      </c>
      <c r="E40" s="16" t="s">
        <v>225</v>
      </c>
      <c r="F40" s="16" t="s">
        <v>226</v>
      </c>
      <c r="G40" s="16" t="s">
        <v>227</v>
      </c>
      <c r="H40" s="280" t="s">
        <v>35</v>
      </c>
      <c r="I40" s="280" t="s">
        <v>8</v>
      </c>
      <c r="J40" s="280" t="s">
        <v>5</v>
      </c>
      <c r="K40" s="280" t="s">
        <v>71</v>
      </c>
      <c r="L40" s="280" t="s">
        <v>191</v>
      </c>
      <c r="M40" s="279" t="s">
        <v>192</v>
      </c>
      <c r="N40" s="279" t="s">
        <v>38</v>
      </c>
      <c r="O40" s="280" t="s">
        <v>209</v>
      </c>
      <c r="P40" s="16" t="s">
        <v>39</v>
      </c>
      <c r="Q40" s="274"/>
    </row>
    <row r="41" spans="1:17" ht="60" x14ac:dyDescent="0.25">
      <c r="A41" s="276" t="s">
        <v>31</v>
      </c>
      <c r="B41" s="277" t="s">
        <v>4824</v>
      </c>
      <c r="C41" s="277" t="s">
        <v>228</v>
      </c>
      <c r="D41" s="277" t="s">
        <v>229</v>
      </c>
      <c r="E41" s="15" t="s">
        <v>230</v>
      </c>
      <c r="F41" s="15" t="s">
        <v>231</v>
      </c>
      <c r="G41" s="15" t="s">
        <v>232</v>
      </c>
      <c r="H41" s="278" t="s">
        <v>35</v>
      </c>
      <c r="I41" s="278" t="s">
        <v>8</v>
      </c>
      <c r="J41" s="278" t="s">
        <v>5</v>
      </c>
      <c r="K41" s="278" t="s">
        <v>71</v>
      </c>
      <c r="L41" s="278" t="s">
        <v>191</v>
      </c>
      <c r="M41" s="277" t="s">
        <v>374</v>
      </c>
      <c r="N41" s="277" t="s">
        <v>38</v>
      </c>
      <c r="O41" s="278" t="s">
        <v>209</v>
      </c>
      <c r="P41" s="15" t="s">
        <v>39</v>
      </c>
      <c r="Q41" s="275"/>
    </row>
    <row r="42" spans="1:17" ht="45" x14ac:dyDescent="0.25">
      <c r="A42" s="276" t="s">
        <v>31</v>
      </c>
      <c r="B42" s="279" t="s">
        <v>5211</v>
      </c>
      <c r="C42" s="279" t="s">
        <v>233</v>
      </c>
      <c r="D42" s="279" t="s">
        <v>234</v>
      </c>
      <c r="E42" s="16" t="s">
        <v>235</v>
      </c>
      <c r="F42" s="16" t="s">
        <v>5212</v>
      </c>
      <c r="G42" s="16" t="s">
        <v>5213</v>
      </c>
      <c r="H42" s="280" t="s">
        <v>35</v>
      </c>
      <c r="I42" s="280" t="s">
        <v>8</v>
      </c>
      <c r="J42" s="280" t="s">
        <v>5</v>
      </c>
      <c r="K42" s="280" t="s">
        <v>71</v>
      </c>
      <c r="L42" s="280" t="s">
        <v>236</v>
      </c>
      <c r="M42" s="279" t="s">
        <v>192</v>
      </c>
      <c r="N42" s="279" t="s">
        <v>38</v>
      </c>
      <c r="O42" s="280" t="s">
        <v>18</v>
      </c>
      <c r="P42" s="16" t="s">
        <v>39</v>
      </c>
      <c r="Q42" s="274"/>
    </row>
    <row r="43" spans="1:17" ht="45" x14ac:dyDescent="0.25">
      <c r="A43" s="276" t="s">
        <v>31</v>
      </c>
      <c r="B43" s="277" t="s">
        <v>4824</v>
      </c>
      <c r="C43" s="277" t="s">
        <v>237</v>
      </c>
      <c r="D43" s="277" t="s">
        <v>238</v>
      </c>
      <c r="E43" s="15" t="s">
        <v>239</v>
      </c>
      <c r="F43" s="15" t="s">
        <v>240</v>
      </c>
      <c r="G43" s="15" t="s">
        <v>241</v>
      </c>
      <c r="H43" s="278" t="s">
        <v>35</v>
      </c>
      <c r="I43" s="278" t="s">
        <v>8</v>
      </c>
      <c r="J43" s="278" t="s">
        <v>5</v>
      </c>
      <c r="K43" s="278" t="s">
        <v>71</v>
      </c>
      <c r="L43" s="278" t="s">
        <v>236</v>
      </c>
      <c r="M43" s="277" t="s">
        <v>192</v>
      </c>
      <c r="N43" s="277" t="s">
        <v>38</v>
      </c>
      <c r="O43" s="278" t="s">
        <v>209</v>
      </c>
      <c r="P43" s="15" t="s">
        <v>39</v>
      </c>
      <c r="Q43" s="275"/>
    </row>
    <row r="44" spans="1:17" ht="60" x14ac:dyDescent="0.25">
      <c r="A44" s="276" t="s">
        <v>31</v>
      </c>
      <c r="B44" s="279" t="s">
        <v>145</v>
      </c>
      <c r="C44" s="279" t="s">
        <v>242</v>
      </c>
      <c r="D44" s="279" t="s">
        <v>243</v>
      </c>
      <c r="E44" s="16" t="s">
        <v>244</v>
      </c>
      <c r="F44" s="16" t="s">
        <v>245</v>
      </c>
      <c r="G44" s="16" t="s">
        <v>246</v>
      </c>
      <c r="H44" s="280" t="s">
        <v>35</v>
      </c>
      <c r="I44" s="280" t="s">
        <v>8</v>
      </c>
      <c r="J44" s="280" t="s">
        <v>6</v>
      </c>
      <c r="K44" s="280" t="s">
        <v>71</v>
      </c>
      <c r="L44" s="280" t="s">
        <v>236</v>
      </c>
      <c r="M44" s="279" t="s">
        <v>192</v>
      </c>
      <c r="N44" s="279" t="s">
        <v>38</v>
      </c>
      <c r="O44" s="280" t="s">
        <v>209</v>
      </c>
      <c r="P44" s="16" t="s">
        <v>39</v>
      </c>
      <c r="Q44" s="274"/>
    </row>
    <row r="45" spans="1:17" ht="45" x14ac:dyDescent="0.25">
      <c r="A45" s="276" t="s">
        <v>31</v>
      </c>
      <c r="B45" s="277" t="s">
        <v>4824</v>
      </c>
      <c r="C45" s="277" t="s">
        <v>247</v>
      </c>
      <c r="D45" s="277" t="s">
        <v>248</v>
      </c>
      <c r="E45" s="15" t="s">
        <v>249</v>
      </c>
      <c r="F45" s="15" t="s">
        <v>4828</v>
      </c>
      <c r="G45" s="15" t="s">
        <v>4829</v>
      </c>
      <c r="H45" s="278" t="s">
        <v>35</v>
      </c>
      <c r="I45" s="278" t="s">
        <v>8</v>
      </c>
      <c r="J45" s="278" t="s">
        <v>5</v>
      </c>
      <c r="K45" s="278" t="s">
        <v>71</v>
      </c>
      <c r="L45" s="278" t="s">
        <v>236</v>
      </c>
      <c r="M45" s="277" t="s">
        <v>192</v>
      </c>
      <c r="N45" s="277" t="s">
        <v>38</v>
      </c>
      <c r="O45" s="278" t="s">
        <v>209</v>
      </c>
      <c r="P45" s="15" t="s">
        <v>39</v>
      </c>
      <c r="Q45" s="275"/>
    </row>
    <row r="46" spans="1:17" ht="45" x14ac:dyDescent="0.25">
      <c r="A46" s="276" t="s">
        <v>31</v>
      </c>
      <c r="B46" s="279" t="s">
        <v>5211</v>
      </c>
      <c r="C46" s="279" t="s">
        <v>251</v>
      </c>
      <c r="D46" s="279" t="s">
        <v>252</v>
      </c>
      <c r="E46" s="16" t="s">
        <v>253</v>
      </c>
      <c r="F46" s="16" t="s">
        <v>254</v>
      </c>
      <c r="G46" s="16" t="s">
        <v>255</v>
      </c>
      <c r="H46" s="280" t="s">
        <v>35</v>
      </c>
      <c r="I46" s="280" t="s">
        <v>8</v>
      </c>
      <c r="J46" s="280" t="s">
        <v>5</v>
      </c>
      <c r="K46" s="280" t="s">
        <v>71</v>
      </c>
      <c r="L46" s="280" t="s">
        <v>236</v>
      </c>
      <c r="M46" s="279" t="s">
        <v>192</v>
      </c>
      <c r="N46" s="279" t="s">
        <v>38</v>
      </c>
      <c r="O46" s="280" t="s">
        <v>209</v>
      </c>
      <c r="P46" s="16" t="s">
        <v>39</v>
      </c>
      <c r="Q46" s="274"/>
    </row>
    <row r="47" spans="1:17" ht="60" x14ac:dyDescent="0.25">
      <c r="A47" s="276" t="s">
        <v>31</v>
      </c>
      <c r="B47" s="277" t="s">
        <v>4825</v>
      </c>
      <c r="C47" s="277" t="s">
        <v>256</v>
      </c>
      <c r="D47" s="277" t="s">
        <v>257</v>
      </c>
      <c r="E47" s="15" t="s">
        <v>258</v>
      </c>
      <c r="F47" s="15" t="s">
        <v>259</v>
      </c>
      <c r="G47" s="15" t="s">
        <v>260</v>
      </c>
      <c r="H47" s="278" t="s">
        <v>35</v>
      </c>
      <c r="I47" s="278" t="s">
        <v>8</v>
      </c>
      <c r="J47" s="278" t="s">
        <v>5</v>
      </c>
      <c r="K47" s="278" t="s">
        <v>71</v>
      </c>
      <c r="L47" s="278" t="s">
        <v>236</v>
      </c>
      <c r="M47" s="277" t="s">
        <v>192</v>
      </c>
      <c r="N47" s="277" t="s">
        <v>38</v>
      </c>
      <c r="O47" s="278" t="s">
        <v>209</v>
      </c>
      <c r="P47" s="15" t="s">
        <v>39</v>
      </c>
      <c r="Q47" s="275"/>
    </row>
    <row r="48" spans="1:17" ht="45" x14ac:dyDescent="0.25">
      <c r="A48" s="276" t="s">
        <v>31</v>
      </c>
      <c r="B48" s="279" t="s">
        <v>5211</v>
      </c>
      <c r="C48" s="279" t="s">
        <v>261</v>
      </c>
      <c r="D48" s="279" t="s">
        <v>262</v>
      </c>
      <c r="E48" s="16" t="s">
        <v>263</v>
      </c>
      <c r="F48" s="16" t="s">
        <v>5214</v>
      </c>
      <c r="G48" s="16" t="s">
        <v>5215</v>
      </c>
      <c r="H48" s="280" t="s">
        <v>35</v>
      </c>
      <c r="I48" s="280" t="s">
        <v>8</v>
      </c>
      <c r="J48" s="280" t="s">
        <v>5</v>
      </c>
      <c r="K48" s="280" t="s">
        <v>71</v>
      </c>
      <c r="L48" s="280" t="s">
        <v>236</v>
      </c>
      <c r="M48" s="279" t="s">
        <v>192</v>
      </c>
      <c r="N48" s="279" t="s">
        <v>38</v>
      </c>
      <c r="O48" s="280" t="s">
        <v>18</v>
      </c>
      <c r="P48" s="16" t="s">
        <v>39</v>
      </c>
      <c r="Q48" s="274"/>
    </row>
    <row r="49" spans="1:17" ht="45" x14ac:dyDescent="0.25">
      <c r="A49" s="276" t="s">
        <v>31</v>
      </c>
      <c r="B49" s="277" t="s">
        <v>4824</v>
      </c>
      <c r="C49" s="277" t="s">
        <v>264</v>
      </c>
      <c r="D49" s="277" t="s">
        <v>265</v>
      </c>
      <c r="E49" s="15" t="s">
        <v>266</v>
      </c>
      <c r="F49" s="15" t="s">
        <v>4830</v>
      </c>
      <c r="G49" s="15" t="s">
        <v>4831</v>
      </c>
      <c r="H49" s="278" t="s">
        <v>35</v>
      </c>
      <c r="I49" s="278" t="s">
        <v>8</v>
      </c>
      <c r="J49" s="278" t="s">
        <v>5</v>
      </c>
      <c r="K49" s="278" t="s">
        <v>71</v>
      </c>
      <c r="L49" s="278" t="s">
        <v>236</v>
      </c>
      <c r="M49" s="277" t="s">
        <v>267</v>
      </c>
      <c r="N49" s="277" t="s">
        <v>38</v>
      </c>
      <c r="O49" s="278" t="s">
        <v>209</v>
      </c>
      <c r="P49" s="15" t="s">
        <v>39</v>
      </c>
      <c r="Q49" s="275"/>
    </row>
    <row r="50" spans="1:17" ht="45" x14ac:dyDescent="0.25">
      <c r="A50" s="276" t="s">
        <v>31</v>
      </c>
      <c r="B50" s="279" t="s">
        <v>5211</v>
      </c>
      <c r="C50" s="279" t="s">
        <v>268</v>
      </c>
      <c r="D50" s="279" t="s">
        <v>269</v>
      </c>
      <c r="E50" s="16" t="s">
        <v>270</v>
      </c>
      <c r="F50" s="16" t="s">
        <v>5216</v>
      </c>
      <c r="G50" s="16" t="s">
        <v>5217</v>
      </c>
      <c r="H50" s="280" t="s">
        <v>35</v>
      </c>
      <c r="I50" s="280" t="s">
        <v>8</v>
      </c>
      <c r="J50" s="280" t="s">
        <v>5</v>
      </c>
      <c r="K50" s="280" t="s">
        <v>71</v>
      </c>
      <c r="L50" s="280" t="s">
        <v>236</v>
      </c>
      <c r="M50" s="279" t="s">
        <v>267</v>
      </c>
      <c r="N50" s="279" t="s">
        <v>38</v>
      </c>
      <c r="O50" s="280" t="s">
        <v>209</v>
      </c>
      <c r="P50" s="16" t="s">
        <v>39</v>
      </c>
      <c r="Q50" s="274"/>
    </row>
    <row r="51" spans="1:17" ht="45" x14ac:dyDescent="0.25">
      <c r="A51" s="276" t="s">
        <v>31</v>
      </c>
      <c r="B51" s="277" t="s">
        <v>4824</v>
      </c>
      <c r="C51" s="277" t="s">
        <v>271</v>
      </c>
      <c r="D51" s="277" t="s">
        <v>272</v>
      </c>
      <c r="E51" s="15" t="s">
        <v>273</v>
      </c>
      <c r="F51" s="15" t="s">
        <v>274</v>
      </c>
      <c r="G51" s="15" t="s">
        <v>275</v>
      </c>
      <c r="H51" s="278" t="s">
        <v>35</v>
      </c>
      <c r="I51" s="278" t="s">
        <v>8</v>
      </c>
      <c r="J51" s="278" t="s">
        <v>5</v>
      </c>
      <c r="K51" s="278" t="s">
        <v>71</v>
      </c>
      <c r="L51" s="278" t="s">
        <v>236</v>
      </c>
      <c r="M51" s="277" t="s">
        <v>267</v>
      </c>
      <c r="N51" s="277" t="s">
        <v>38</v>
      </c>
      <c r="O51" s="278" t="s">
        <v>18</v>
      </c>
      <c r="P51" s="15" t="s">
        <v>39</v>
      </c>
      <c r="Q51" s="275"/>
    </row>
    <row r="52" spans="1:17" ht="45" x14ac:dyDescent="0.25">
      <c r="A52" s="276" t="s">
        <v>31</v>
      </c>
      <c r="B52" s="279" t="s">
        <v>276</v>
      </c>
      <c r="C52" s="279" t="s">
        <v>277</v>
      </c>
      <c r="D52" s="279" t="s">
        <v>278</v>
      </c>
      <c r="E52" s="16" t="s">
        <v>279</v>
      </c>
      <c r="F52" s="16" t="s">
        <v>280</v>
      </c>
      <c r="G52" s="16" t="s">
        <v>281</v>
      </c>
      <c r="H52" s="280" t="s">
        <v>35</v>
      </c>
      <c r="I52" s="280" t="s">
        <v>8</v>
      </c>
      <c r="J52" s="280" t="s">
        <v>6</v>
      </c>
      <c r="K52" s="280" t="s">
        <v>71</v>
      </c>
      <c r="L52" s="280" t="s">
        <v>236</v>
      </c>
      <c r="M52" s="279" t="s">
        <v>267</v>
      </c>
      <c r="N52" s="279" t="s">
        <v>38</v>
      </c>
      <c r="O52" s="280" t="s">
        <v>18</v>
      </c>
      <c r="P52" s="16" t="s">
        <v>39</v>
      </c>
      <c r="Q52" s="274"/>
    </row>
    <row r="53" spans="1:17" ht="45" x14ac:dyDescent="0.25">
      <c r="A53" s="276" t="s">
        <v>31</v>
      </c>
      <c r="B53" s="277" t="s">
        <v>4825</v>
      </c>
      <c r="C53" s="277" t="s">
        <v>282</v>
      </c>
      <c r="D53" s="277" t="s">
        <v>283</v>
      </c>
      <c r="E53" s="15" t="s">
        <v>284</v>
      </c>
      <c r="F53" s="15" t="s">
        <v>285</v>
      </c>
      <c r="G53" s="15" t="s">
        <v>286</v>
      </c>
      <c r="H53" s="278" t="s">
        <v>35</v>
      </c>
      <c r="I53" s="278" t="s">
        <v>8</v>
      </c>
      <c r="J53" s="278" t="s">
        <v>5</v>
      </c>
      <c r="K53" s="278" t="s">
        <v>71</v>
      </c>
      <c r="L53" s="278" t="s">
        <v>236</v>
      </c>
      <c r="M53" s="277" t="s">
        <v>267</v>
      </c>
      <c r="N53" s="277" t="s">
        <v>38</v>
      </c>
      <c r="O53" s="278" t="s">
        <v>18</v>
      </c>
      <c r="P53" s="15" t="s">
        <v>39</v>
      </c>
      <c r="Q53" s="275"/>
    </row>
    <row r="54" spans="1:17" ht="45" x14ac:dyDescent="0.25">
      <c r="A54" s="276" t="s">
        <v>31</v>
      </c>
      <c r="B54" s="279" t="s">
        <v>276</v>
      </c>
      <c r="C54" s="279" t="s">
        <v>287</v>
      </c>
      <c r="D54" s="279" t="s">
        <v>288</v>
      </c>
      <c r="E54" s="16" t="s">
        <v>289</v>
      </c>
      <c r="F54" s="16" t="s">
        <v>290</v>
      </c>
      <c r="G54" s="16" t="s">
        <v>275</v>
      </c>
      <c r="H54" s="280" t="s">
        <v>35</v>
      </c>
      <c r="I54" s="280" t="s">
        <v>8</v>
      </c>
      <c r="J54" s="280" t="s">
        <v>6</v>
      </c>
      <c r="K54" s="280" t="s">
        <v>71</v>
      </c>
      <c r="L54" s="280" t="s">
        <v>236</v>
      </c>
      <c r="M54" s="279" t="s">
        <v>267</v>
      </c>
      <c r="N54" s="279" t="s">
        <v>38</v>
      </c>
      <c r="O54" s="280" t="s">
        <v>18</v>
      </c>
      <c r="P54" s="16" t="s">
        <v>39</v>
      </c>
      <c r="Q54" s="274"/>
    </row>
    <row r="55" spans="1:17" ht="45" x14ac:dyDescent="0.25">
      <c r="A55" s="276" t="s">
        <v>31</v>
      </c>
      <c r="B55" s="277" t="s">
        <v>4832</v>
      </c>
      <c r="C55" s="277" t="s">
        <v>291</v>
      </c>
      <c r="D55" s="277" t="s">
        <v>292</v>
      </c>
      <c r="E55" s="15" t="s">
        <v>293</v>
      </c>
      <c r="F55" s="15" t="s">
        <v>4833</v>
      </c>
      <c r="G55" s="15" t="s">
        <v>4834</v>
      </c>
      <c r="H55" s="278" t="s">
        <v>35</v>
      </c>
      <c r="I55" s="278" t="s">
        <v>8</v>
      </c>
      <c r="J55" s="278" t="s">
        <v>5</v>
      </c>
      <c r="K55" s="278" t="s">
        <v>71</v>
      </c>
      <c r="L55" s="278" t="s">
        <v>236</v>
      </c>
      <c r="M55" s="277" t="s">
        <v>267</v>
      </c>
      <c r="N55" s="277" t="s">
        <v>38</v>
      </c>
      <c r="O55" s="278" t="s">
        <v>18</v>
      </c>
      <c r="P55" s="15" t="s">
        <v>39</v>
      </c>
      <c r="Q55" s="275"/>
    </row>
    <row r="56" spans="1:17" ht="45" x14ac:dyDescent="0.25">
      <c r="A56" s="276" t="s">
        <v>31</v>
      </c>
      <c r="B56" s="279" t="s">
        <v>5218</v>
      </c>
      <c r="C56" s="279" t="s">
        <v>294</v>
      </c>
      <c r="D56" s="279" t="s">
        <v>295</v>
      </c>
      <c r="E56" s="16" t="s">
        <v>296</v>
      </c>
      <c r="F56" s="16" t="s">
        <v>5219</v>
      </c>
      <c r="G56" s="16" t="s">
        <v>5220</v>
      </c>
      <c r="H56" s="280" t="s">
        <v>35</v>
      </c>
      <c r="I56" s="280" t="s">
        <v>8</v>
      </c>
      <c r="J56" s="280" t="s">
        <v>5</v>
      </c>
      <c r="K56" s="280" t="s">
        <v>71</v>
      </c>
      <c r="L56" s="280" t="s">
        <v>236</v>
      </c>
      <c r="M56" s="279" t="s">
        <v>267</v>
      </c>
      <c r="N56" s="279" t="s">
        <v>38</v>
      </c>
      <c r="O56" s="280" t="s">
        <v>209</v>
      </c>
      <c r="P56" s="16" t="s">
        <v>39</v>
      </c>
      <c r="Q56" s="274"/>
    </row>
    <row r="57" spans="1:17" ht="60" x14ac:dyDescent="0.25">
      <c r="A57" s="276" t="s">
        <v>31</v>
      </c>
      <c r="B57" s="277" t="s">
        <v>4825</v>
      </c>
      <c r="C57" s="277" t="s">
        <v>297</v>
      </c>
      <c r="D57" s="277" t="s">
        <v>298</v>
      </c>
      <c r="E57" s="15" t="s">
        <v>299</v>
      </c>
      <c r="F57" s="15" t="s">
        <v>300</v>
      </c>
      <c r="G57" s="15" t="s">
        <v>301</v>
      </c>
      <c r="H57" s="278" t="s">
        <v>35</v>
      </c>
      <c r="I57" s="278" t="s">
        <v>8</v>
      </c>
      <c r="J57" s="278" t="s">
        <v>5</v>
      </c>
      <c r="K57" s="278" t="s">
        <v>71</v>
      </c>
      <c r="L57" s="278" t="s">
        <v>236</v>
      </c>
      <c r="M57" s="277" t="s">
        <v>267</v>
      </c>
      <c r="N57" s="277" t="s">
        <v>38</v>
      </c>
      <c r="O57" s="278" t="s">
        <v>209</v>
      </c>
      <c r="P57" s="15" t="s">
        <v>39</v>
      </c>
      <c r="Q57" s="275"/>
    </row>
    <row r="58" spans="1:17" ht="45" x14ac:dyDescent="0.25">
      <c r="A58" s="276" t="s">
        <v>31</v>
      </c>
      <c r="B58" s="279" t="s">
        <v>5218</v>
      </c>
      <c r="C58" s="279" t="s">
        <v>302</v>
      </c>
      <c r="D58" s="279" t="s">
        <v>303</v>
      </c>
      <c r="E58" s="16" t="s">
        <v>304</v>
      </c>
      <c r="F58" s="16" t="s">
        <v>5221</v>
      </c>
      <c r="G58" s="16" t="s">
        <v>5222</v>
      </c>
      <c r="H58" s="280" t="s">
        <v>35</v>
      </c>
      <c r="I58" s="280" t="s">
        <v>8</v>
      </c>
      <c r="J58" s="280" t="s">
        <v>5</v>
      </c>
      <c r="K58" s="280" t="s">
        <v>71</v>
      </c>
      <c r="L58" s="280" t="s">
        <v>236</v>
      </c>
      <c r="M58" s="279" t="s">
        <v>267</v>
      </c>
      <c r="N58" s="279" t="s">
        <v>38</v>
      </c>
      <c r="O58" s="280" t="s">
        <v>209</v>
      </c>
      <c r="P58" s="16" t="s">
        <v>39</v>
      </c>
      <c r="Q58" s="274"/>
    </row>
    <row r="59" spans="1:17" ht="45" x14ac:dyDescent="0.25">
      <c r="A59" s="276" t="s">
        <v>31</v>
      </c>
      <c r="B59" s="277" t="s">
        <v>4825</v>
      </c>
      <c r="C59" s="277" t="s">
        <v>305</v>
      </c>
      <c r="D59" s="277" t="s">
        <v>306</v>
      </c>
      <c r="E59" s="15" t="s">
        <v>307</v>
      </c>
      <c r="F59" s="15" t="s">
        <v>4835</v>
      </c>
      <c r="G59" s="15" t="s">
        <v>4836</v>
      </c>
      <c r="H59" s="278" t="s">
        <v>35</v>
      </c>
      <c r="I59" s="278" t="s">
        <v>8</v>
      </c>
      <c r="J59" s="278" t="s">
        <v>5</v>
      </c>
      <c r="K59" s="278" t="s">
        <v>71</v>
      </c>
      <c r="L59" s="278" t="s">
        <v>236</v>
      </c>
      <c r="M59" s="277" t="s">
        <v>267</v>
      </c>
      <c r="N59" s="277" t="s">
        <v>38</v>
      </c>
      <c r="O59" s="278" t="s">
        <v>18</v>
      </c>
      <c r="P59" s="15" t="s">
        <v>39</v>
      </c>
      <c r="Q59" s="275"/>
    </row>
    <row r="60" spans="1:17" ht="60" x14ac:dyDescent="0.25">
      <c r="A60" s="276" t="s">
        <v>31</v>
      </c>
      <c r="B60" s="279" t="s">
        <v>5218</v>
      </c>
      <c r="C60" s="279" t="s">
        <v>308</v>
      </c>
      <c r="D60" s="279" t="s">
        <v>309</v>
      </c>
      <c r="E60" s="16" t="s">
        <v>310</v>
      </c>
      <c r="F60" s="16" t="s">
        <v>5223</v>
      </c>
      <c r="G60" s="16" t="s">
        <v>5224</v>
      </c>
      <c r="H60" s="280" t="s">
        <v>35</v>
      </c>
      <c r="I60" s="280" t="s">
        <v>8</v>
      </c>
      <c r="J60" s="280" t="s">
        <v>5</v>
      </c>
      <c r="K60" s="280" t="s">
        <v>71</v>
      </c>
      <c r="L60" s="280" t="s">
        <v>236</v>
      </c>
      <c r="M60" s="279" t="s">
        <v>267</v>
      </c>
      <c r="N60" s="279" t="s">
        <v>38</v>
      </c>
      <c r="O60" s="280" t="s">
        <v>18</v>
      </c>
      <c r="P60" s="16" t="s">
        <v>39</v>
      </c>
      <c r="Q60" s="274"/>
    </row>
    <row r="61" spans="1:17" ht="45" x14ac:dyDescent="0.25">
      <c r="A61" s="276" t="s">
        <v>31</v>
      </c>
      <c r="B61" s="277" t="s">
        <v>4825</v>
      </c>
      <c r="C61" s="277" t="s">
        <v>311</v>
      </c>
      <c r="D61" s="277" t="s">
        <v>312</v>
      </c>
      <c r="E61" s="15" t="s">
        <v>313</v>
      </c>
      <c r="F61" s="15" t="s">
        <v>4837</v>
      </c>
      <c r="G61" s="15" t="s">
        <v>4838</v>
      </c>
      <c r="H61" s="278" t="s">
        <v>35</v>
      </c>
      <c r="I61" s="278" t="s">
        <v>8</v>
      </c>
      <c r="J61" s="278" t="s">
        <v>5</v>
      </c>
      <c r="K61" s="278" t="s">
        <v>71</v>
      </c>
      <c r="L61" s="278" t="s">
        <v>236</v>
      </c>
      <c r="M61" s="277" t="s">
        <v>267</v>
      </c>
      <c r="N61" s="277" t="s">
        <v>38</v>
      </c>
      <c r="O61" s="278" t="s">
        <v>18</v>
      </c>
      <c r="P61" s="15" t="s">
        <v>39</v>
      </c>
      <c r="Q61" s="275"/>
    </row>
    <row r="62" spans="1:17" ht="45" x14ac:dyDescent="0.25">
      <c r="A62" s="276" t="s">
        <v>31</v>
      </c>
      <c r="B62" s="279" t="s">
        <v>5218</v>
      </c>
      <c r="C62" s="279" t="s">
        <v>314</v>
      </c>
      <c r="D62" s="279" t="s">
        <v>315</v>
      </c>
      <c r="E62" s="16" t="s">
        <v>316</v>
      </c>
      <c r="F62" s="16" t="s">
        <v>323</v>
      </c>
      <c r="G62" s="16" t="s">
        <v>4846</v>
      </c>
      <c r="H62" s="280" t="s">
        <v>35</v>
      </c>
      <c r="I62" s="280" t="s">
        <v>8</v>
      </c>
      <c r="J62" s="280" t="s">
        <v>5</v>
      </c>
      <c r="K62" s="280" t="s">
        <v>71</v>
      </c>
      <c r="L62" s="280" t="s">
        <v>236</v>
      </c>
      <c r="M62" s="279" t="s">
        <v>267</v>
      </c>
      <c r="N62" s="279" t="s">
        <v>38</v>
      </c>
      <c r="O62" s="280" t="s">
        <v>18</v>
      </c>
      <c r="P62" s="16" t="s">
        <v>39</v>
      </c>
      <c r="Q62" s="274"/>
    </row>
    <row r="63" spans="1:17" ht="45" x14ac:dyDescent="0.25">
      <c r="A63" s="276" t="s">
        <v>31</v>
      </c>
      <c r="B63" s="277" t="s">
        <v>4825</v>
      </c>
      <c r="C63" s="277" t="s">
        <v>317</v>
      </c>
      <c r="D63" s="277" t="s">
        <v>318</v>
      </c>
      <c r="E63" s="15" t="s">
        <v>319</v>
      </c>
      <c r="F63" s="15" t="s">
        <v>4839</v>
      </c>
      <c r="G63" s="15" t="s">
        <v>4840</v>
      </c>
      <c r="H63" s="278" t="s">
        <v>35</v>
      </c>
      <c r="I63" s="278" t="s">
        <v>8</v>
      </c>
      <c r="J63" s="278" t="s">
        <v>5</v>
      </c>
      <c r="K63" s="278" t="s">
        <v>71</v>
      </c>
      <c r="L63" s="278" t="s">
        <v>236</v>
      </c>
      <c r="M63" s="277" t="s">
        <v>267</v>
      </c>
      <c r="N63" s="277" t="s">
        <v>38</v>
      </c>
      <c r="O63" s="278" t="s">
        <v>18</v>
      </c>
      <c r="P63" s="15" t="s">
        <v>39</v>
      </c>
      <c r="Q63" s="275"/>
    </row>
    <row r="64" spans="1:17" ht="45" x14ac:dyDescent="0.25">
      <c r="A64" s="276" t="s">
        <v>31</v>
      </c>
      <c r="B64" s="279" t="s">
        <v>5218</v>
      </c>
      <c r="C64" s="279" t="s">
        <v>320</v>
      </c>
      <c r="D64" s="279" t="s">
        <v>321</v>
      </c>
      <c r="E64" s="16" t="s">
        <v>322</v>
      </c>
      <c r="F64" s="16" t="s">
        <v>5225</v>
      </c>
      <c r="G64" s="16" t="s">
        <v>4844</v>
      </c>
      <c r="H64" s="280" t="s">
        <v>35</v>
      </c>
      <c r="I64" s="280" t="s">
        <v>8</v>
      </c>
      <c r="J64" s="280" t="s">
        <v>5</v>
      </c>
      <c r="K64" s="280" t="s">
        <v>71</v>
      </c>
      <c r="L64" s="280" t="s">
        <v>236</v>
      </c>
      <c r="M64" s="279" t="s">
        <v>267</v>
      </c>
      <c r="N64" s="279" t="s">
        <v>38</v>
      </c>
      <c r="O64" s="280" t="s">
        <v>324</v>
      </c>
      <c r="P64" s="16" t="s">
        <v>39</v>
      </c>
      <c r="Q64" s="274"/>
    </row>
    <row r="65" spans="1:17" ht="45" x14ac:dyDescent="0.25">
      <c r="A65" s="276" t="s">
        <v>31</v>
      </c>
      <c r="B65" s="277" t="s">
        <v>4825</v>
      </c>
      <c r="C65" s="277" t="s">
        <v>325</v>
      </c>
      <c r="D65" s="277" t="s">
        <v>326</v>
      </c>
      <c r="E65" s="15" t="s">
        <v>327</v>
      </c>
      <c r="F65" s="15" t="s">
        <v>4841</v>
      </c>
      <c r="G65" s="15" t="s">
        <v>4842</v>
      </c>
      <c r="H65" s="278" t="s">
        <v>35</v>
      </c>
      <c r="I65" s="278" t="s">
        <v>8</v>
      </c>
      <c r="J65" s="278" t="s">
        <v>5</v>
      </c>
      <c r="K65" s="278" t="s">
        <v>71</v>
      </c>
      <c r="L65" s="278" t="s">
        <v>236</v>
      </c>
      <c r="M65" s="277" t="s">
        <v>267</v>
      </c>
      <c r="N65" s="277" t="s">
        <v>38</v>
      </c>
      <c r="O65" s="278" t="s">
        <v>18</v>
      </c>
      <c r="P65" s="15" t="s">
        <v>39</v>
      </c>
      <c r="Q65" s="275"/>
    </row>
    <row r="66" spans="1:17" ht="45" x14ac:dyDescent="0.25">
      <c r="A66" s="276" t="s">
        <v>31</v>
      </c>
      <c r="B66" s="279" t="s">
        <v>5218</v>
      </c>
      <c r="C66" s="279" t="s">
        <v>328</v>
      </c>
      <c r="D66" s="279" t="s">
        <v>329</v>
      </c>
      <c r="E66" s="16" t="s">
        <v>330</v>
      </c>
      <c r="F66" s="16" t="s">
        <v>331</v>
      </c>
      <c r="G66" s="16" t="s">
        <v>332</v>
      </c>
      <c r="H66" s="280" t="s">
        <v>35</v>
      </c>
      <c r="I66" s="280" t="s">
        <v>8</v>
      </c>
      <c r="J66" s="280" t="s">
        <v>5</v>
      </c>
      <c r="K66" s="280" t="s">
        <v>71</v>
      </c>
      <c r="L66" s="280" t="s">
        <v>236</v>
      </c>
      <c r="M66" s="279" t="s">
        <v>267</v>
      </c>
      <c r="N66" s="279" t="s">
        <v>38</v>
      </c>
      <c r="O66" s="280" t="s">
        <v>18</v>
      </c>
      <c r="P66" s="16" t="s">
        <v>39</v>
      </c>
      <c r="Q66" s="274"/>
    </row>
    <row r="67" spans="1:17" ht="45" x14ac:dyDescent="0.25">
      <c r="A67" s="276" t="s">
        <v>31</v>
      </c>
      <c r="B67" s="277" t="s">
        <v>4825</v>
      </c>
      <c r="C67" s="277" t="s">
        <v>333</v>
      </c>
      <c r="D67" s="277" t="s">
        <v>334</v>
      </c>
      <c r="E67" s="15" t="s">
        <v>335</v>
      </c>
      <c r="F67" s="15" t="s">
        <v>4843</v>
      </c>
      <c r="G67" s="15" t="s">
        <v>4844</v>
      </c>
      <c r="H67" s="278" t="s">
        <v>35</v>
      </c>
      <c r="I67" s="278" t="s">
        <v>8</v>
      </c>
      <c r="J67" s="278" t="s">
        <v>5</v>
      </c>
      <c r="K67" s="278" t="s">
        <v>71</v>
      </c>
      <c r="L67" s="278" t="s">
        <v>236</v>
      </c>
      <c r="M67" s="277" t="s">
        <v>267</v>
      </c>
      <c r="N67" s="277" t="s">
        <v>38</v>
      </c>
      <c r="O67" s="278" t="s">
        <v>209</v>
      </c>
      <c r="P67" s="15" t="s">
        <v>39</v>
      </c>
      <c r="Q67" s="275"/>
    </row>
    <row r="68" spans="1:17" ht="45" x14ac:dyDescent="0.25">
      <c r="A68" s="276" t="s">
        <v>31</v>
      </c>
      <c r="B68" s="279" t="s">
        <v>5218</v>
      </c>
      <c r="C68" s="279" t="s">
        <v>336</v>
      </c>
      <c r="D68" s="279" t="s">
        <v>337</v>
      </c>
      <c r="E68" s="16" t="s">
        <v>338</v>
      </c>
      <c r="F68" s="16" t="s">
        <v>5226</v>
      </c>
      <c r="G68" s="16" t="s">
        <v>5227</v>
      </c>
      <c r="H68" s="280" t="s">
        <v>35</v>
      </c>
      <c r="I68" s="280" t="s">
        <v>8</v>
      </c>
      <c r="J68" s="280" t="s">
        <v>5</v>
      </c>
      <c r="K68" s="280" t="s">
        <v>71</v>
      </c>
      <c r="L68" s="280" t="s">
        <v>236</v>
      </c>
      <c r="M68" s="279" t="s">
        <v>267</v>
      </c>
      <c r="N68" s="279" t="s">
        <v>38</v>
      </c>
      <c r="O68" s="280" t="s">
        <v>18</v>
      </c>
      <c r="P68" s="16" t="s">
        <v>39</v>
      </c>
      <c r="Q68" s="274"/>
    </row>
    <row r="69" spans="1:17" ht="45" x14ac:dyDescent="0.25">
      <c r="A69" s="276" t="s">
        <v>31</v>
      </c>
      <c r="B69" s="277" t="s">
        <v>4825</v>
      </c>
      <c r="C69" s="277" t="s">
        <v>339</v>
      </c>
      <c r="D69" s="277" t="s">
        <v>340</v>
      </c>
      <c r="E69" s="15" t="s">
        <v>341</v>
      </c>
      <c r="F69" s="15" t="s">
        <v>4845</v>
      </c>
      <c r="G69" s="15" t="s">
        <v>4846</v>
      </c>
      <c r="H69" s="278" t="s">
        <v>35</v>
      </c>
      <c r="I69" s="278" t="s">
        <v>8</v>
      </c>
      <c r="J69" s="278" t="s">
        <v>5</v>
      </c>
      <c r="K69" s="278" t="s">
        <v>71</v>
      </c>
      <c r="L69" s="278" t="s">
        <v>236</v>
      </c>
      <c r="M69" s="277" t="s">
        <v>267</v>
      </c>
      <c r="N69" s="277" t="s">
        <v>38</v>
      </c>
      <c r="O69" s="278" t="s">
        <v>209</v>
      </c>
      <c r="P69" s="15" t="s">
        <v>39</v>
      </c>
      <c r="Q69" s="275"/>
    </row>
    <row r="70" spans="1:17" ht="45" x14ac:dyDescent="0.25">
      <c r="A70" s="276" t="s">
        <v>31</v>
      </c>
      <c r="B70" s="279" t="s">
        <v>4825</v>
      </c>
      <c r="C70" s="279" t="s">
        <v>342</v>
      </c>
      <c r="D70" s="279" t="s">
        <v>343</v>
      </c>
      <c r="E70" s="16" t="s">
        <v>344</v>
      </c>
      <c r="F70" s="16" t="s">
        <v>4847</v>
      </c>
      <c r="G70" s="16" t="s">
        <v>4848</v>
      </c>
      <c r="H70" s="280" t="s">
        <v>35</v>
      </c>
      <c r="I70" s="280" t="s">
        <v>8</v>
      </c>
      <c r="J70" s="280" t="s">
        <v>5</v>
      </c>
      <c r="K70" s="280" t="s">
        <v>71</v>
      </c>
      <c r="L70" s="280" t="s">
        <v>236</v>
      </c>
      <c r="M70" s="279" t="s">
        <v>267</v>
      </c>
      <c r="N70" s="279" t="s">
        <v>38</v>
      </c>
      <c r="O70" s="280" t="s">
        <v>209</v>
      </c>
      <c r="P70" s="16" t="s">
        <v>39</v>
      </c>
      <c r="Q70" s="274"/>
    </row>
    <row r="71" spans="1:17" ht="45" x14ac:dyDescent="0.25">
      <c r="A71" s="276" t="s">
        <v>31</v>
      </c>
      <c r="B71" s="277" t="s">
        <v>5218</v>
      </c>
      <c r="C71" s="277" t="s">
        <v>345</v>
      </c>
      <c r="D71" s="277" t="s">
        <v>346</v>
      </c>
      <c r="E71" s="15" t="s">
        <v>347</v>
      </c>
      <c r="F71" s="15" t="s">
        <v>5228</v>
      </c>
      <c r="G71" s="15" t="s">
        <v>5229</v>
      </c>
      <c r="H71" s="278" t="s">
        <v>35</v>
      </c>
      <c r="I71" s="278" t="s">
        <v>8</v>
      </c>
      <c r="J71" s="278" t="s">
        <v>5</v>
      </c>
      <c r="K71" s="278" t="s">
        <v>71</v>
      </c>
      <c r="L71" s="278" t="s">
        <v>236</v>
      </c>
      <c r="M71" s="277" t="s">
        <v>267</v>
      </c>
      <c r="N71" s="277" t="s">
        <v>38</v>
      </c>
      <c r="O71" s="278" t="s">
        <v>18</v>
      </c>
      <c r="P71" s="15" t="s">
        <v>39</v>
      </c>
      <c r="Q71" s="275"/>
    </row>
    <row r="72" spans="1:17" ht="45" x14ac:dyDescent="0.25">
      <c r="A72" s="276" t="s">
        <v>31</v>
      </c>
      <c r="B72" s="279" t="s">
        <v>5218</v>
      </c>
      <c r="C72" s="279" t="s">
        <v>348</v>
      </c>
      <c r="D72" s="279" t="s">
        <v>349</v>
      </c>
      <c r="E72" s="16" t="s">
        <v>350</v>
      </c>
      <c r="F72" s="16" t="s">
        <v>5230</v>
      </c>
      <c r="G72" s="16" t="s">
        <v>5231</v>
      </c>
      <c r="H72" s="280" t="s">
        <v>35</v>
      </c>
      <c r="I72" s="280" t="s">
        <v>8</v>
      </c>
      <c r="J72" s="280" t="s">
        <v>5</v>
      </c>
      <c r="K72" s="280" t="s">
        <v>71</v>
      </c>
      <c r="L72" s="280" t="s">
        <v>236</v>
      </c>
      <c r="M72" s="279" t="s">
        <v>267</v>
      </c>
      <c r="N72" s="279" t="s">
        <v>38</v>
      </c>
      <c r="O72" s="280" t="s">
        <v>209</v>
      </c>
      <c r="P72" s="16" t="s">
        <v>39</v>
      </c>
      <c r="Q72" s="274"/>
    </row>
    <row r="73" spans="1:17" ht="45" x14ac:dyDescent="0.25">
      <c r="A73" s="276" t="s">
        <v>31</v>
      </c>
      <c r="B73" s="277" t="s">
        <v>5218</v>
      </c>
      <c r="C73" s="277" t="s">
        <v>351</v>
      </c>
      <c r="D73" s="277" t="s">
        <v>352</v>
      </c>
      <c r="E73" s="15" t="s">
        <v>353</v>
      </c>
      <c r="F73" s="15" t="s">
        <v>5232</v>
      </c>
      <c r="G73" s="15" t="s">
        <v>250</v>
      </c>
      <c r="H73" s="278" t="s">
        <v>35</v>
      </c>
      <c r="I73" s="278" t="s">
        <v>8</v>
      </c>
      <c r="J73" s="278" t="s">
        <v>5</v>
      </c>
      <c r="K73" s="278" t="s">
        <v>71</v>
      </c>
      <c r="L73" s="278" t="s">
        <v>236</v>
      </c>
      <c r="M73" s="277" t="s">
        <v>267</v>
      </c>
      <c r="N73" s="277" t="s">
        <v>38</v>
      </c>
      <c r="O73" s="278" t="s">
        <v>9</v>
      </c>
      <c r="P73" s="15" t="s">
        <v>39</v>
      </c>
      <c r="Q73" s="275"/>
    </row>
    <row r="74" spans="1:17" ht="60" x14ac:dyDescent="0.25">
      <c r="A74" s="276" t="s">
        <v>31</v>
      </c>
      <c r="B74" s="279" t="s">
        <v>145</v>
      </c>
      <c r="C74" s="279" t="s">
        <v>354</v>
      </c>
      <c r="D74" s="279" t="s">
        <v>355</v>
      </c>
      <c r="E74" s="16" t="s">
        <v>356</v>
      </c>
      <c r="F74" s="16" t="s">
        <v>357</v>
      </c>
      <c r="G74" s="16" t="s">
        <v>358</v>
      </c>
      <c r="H74" s="280" t="s">
        <v>35</v>
      </c>
      <c r="I74" s="280" t="s">
        <v>8</v>
      </c>
      <c r="J74" s="280" t="s">
        <v>6</v>
      </c>
      <c r="K74" s="280" t="s">
        <v>71</v>
      </c>
      <c r="L74" s="280" t="s">
        <v>191</v>
      </c>
      <c r="M74" s="279" t="s">
        <v>267</v>
      </c>
      <c r="N74" s="279" t="s">
        <v>38</v>
      </c>
      <c r="O74" s="280" t="s">
        <v>209</v>
      </c>
      <c r="P74" s="16" t="s">
        <v>39</v>
      </c>
      <c r="Q74" s="274"/>
    </row>
    <row r="75" spans="1:17" ht="60" x14ac:dyDescent="0.25">
      <c r="A75" s="276" t="s">
        <v>31</v>
      </c>
      <c r="B75" s="277" t="s">
        <v>145</v>
      </c>
      <c r="C75" s="277" t="s">
        <v>359</v>
      </c>
      <c r="D75" s="277" t="s">
        <v>360</v>
      </c>
      <c r="E75" s="15" t="s">
        <v>361</v>
      </c>
      <c r="F75" s="15" t="s">
        <v>362</v>
      </c>
      <c r="G75" s="15" t="s">
        <v>363</v>
      </c>
      <c r="H75" s="278" t="s">
        <v>35</v>
      </c>
      <c r="I75" s="278" t="s">
        <v>8</v>
      </c>
      <c r="J75" s="278" t="s">
        <v>6</v>
      </c>
      <c r="K75" s="278" t="s">
        <v>71</v>
      </c>
      <c r="L75" s="278" t="s">
        <v>191</v>
      </c>
      <c r="M75" s="277" t="s">
        <v>374</v>
      </c>
      <c r="N75" s="277" t="s">
        <v>38</v>
      </c>
      <c r="O75" s="278" t="s">
        <v>18</v>
      </c>
      <c r="P75" s="15" t="s">
        <v>39</v>
      </c>
      <c r="Q75" s="275"/>
    </row>
    <row r="76" spans="1:17" ht="60" x14ac:dyDescent="0.25">
      <c r="A76" s="276" t="s">
        <v>31</v>
      </c>
      <c r="B76" s="279" t="s">
        <v>364</v>
      </c>
      <c r="C76" s="279" t="s">
        <v>365</v>
      </c>
      <c r="D76" s="279" t="s">
        <v>366</v>
      </c>
      <c r="E76" s="16" t="s">
        <v>367</v>
      </c>
      <c r="F76" s="16" t="s">
        <v>368</v>
      </c>
      <c r="G76" s="16" t="s">
        <v>369</v>
      </c>
      <c r="H76" s="280" t="s">
        <v>35</v>
      </c>
      <c r="I76" s="280" t="s">
        <v>8</v>
      </c>
      <c r="J76" s="280" t="s">
        <v>6</v>
      </c>
      <c r="K76" s="280" t="s">
        <v>71</v>
      </c>
      <c r="L76" s="280" t="s">
        <v>191</v>
      </c>
      <c r="M76" s="279" t="s">
        <v>192</v>
      </c>
      <c r="N76" s="279" t="s">
        <v>38</v>
      </c>
      <c r="O76" s="280" t="s">
        <v>18</v>
      </c>
      <c r="P76" s="16" t="s">
        <v>39</v>
      </c>
      <c r="Q76" s="274"/>
    </row>
    <row r="77" spans="1:17" ht="60" x14ac:dyDescent="0.25">
      <c r="A77" s="276" t="s">
        <v>31</v>
      </c>
      <c r="B77" s="277" t="s">
        <v>4824</v>
      </c>
      <c r="C77" s="277" t="s">
        <v>370</v>
      </c>
      <c r="D77" s="277" t="s">
        <v>371</v>
      </c>
      <c r="E77" s="15" t="s">
        <v>372</v>
      </c>
      <c r="F77" s="15" t="s">
        <v>4849</v>
      </c>
      <c r="G77" s="15" t="s">
        <v>4850</v>
      </c>
      <c r="H77" s="278" t="s">
        <v>35</v>
      </c>
      <c r="I77" s="278" t="s">
        <v>8</v>
      </c>
      <c r="J77" s="278" t="s">
        <v>5</v>
      </c>
      <c r="K77" s="278" t="s">
        <v>71</v>
      </c>
      <c r="L77" s="278" t="s">
        <v>191</v>
      </c>
      <c r="M77" s="277" t="s">
        <v>374</v>
      </c>
      <c r="N77" s="277" t="s">
        <v>38</v>
      </c>
      <c r="O77" s="278" t="s">
        <v>209</v>
      </c>
      <c r="P77" s="15" t="s">
        <v>39</v>
      </c>
      <c r="Q77" s="275"/>
    </row>
    <row r="78" spans="1:17" ht="60" x14ac:dyDescent="0.25">
      <c r="A78" s="276" t="s">
        <v>31</v>
      </c>
      <c r="B78" s="279" t="s">
        <v>276</v>
      </c>
      <c r="C78" s="279" t="s">
        <v>375</v>
      </c>
      <c r="D78" s="279" t="s">
        <v>376</v>
      </c>
      <c r="E78" s="16" t="s">
        <v>377</v>
      </c>
      <c r="F78" s="16" t="s">
        <v>378</v>
      </c>
      <c r="G78" s="16" t="s">
        <v>203</v>
      </c>
      <c r="H78" s="280" t="s">
        <v>35</v>
      </c>
      <c r="I78" s="280" t="s">
        <v>8</v>
      </c>
      <c r="J78" s="280" t="s">
        <v>6</v>
      </c>
      <c r="K78" s="280" t="s">
        <v>71</v>
      </c>
      <c r="L78" s="280" t="s">
        <v>191</v>
      </c>
      <c r="M78" s="279" t="s">
        <v>374</v>
      </c>
      <c r="N78" s="279" t="s">
        <v>38</v>
      </c>
      <c r="O78" s="280" t="s">
        <v>18</v>
      </c>
      <c r="P78" s="16" t="s">
        <v>39</v>
      </c>
      <c r="Q78" s="274"/>
    </row>
    <row r="79" spans="1:17" ht="60" x14ac:dyDescent="0.25">
      <c r="A79" s="276" t="s">
        <v>31</v>
      </c>
      <c r="B79" s="277" t="s">
        <v>276</v>
      </c>
      <c r="C79" s="277" t="s">
        <v>379</v>
      </c>
      <c r="D79" s="277" t="s">
        <v>380</v>
      </c>
      <c r="E79" s="15" t="s">
        <v>381</v>
      </c>
      <c r="F79" s="15" t="s">
        <v>382</v>
      </c>
      <c r="G79" s="15" t="s">
        <v>373</v>
      </c>
      <c r="H79" s="278" t="s">
        <v>35</v>
      </c>
      <c r="I79" s="278" t="s">
        <v>8</v>
      </c>
      <c r="J79" s="278" t="s">
        <v>6</v>
      </c>
      <c r="K79" s="278" t="s">
        <v>71</v>
      </c>
      <c r="L79" s="278" t="s">
        <v>191</v>
      </c>
      <c r="M79" s="277" t="s">
        <v>374</v>
      </c>
      <c r="N79" s="277" t="s">
        <v>38</v>
      </c>
      <c r="O79" s="278" t="s">
        <v>209</v>
      </c>
      <c r="P79" s="15" t="s">
        <v>39</v>
      </c>
      <c r="Q79" s="275"/>
    </row>
    <row r="80" spans="1:17" ht="60" x14ac:dyDescent="0.25">
      <c r="A80" s="276" t="s">
        <v>31</v>
      </c>
      <c r="B80" s="279" t="s">
        <v>4824</v>
      </c>
      <c r="C80" s="279" t="s">
        <v>383</v>
      </c>
      <c r="D80" s="279" t="s">
        <v>384</v>
      </c>
      <c r="E80" s="16" t="s">
        <v>385</v>
      </c>
      <c r="F80" s="16" t="s">
        <v>386</v>
      </c>
      <c r="G80" s="16" t="s">
        <v>387</v>
      </c>
      <c r="H80" s="280" t="s">
        <v>35</v>
      </c>
      <c r="I80" s="280" t="s">
        <v>8</v>
      </c>
      <c r="J80" s="280" t="s">
        <v>5</v>
      </c>
      <c r="K80" s="280" t="s">
        <v>71</v>
      </c>
      <c r="L80" s="280" t="s">
        <v>191</v>
      </c>
      <c r="M80" s="279" t="s">
        <v>374</v>
      </c>
      <c r="N80" s="279" t="s">
        <v>38</v>
      </c>
      <c r="O80" s="280" t="s">
        <v>18</v>
      </c>
      <c r="P80" s="16" t="s">
        <v>39</v>
      </c>
      <c r="Q80" s="274"/>
    </row>
    <row r="81" spans="1:17" ht="75" x14ac:dyDescent="0.25">
      <c r="A81" s="276" t="s">
        <v>31</v>
      </c>
      <c r="B81" s="277" t="s">
        <v>5233</v>
      </c>
      <c r="C81" s="277"/>
      <c r="D81" s="277" t="s">
        <v>388</v>
      </c>
      <c r="E81" s="15" t="s">
        <v>389</v>
      </c>
      <c r="F81" s="15" t="s">
        <v>390</v>
      </c>
      <c r="G81" s="15" t="s">
        <v>373</v>
      </c>
      <c r="H81" s="278" t="s">
        <v>35</v>
      </c>
      <c r="I81" s="278" t="s">
        <v>4</v>
      </c>
      <c r="J81" s="278" t="s">
        <v>5</v>
      </c>
      <c r="K81" s="278" t="s">
        <v>71</v>
      </c>
      <c r="L81" s="278" t="s">
        <v>191</v>
      </c>
      <c r="M81" s="277" t="s">
        <v>374</v>
      </c>
      <c r="N81" s="277" t="s">
        <v>38</v>
      </c>
      <c r="O81" s="278" t="s">
        <v>209</v>
      </c>
      <c r="P81" s="15" t="s">
        <v>39</v>
      </c>
      <c r="Q81" s="275"/>
    </row>
    <row r="82" spans="1:17" ht="90" x14ac:dyDescent="0.25">
      <c r="A82" s="276" t="s">
        <v>31</v>
      </c>
      <c r="B82" s="279" t="s">
        <v>391</v>
      </c>
      <c r="C82" s="279"/>
      <c r="D82" s="279" t="s">
        <v>392</v>
      </c>
      <c r="E82" s="16" t="s">
        <v>393</v>
      </c>
      <c r="F82" s="16" t="s">
        <v>394</v>
      </c>
      <c r="G82" s="16" t="s">
        <v>395</v>
      </c>
      <c r="H82" s="280" t="s">
        <v>396</v>
      </c>
      <c r="I82" s="280" t="s">
        <v>4</v>
      </c>
      <c r="J82" s="280" t="s">
        <v>5</v>
      </c>
      <c r="K82" s="280" t="s">
        <v>71</v>
      </c>
      <c r="L82" s="280" t="s">
        <v>191</v>
      </c>
      <c r="M82" s="279" t="s">
        <v>267</v>
      </c>
      <c r="N82" s="279" t="s">
        <v>38</v>
      </c>
      <c r="O82" s="280" t="s">
        <v>209</v>
      </c>
      <c r="P82" s="16" t="s">
        <v>39</v>
      </c>
      <c r="Q82" s="274"/>
    </row>
    <row r="83" spans="1:17" ht="60" x14ac:dyDescent="0.25">
      <c r="A83" s="276" t="s">
        <v>31</v>
      </c>
      <c r="B83" s="277" t="s">
        <v>4824</v>
      </c>
      <c r="C83" s="277"/>
      <c r="D83" s="277" t="s">
        <v>397</v>
      </c>
      <c r="E83" s="15" t="s">
        <v>398</v>
      </c>
      <c r="F83" s="15" t="s">
        <v>399</v>
      </c>
      <c r="G83" s="15" t="s">
        <v>400</v>
      </c>
      <c r="H83" s="278" t="s">
        <v>35</v>
      </c>
      <c r="I83" s="278" t="s">
        <v>4</v>
      </c>
      <c r="J83" s="278" t="s">
        <v>5</v>
      </c>
      <c r="K83" s="278" t="s">
        <v>71</v>
      </c>
      <c r="L83" s="278" t="s">
        <v>191</v>
      </c>
      <c r="M83" s="277" t="s">
        <v>192</v>
      </c>
      <c r="N83" s="277" t="s">
        <v>38</v>
      </c>
      <c r="O83" s="278" t="s">
        <v>209</v>
      </c>
      <c r="P83" s="15" t="s">
        <v>39</v>
      </c>
      <c r="Q83" s="275"/>
    </row>
    <row r="84" spans="1:17" ht="60" x14ac:dyDescent="0.25">
      <c r="A84" s="276" t="s">
        <v>31</v>
      </c>
      <c r="B84" s="279" t="s">
        <v>4824</v>
      </c>
      <c r="C84" s="279"/>
      <c r="D84" s="279" t="s">
        <v>401</v>
      </c>
      <c r="E84" s="16" t="s">
        <v>402</v>
      </c>
      <c r="F84" s="16" t="s">
        <v>403</v>
      </c>
      <c r="G84" s="16" t="s">
        <v>404</v>
      </c>
      <c r="H84" s="280" t="s">
        <v>1188</v>
      </c>
      <c r="I84" s="280" t="s">
        <v>4</v>
      </c>
      <c r="J84" s="280" t="s">
        <v>5</v>
      </c>
      <c r="K84" s="280" t="s">
        <v>71</v>
      </c>
      <c r="L84" s="280" t="s">
        <v>191</v>
      </c>
      <c r="M84" s="279" t="s">
        <v>192</v>
      </c>
      <c r="N84" s="279" t="s">
        <v>38</v>
      </c>
      <c r="O84" s="280" t="s">
        <v>209</v>
      </c>
      <c r="P84" s="16" t="s">
        <v>39</v>
      </c>
      <c r="Q84" s="274"/>
    </row>
    <row r="85" spans="1:17" ht="75" x14ac:dyDescent="0.25">
      <c r="A85" s="276" t="s">
        <v>31</v>
      </c>
      <c r="B85" s="277" t="s">
        <v>276</v>
      </c>
      <c r="C85" s="277"/>
      <c r="D85" s="277" t="s">
        <v>405</v>
      </c>
      <c r="E85" s="15" t="s">
        <v>406</v>
      </c>
      <c r="F85" s="15" t="s">
        <v>407</v>
      </c>
      <c r="G85" s="15" t="s">
        <v>408</v>
      </c>
      <c r="H85" s="278" t="s">
        <v>35</v>
      </c>
      <c r="I85" s="278" t="s">
        <v>4</v>
      </c>
      <c r="J85" s="278" t="s">
        <v>6</v>
      </c>
      <c r="K85" s="278" t="s">
        <v>71</v>
      </c>
      <c r="L85" s="278" t="s">
        <v>236</v>
      </c>
      <c r="M85" s="277" t="s">
        <v>267</v>
      </c>
      <c r="N85" s="277" t="s">
        <v>38</v>
      </c>
      <c r="O85" s="278" t="s">
        <v>209</v>
      </c>
      <c r="P85" s="15" t="s">
        <v>39</v>
      </c>
      <c r="Q85" s="275"/>
    </row>
    <row r="86" spans="1:17" ht="60" x14ac:dyDescent="0.25">
      <c r="A86" s="276" t="s">
        <v>31</v>
      </c>
      <c r="B86" s="279" t="s">
        <v>4824</v>
      </c>
      <c r="C86" s="279"/>
      <c r="D86" s="279" t="s">
        <v>409</v>
      </c>
      <c r="E86" s="16" t="s">
        <v>410</v>
      </c>
      <c r="F86" s="16" t="s">
        <v>411</v>
      </c>
      <c r="G86" s="16" t="s">
        <v>412</v>
      </c>
      <c r="H86" s="280" t="s">
        <v>35</v>
      </c>
      <c r="I86" s="280" t="s">
        <v>4</v>
      </c>
      <c r="J86" s="280" t="s">
        <v>5</v>
      </c>
      <c r="K86" s="280" t="s">
        <v>71</v>
      </c>
      <c r="L86" s="280" t="s">
        <v>191</v>
      </c>
      <c r="M86" s="279" t="s">
        <v>267</v>
      </c>
      <c r="N86" s="279" t="s">
        <v>38</v>
      </c>
      <c r="O86" s="280" t="s">
        <v>18</v>
      </c>
      <c r="P86" s="16" t="s">
        <v>39</v>
      </c>
      <c r="Q86" s="274"/>
    </row>
    <row r="87" spans="1:17" ht="75" x14ac:dyDescent="0.25">
      <c r="A87" s="276" t="s">
        <v>31</v>
      </c>
      <c r="B87" s="277" t="s">
        <v>276</v>
      </c>
      <c r="C87" s="277"/>
      <c r="D87" s="277" t="s">
        <v>413</v>
      </c>
      <c r="E87" s="15" t="s">
        <v>414</v>
      </c>
      <c r="F87" s="15" t="s">
        <v>415</v>
      </c>
      <c r="G87" s="15" t="s">
        <v>416</v>
      </c>
      <c r="H87" s="278" t="s">
        <v>35</v>
      </c>
      <c r="I87" s="278" t="s">
        <v>4</v>
      </c>
      <c r="J87" s="278" t="s">
        <v>6</v>
      </c>
      <c r="K87" s="278" t="s">
        <v>71</v>
      </c>
      <c r="L87" s="278" t="s">
        <v>236</v>
      </c>
      <c r="M87" s="277" t="s">
        <v>267</v>
      </c>
      <c r="N87" s="277" t="s">
        <v>38</v>
      </c>
      <c r="O87" s="278" t="s">
        <v>198</v>
      </c>
      <c r="P87" s="15" t="s">
        <v>39</v>
      </c>
      <c r="Q87" s="275"/>
    </row>
    <row r="88" spans="1:17" ht="60" x14ac:dyDescent="0.25">
      <c r="A88" s="276" t="s">
        <v>31</v>
      </c>
      <c r="B88" s="279" t="s">
        <v>4824</v>
      </c>
      <c r="C88" s="279"/>
      <c r="D88" s="279" t="s">
        <v>417</v>
      </c>
      <c r="E88" s="16" t="s">
        <v>418</v>
      </c>
      <c r="F88" s="16" t="s">
        <v>419</v>
      </c>
      <c r="G88" s="16" t="s">
        <v>275</v>
      </c>
      <c r="H88" s="280" t="s">
        <v>35</v>
      </c>
      <c r="I88" s="280" t="s">
        <v>4</v>
      </c>
      <c r="J88" s="280" t="s">
        <v>5</v>
      </c>
      <c r="K88" s="280" t="s">
        <v>71</v>
      </c>
      <c r="L88" s="280" t="s">
        <v>236</v>
      </c>
      <c r="M88" s="279" t="s">
        <v>267</v>
      </c>
      <c r="N88" s="279" t="s">
        <v>38</v>
      </c>
      <c r="O88" s="280" t="s">
        <v>18</v>
      </c>
      <c r="P88" s="16" t="s">
        <v>39</v>
      </c>
      <c r="Q88" s="274"/>
    </row>
    <row r="89" spans="1:17" ht="60" x14ac:dyDescent="0.25">
      <c r="A89" s="276" t="s">
        <v>31</v>
      </c>
      <c r="B89" s="277" t="s">
        <v>4824</v>
      </c>
      <c r="C89" s="277"/>
      <c r="D89" s="277" t="s">
        <v>420</v>
      </c>
      <c r="E89" s="15" t="s">
        <v>421</v>
      </c>
      <c r="F89" s="15" t="s">
        <v>422</v>
      </c>
      <c r="G89" s="15" t="s">
        <v>423</v>
      </c>
      <c r="H89" s="278" t="s">
        <v>35</v>
      </c>
      <c r="I89" s="278" t="s">
        <v>4</v>
      </c>
      <c r="J89" s="278" t="s">
        <v>5</v>
      </c>
      <c r="K89" s="278" t="s">
        <v>71</v>
      </c>
      <c r="L89" s="278" t="s">
        <v>236</v>
      </c>
      <c r="M89" s="277" t="s">
        <v>267</v>
      </c>
      <c r="N89" s="277" t="s">
        <v>38</v>
      </c>
      <c r="O89" s="278" t="s">
        <v>18</v>
      </c>
      <c r="P89" s="15" t="s">
        <v>39</v>
      </c>
      <c r="Q89" s="275"/>
    </row>
    <row r="90" spans="1:17" ht="60" x14ac:dyDescent="0.25">
      <c r="A90" s="276" t="s">
        <v>31</v>
      </c>
      <c r="B90" s="279" t="s">
        <v>4823</v>
      </c>
      <c r="C90" s="279"/>
      <c r="D90" s="279" t="s">
        <v>424</v>
      </c>
      <c r="E90" s="16" t="s">
        <v>425</v>
      </c>
      <c r="F90" s="16" t="s">
        <v>426</v>
      </c>
      <c r="G90" s="16" t="s">
        <v>427</v>
      </c>
      <c r="H90" s="280" t="s">
        <v>35</v>
      </c>
      <c r="I90" s="280" t="s">
        <v>4</v>
      </c>
      <c r="J90" s="280" t="s">
        <v>5</v>
      </c>
      <c r="K90" s="280" t="s">
        <v>55</v>
      </c>
      <c r="L90" s="280" t="s">
        <v>182</v>
      </c>
      <c r="M90" s="279" t="s">
        <v>428</v>
      </c>
      <c r="N90" s="279" t="s">
        <v>38</v>
      </c>
      <c r="O90" s="280" t="s">
        <v>9</v>
      </c>
      <c r="P90" s="16" t="s">
        <v>39</v>
      </c>
      <c r="Q90" s="274"/>
    </row>
    <row r="91" spans="1:17" ht="75" x14ac:dyDescent="0.25">
      <c r="A91" s="276" t="s">
        <v>31</v>
      </c>
      <c r="B91" s="277" t="s">
        <v>4851</v>
      </c>
      <c r="C91" s="277"/>
      <c r="D91" s="277" t="s">
        <v>429</v>
      </c>
      <c r="E91" s="15" t="s">
        <v>430</v>
      </c>
      <c r="F91" s="15" t="s">
        <v>431</v>
      </c>
      <c r="G91" s="15" t="s">
        <v>432</v>
      </c>
      <c r="H91" s="278" t="s">
        <v>35</v>
      </c>
      <c r="I91" s="278" t="s">
        <v>4</v>
      </c>
      <c r="J91" s="278" t="s">
        <v>5</v>
      </c>
      <c r="K91" s="278" t="s">
        <v>55</v>
      </c>
      <c r="L91" s="278" t="s">
        <v>182</v>
      </c>
      <c r="M91" s="277" t="s">
        <v>428</v>
      </c>
      <c r="N91" s="277" t="s">
        <v>38</v>
      </c>
      <c r="O91" s="278" t="s">
        <v>9</v>
      </c>
      <c r="P91" s="15" t="s">
        <v>39</v>
      </c>
      <c r="Q91" s="275"/>
    </row>
    <row r="92" spans="1:17" ht="90" x14ac:dyDescent="0.25">
      <c r="A92" s="276" t="s">
        <v>31</v>
      </c>
      <c r="B92" s="279" t="s">
        <v>4823</v>
      </c>
      <c r="C92" s="279"/>
      <c r="D92" s="279" t="s">
        <v>433</v>
      </c>
      <c r="E92" s="16" t="s">
        <v>434</v>
      </c>
      <c r="F92" s="16" t="s">
        <v>435</v>
      </c>
      <c r="G92" s="16" t="s">
        <v>436</v>
      </c>
      <c r="H92" s="280" t="s">
        <v>35</v>
      </c>
      <c r="I92" s="280" t="s">
        <v>4</v>
      </c>
      <c r="J92" s="280" t="s">
        <v>5</v>
      </c>
      <c r="K92" s="280" t="s">
        <v>55</v>
      </c>
      <c r="L92" s="280" t="s">
        <v>182</v>
      </c>
      <c r="M92" s="279" t="s">
        <v>428</v>
      </c>
      <c r="N92" s="279" t="s">
        <v>38</v>
      </c>
      <c r="O92" s="280" t="s">
        <v>9</v>
      </c>
      <c r="P92" s="16" t="s">
        <v>39</v>
      </c>
      <c r="Q92" s="274"/>
    </row>
    <row r="93" spans="1:17" ht="90" x14ac:dyDescent="0.25">
      <c r="A93" s="276" t="s">
        <v>31</v>
      </c>
      <c r="B93" s="277" t="s">
        <v>4852</v>
      </c>
      <c r="C93" s="277" t="s">
        <v>437</v>
      </c>
      <c r="D93" s="277" t="s">
        <v>438</v>
      </c>
      <c r="E93" s="15" t="s">
        <v>439</v>
      </c>
      <c r="F93" s="15" t="s">
        <v>440</v>
      </c>
      <c r="G93" s="15" t="s">
        <v>441</v>
      </c>
      <c r="H93" s="278" t="s">
        <v>35</v>
      </c>
      <c r="I93" s="278" t="s">
        <v>4</v>
      </c>
      <c r="J93" s="278" t="s">
        <v>5</v>
      </c>
      <c r="K93" s="278" t="s">
        <v>55</v>
      </c>
      <c r="L93" s="278" t="s">
        <v>182</v>
      </c>
      <c r="M93" s="277" t="s">
        <v>428</v>
      </c>
      <c r="N93" s="277" t="s">
        <v>38</v>
      </c>
      <c r="O93" s="278" t="s">
        <v>9</v>
      </c>
      <c r="P93" s="15" t="s">
        <v>39</v>
      </c>
      <c r="Q93" s="275"/>
    </row>
    <row r="94" spans="1:17" ht="90" x14ac:dyDescent="0.25">
      <c r="A94" s="276" t="s">
        <v>31</v>
      </c>
      <c r="B94" s="279" t="s">
        <v>4823</v>
      </c>
      <c r="C94" s="279"/>
      <c r="D94" s="279" t="s">
        <v>442</v>
      </c>
      <c r="E94" s="16" t="s">
        <v>443</v>
      </c>
      <c r="F94" s="16" t="s">
        <v>444</v>
      </c>
      <c r="G94" s="16" t="s">
        <v>445</v>
      </c>
      <c r="H94" s="280" t="s">
        <v>35</v>
      </c>
      <c r="I94" s="280" t="s">
        <v>4</v>
      </c>
      <c r="J94" s="280" t="s">
        <v>5</v>
      </c>
      <c r="K94" s="280" t="s">
        <v>55</v>
      </c>
      <c r="L94" s="280" t="s">
        <v>182</v>
      </c>
      <c r="M94" s="279" t="s">
        <v>428</v>
      </c>
      <c r="N94" s="279" t="s">
        <v>38</v>
      </c>
      <c r="O94" s="280" t="s">
        <v>9</v>
      </c>
      <c r="P94" s="16" t="s">
        <v>39</v>
      </c>
      <c r="Q94" s="274"/>
    </row>
    <row r="95" spans="1:17" ht="90" x14ac:dyDescent="0.25">
      <c r="A95" s="276" t="s">
        <v>31</v>
      </c>
      <c r="B95" s="277" t="s">
        <v>4853</v>
      </c>
      <c r="C95" s="277"/>
      <c r="D95" s="277" t="s">
        <v>446</v>
      </c>
      <c r="E95" s="15" t="s">
        <v>447</v>
      </c>
      <c r="F95" s="15" t="s">
        <v>448</v>
      </c>
      <c r="G95" s="15" t="s">
        <v>449</v>
      </c>
      <c r="H95" s="278" t="s">
        <v>35</v>
      </c>
      <c r="I95" s="278" t="s">
        <v>4</v>
      </c>
      <c r="J95" s="278" t="s">
        <v>5</v>
      </c>
      <c r="K95" s="278" t="s">
        <v>55</v>
      </c>
      <c r="L95" s="278" t="s">
        <v>182</v>
      </c>
      <c r="M95" s="277" t="s">
        <v>428</v>
      </c>
      <c r="N95" s="277" t="s">
        <v>38</v>
      </c>
      <c r="O95" s="278" t="s">
        <v>9</v>
      </c>
      <c r="P95" s="15" t="s">
        <v>39</v>
      </c>
      <c r="Q95" s="275"/>
    </row>
    <row r="96" spans="1:17" ht="45" x14ac:dyDescent="0.25">
      <c r="A96" s="276" t="s">
        <v>31</v>
      </c>
      <c r="B96" s="279" t="s">
        <v>450</v>
      </c>
      <c r="C96" s="279" t="s">
        <v>451</v>
      </c>
      <c r="D96" s="279" t="s">
        <v>452</v>
      </c>
      <c r="E96" s="16" t="s">
        <v>453</v>
      </c>
      <c r="F96" s="16" t="s">
        <v>454</v>
      </c>
      <c r="G96" s="16" t="s">
        <v>455</v>
      </c>
      <c r="H96" s="280" t="s">
        <v>35</v>
      </c>
      <c r="I96" s="280" t="s">
        <v>8</v>
      </c>
      <c r="J96" s="280" t="s">
        <v>6</v>
      </c>
      <c r="K96" s="280" t="s">
        <v>71</v>
      </c>
      <c r="L96" s="280" t="s">
        <v>456</v>
      </c>
      <c r="M96" s="279" t="s">
        <v>152</v>
      </c>
      <c r="N96" s="279"/>
      <c r="O96" s="280" t="s">
        <v>153</v>
      </c>
      <c r="P96" s="16" t="s">
        <v>39</v>
      </c>
      <c r="Q96" s="274"/>
    </row>
    <row r="97" spans="1:17" ht="45" x14ac:dyDescent="0.25">
      <c r="A97" s="276" t="s">
        <v>31</v>
      </c>
      <c r="B97" s="277" t="s">
        <v>450</v>
      </c>
      <c r="C97" s="277" t="s">
        <v>457</v>
      </c>
      <c r="D97" s="277" t="s">
        <v>458</v>
      </c>
      <c r="E97" s="15" t="s">
        <v>459</v>
      </c>
      <c r="F97" s="15" t="s">
        <v>460</v>
      </c>
      <c r="G97" s="15" t="s">
        <v>461</v>
      </c>
      <c r="H97" s="278" t="s">
        <v>35</v>
      </c>
      <c r="I97" s="278" t="s">
        <v>8</v>
      </c>
      <c r="J97" s="278" t="s">
        <v>6</v>
      </c>
      <c r="K97" s="278" t="s">
        <v>71</v>
      </c>
      <c r="L97" s="278" t="s">
        <v>456</v>
      </c>
      <c r="M97" s="277" t="s">
        <v>152</v>
      </c>
      <c r="N97" s="277"/>
      <c r="O97" s="278" t="s">
        <v>462</v>
      </c>
      <c r="P97" s="15" t="s">
        <v>39</v>
      </c>
      <c r="Q97" s="275"/>
    </row>
    <row r="98" spans="1:17" ht="45" x14ac:dyDescent="0.25">
      <c r="A98" s="276" t="s">
        <v>31</v>
      </c>
      <c r="B98" s="279" t="s">
        <v>450</v>
      </c>
      <c r="C98" s="279" t="s">
        <v>463</v>
      </c>
      <c r="D98" s="279" t="s">
        <v>464</v>
      </c>
      <c r="E98" s="16" t="s">
        <v>465</v>
      </c>
      <c r="F98" s="16" t="s">
        <v>466</v>
      </c>
      <c r="G98" s="16" t="s">
        <v>467</v>
      </c>
      <c r="H98" s="280" t="s">
        <v>35</v>
      </c>
      <c r="I98" s="280" t="s">
        <v>8</v>
      </c>
      <c r="J98" s="280" t="s">
        <v>6</v>
      </c>
      <c r="K98" s="280" t="s">
        <v>71</v>
      </c>
      <c r="L98" s="280" t="s">
        <v>456</v>
      </c>
      <c r="M98" s="279" t="s">
        <v>152</v>
      </c>
      <c r="N98" s="279"/>
      <c r="O98" s="280" t="s">
        <v>468</v>
      </c>
      <c r="P98" s="16" t="s">
        <v>39</v>
      </c>
      <c r="Q98" s="274"/>
    </row>
    <row r="99" spans="1:17" ht="75" x14ac:dyDescent="0.25">
      <c r="A99" s="276" t="s">
        <v>31</v>
      </c>
      <c r="B99" s="277" t="s">
        <v>450</v>
      </c>
      <c r="C99" s="277"/>
      <c r="D99" s="277" t="s">
        <v>469</v>
      </c>
      <c r="E99" s="15" t="s">
        <v>470</v>
      </c>
      <c r="F99" s="15" t="s">
        <v>471</v>
      </c>
      <c r="G99" s="15" t="s">
        <v>472</v>
      </c>
      <c r="H99" s="278" t="s">
        <v>35</v>
      </c>
      <c r="I99" s="278" t="s">
        <v>4</v>
      </c>
      <c r="J99" s="278" t="s">
        <v>6</v>
      </c>
      <c r="K99" s="278" t="s">
        <v>71</v>
      </c>
      <c r="L99" s="278" t="s">
        <v>456</v>
      </c>
      <c r="M99" s="277" t="s">
        <v>152</v>
      </c>
      <c r="N99" s="277" t="s">
        <v>38</v>
      </c>
      <c r="O99" s="278" t="s">
        <v>9</v>
      </c>
      <c r="P99" s="15" t="s">
        <v>39</v>
      </c>
      <c r="Q99" s="275"/>
    </row>
    <row r="100" spans="1:17" ht="75" x14ac:dyDescent="0.25">
      <c r="A100" s="276" t="s">
        <v>31</v>
      </c>
      <c r="B100" s="279" t="s">
        <v>4854</v>
      </c>
      <c r="C100" s="279"/>
      <c r="D100" s="279" t="s">
        <v>473</v>
      </c>
      <c r="E100" s="16" t="s">
        <v>474</v>
      </c>
      <c r="F100" s="16" t="s">
        <v>475</v>
      </c>
      <c r="G100" s="16" t="s">
        <v>476</v>
      </c>
      <c r="H100" s="280" t="s">
        <v>35</v>
      </c>
      <c r="I100" s="280" t="s">
        <v>4</v>
      </c>
      <c r="J100" s="280" t="s">
        <v>5</v>
      </c>
      <c r="K100" s="280" t="s">
        <v>55</v>
      </c>
      <c r="L100" s="280" t="s">
        <v>477</v>
      </c>
      <c r="M100" s="279" t="s">
        <v>478</v>
      </c>
      <c r="N100" s="279" t="s">
        <v>38</v>
      </c>
      <c r="O100" s="280" t="s">
        <v>198</v>
      </c>
      <c r="P100" s="16" t="s">
        <v>39</v>
      </c>
      <c r="Q100" s="274"/>
    </row>
    <row r="101" spans="1:17" ht="75" x14ac:dyDescent="0.25">
      <c r="A101" s="276" t="s">
        <v>31</v>
      </c>
      <c r="B101" s="277" t="s">
        <v>5234</v>
      </c>
      <c r="C101" s="277" t="s">
        <v>4855</v>
      </c>
      <c r="D101" s="277" t="s">
        <v>4856</v>
      </c>
      <c r="E101" s="15" t="s">
        <v>4857</v>
      </c>
      <c r="F101" s="15" t="s">
        <v>4858</v>
      </c>
      <c r="G101" s="15" t="s">
        <v>5235</v>
      </c>
      <c r="H101" s="278" t="s">
        <v>396</v>
      </c>
      <c r="I101" s="278" t="s">
        <v>8</v>
      </c>
      <c r="J101" s="278" t="s">
        <v>5</v>
      </c>
      <c r="K101" s="278" t="s">
        <v>1063</v>
      </c>
      <c r="L101" s="278" t="s">
        <v>4641</v>
      </c>
      <c r="M101" s="277" t="s">
        <v>5236</v>
      </c>
      <c r="N101" s="277" t="s">
        <v>103</v>
      </c>
      <c r="O101" s="278" t="s">
        <v>4815</v>
      </c>
      <c r="P101" s="15" t="s">
        <v>39</v>
      </c>
      <c r="Q101" s="275"/>
    </row>
    <row r="102" spans="1:17" ht="90" x14ac:dyDescent="0.25">
      <c r="A102" s="276" t="s">
        <v>31</v>
      </c>
      <c r="B102" s="274"/>
      <c r="C102" s="279" t="s">
        <v>5853</v>
      </c>
      <c r="D102" s="279" t="s">
        <v>5854</v>
      </c>
      <c r="E102" s="16" t="s">
        <v>5855</v>
      </c>
      <c r="F102" s="16" t="s">
        <v>5856</v>
      </c>
      <c r="G102" s="16" t="s">
        <v>5857</v>
      </c>
      <c r="H102" s="280" t="s">
        <v>396</v>
      </c>
      <c r="I102" s="280" t="s">
        <v>8</v>
      </c>
      <c r="J102" s="280" t="s">
        <v>5</v>
      </c>
      <c r="K102" s="280" t="s">
        <v>1063</v>
      </c>
      <c r="L102" s="280" t="s">
        <v>4641</v>
      </c>
      <c r="M102" s="279" t="s">
        <v>5236</v>
      </c>
      <c r="N102" s="279" t="s">
        <v>103</v>
      </c>
      <c r="O102" s="280" t="s">
        <v>4815</v>
      </c>
      <c r="P102" s="16" t="s">
        <v>39</v>
      </c>
      <c r="Q102" s="274"/>
    </row>
    <row r="103" spans="1:17" ht="75" x14ac:dyDescent="0.25">
      <c r="A103" s="276" t="s">
        <v>31</v>
      </c>
      <c r="B103" s="277" t="s">
        <v>5234</v>
      </c>
      <c r="C103" s="277" t="s">
        <v>4859</v>
      </c>
      <c r="D103" s="277" t="s">
        <v>4860</v>
      </c>
      <c r="E103" s="15" t="s">
        <v>4861</v>
      </c>
      <c r="F103" s="15" t="s">
        <v>5237</v>
      </c>
      <c r="G103" s="15" t="s">
        <v>5238</v>
      </c>
      <c r="H103" s="278" t="s">
        <v>396</v>
      </c>
      <c r="I103" s="278" t="s">
        <v>8</v>
      </c>
      <c r="J103" s="278" t="s">
        <v>5</v>
      </c>
      <c r="K103" s="278" t="s">
        <v>1063</v>
      </c>
      <c r="L103" s="278" t="s">
        <v>4641</v>
      </c>
      <c r="M103" s="277" t="s">
        <v>5236</v>
      </c>
      <c r="N103" s="277" t="s">
        <v>103</v>
      </c>
      <c r="O103" s="278" t="s">
        <v>4815</v>
      </c>
      <c r="P103" s="15" t="s">
        <v>39</v>
      </c>
      <c r="Q103" s="275"/>
    </row>
    <row r="104" spans="1:17" ht="75" x14ac:dyDescent="0.25">
      <c r="A104" s="276" t="s">
        <v>31</v>
      </c>
      <c r="B104" s="279" t="s">
        <v>4862</v>
      </c>
      <c r="C104" s="279"/>
      <c r="D104" s="279" t="s">
        <v>479</v>
      </c>
      <c r="E104" s="16" t="s">
        <v>480</v>
      </c>
      <c r="F104" s="16" t="s">
        <v>481</v>
      </c>
      <c r="G104" s="16" t="s">
        <v>482</v>
      </c>
      <c r="H104" s="280" t="s">
        <v>35</v>
      </c>
      <c r="I104" s="280" t="s">
        <v>4</v>
      </c>
      <c r="J104" s="280" t="s">
        <v>5</v>
      </c>
      <c r="K104" s="280" t="s">
        <v>62</v>
      </c>
      <c r="L104" s="280" t="s">
        <v>483</v>
      </c>
      <c r="M104" s="279" t="s">
        <v>5165</v>
      </c>
      <c r="N104" s="279" t="s">
        <v>38</v>
      </c>
      <c r="O104" s="280" t="s">
        <v>15</v>
      </c>
      <c r="P104" s="16" t="s">
        <v>39</v>
      </c>
      <c r="Q104" s="274"/>
    </row>
    <row r="105" spans="1:17" ht="75" x14ac:dyDescent="0.25">
      <c r="A105" s="276" t="s">
        <v>31</v>
      </c>
      <c r="B105" s="277" t="s">
        <v>5239</v>
      </c>
      <c r="C105" s="277"/>
      <c r="D105" s="277" t="s">
        <v>5162</v>
      </c>
      <c r="E105" s="15" t="s">
        <v>5163</v>
      </c>
      <c r="F105" s="15" t="s">
        <v>5172</v>
      </c>
      <c r="G105" s="15" t="s">
        <v>5164</v>
      </c>
      <c r="H105" s="278" t="s">
        <v>35</v>
      </c>
      <c r="I105" s="278" t="s">
        <v>4</v>
      </c>
      <c r="J105" s="278" t="s">
        <v>5</v>
      </c>
      <c r="K105" s="278" t="s">
        <v>62</v>
      </c>
      <c r="L105" s="278" t="s">
        <v>483</v>
      </c>
      <c r="M105" s="277" t="s">
        <v>5165</v>
      </c>
      <c r="N105" s="277" t="s">
        <v>38</v>
      </c>
      <c r="O105" s="278" t="s">
        <v>10</v>
      </c>
      <c r="P105" s="15" t="s">
        <v>39</v>
      </c>
      <c r="Q105" s="275"/>
    </row>
    <row r="106" spans="1:17" ht="75" x14ac:dyDescent="0.25">
      <c r="A106" s="276" t="s">
        <v>31</v>
      </c>
      <c r="B106" s="279" t="s">
        <v>5239</v>
      </c>
      <c r="C106" s="279"/>
      <c r="D106" s="279" t="s">
        <v>5166</v>
      </c>
      <c r="E106" s="16" t="s">
        <v>5167</v>
      </c>
      <c r="F106" s="16" t="s">
        <v>5173</v>
      </c>
      <c r="G106" s="16" t="s">
        <v>5168</v>
      </c>
      <c r="H106" s="280" t="s">
        <v>35</v>
      </c>
      <c r="I106" s="280" t="s">
        <v>4</v>
      </c>
      <c r="J106" s="280" t="s">
        <v>5</v>
      </c>
      <c r="K106" s="280" t="s">
        <v>62</v>
      </c>
      <c r="L106" s="280" t="s">
        <v>483</v>
      </c>
      <c r="M106" s="279" t="s">
        <v>5165</v>
      </c>
      <c r="N106" s="279" t="s">
        <v>38</v>
      </c>
      <c r="O106" s="280" t="s">
        <v>10</v>
      </c>
      <c r="P106" s="16" t="s">
        <v>39</v>
      </c>
      <c r="Q106" s="274"/>
    </row>
    <row r="107" spans="1:17" ht="45" x14ac:dyDescent="0.25">
      <c r="A107" s="276" t="s">
        <v>31</v>
      </c>
      <c r="B107" s="287">
        <v>43705</v>
      </c>
      <c r="C107" s="277" t="s">
        <v>5240</v>
      </c>
      <c r="D107" s="277" t="s">
        <v>5241</v>
      </c>
      <c r="E107" s="15" t="s">
        <v>484</v>
      </c>
      <c r="F107" s="15" t="s">
        <v>485</v>
      </c>
      <c r="G107" s="15" t="s">
        <v>486</v>
      </c>
      <c r="H107" s="278" t="s">
        <v>70</v>
      </c>
      <c r="I107" s="278" t="s">
        <v>8</v>
      </c>
      <c r="J107" s="278" t="s">
        <v>5</v>
      </c>
      <c r="K107" s="278" t="s">
        <v>62</v>
      </c>
      <c r="L107" s="278" t="s">
        <v>483</v>
      </c>
      <c r="M107" s="277" t="s">
        <v>487</v>
      </c>
      <c r="N107" s="277" t="s">
        <v>103</v>
      </c>
      <c r="O107" s="278"/>
      <c r="P107" s="15" t="s">
        <v>39</v>
      </c>
      <c r="Q107" s="275"/>
    </row>
    <row r="108" spans="1:17" ht="60" x14ac:dyDescent="0.25">
      <c r="A108" s="276" t="s">
        <v>31</v>
      </c>
      <c r="B108" s="279" t="s">
        <v>276</v>
      </c>
      <c r="C108" s="279"/>
      <c r="D108" s="279" t="s">
        <v>488</v>
      </c>
      <c r="E108" s="16" t="s">
        <v>489</v>
      </c>
      <c r="F108" s="16" t="s">
        <v>490</v>
      </c>
      <c r="G108" s="16" t="s">
        <v>491</v>
      </c>
      <c r="H108" s="280" t="s">
        <v>35</v>
      </c>
      <c r="I108" s="280" t="s">
        <v>4</v>
      </c>
      <c r="J108" s="280" t="s">
        <v>6</v>
      </c>
      <c r="K108" s="280" t="s">
        <v>71</v>
      </c>
      <c r="L108" s="280" t="s">
        <v>236</v>
      </c>
      <c r="M108" s="279" t="s">
        <v>267</v>
      </c>
      <c r="N108" s="279" t="s">
        <v>38</v>
      </c>
      <c r="O108" s="280" t="s">
        <v>209</v>
      </c>
      <c r="P108" s="16" t="s">
        <v>39</v>
      </c>
      <c r="Q108" s="274"/>
    </row>
    <row r="109" spans="1:17" ht="90" x14ac:dyDescent="0.25">
      <c r="A109" s="276" t="s">
        <v>31</v>
      </c>
      <c r="B109" s="277" t="s">
        <v>5242</v>
      </c>
      <c r="C109" s="277" t="s">
        <v>4863</v>
      </c>
      <c r="D109" s="277" t="s">
        <v>4864</v>
      </c>
      <c r="E109" s="15" t="s">
        <v>4865</v>
      </c>
      <c r="F109" s="15" t="s">
        <v>4866</v>
      </c>
      <c r="G109" s="15" t="s">
        <v>4867</v>
      </c>
      <c r="H109" s="278" t="s">
        <v>396</v>
      </c>
      <c r="I109" s="278" t="s">
        <v>8</v>
      </c>
      <c r="J109" s="278" t="s">
        <v>5</v>
      </c>
      <c r="K109" s="278" t="s">
        <v>62</v>
      </c>
      <c r="L109" s="278" t="s">
        <v>497</v>
      </c>
      <c r="M109" s="277" t="s">
        <v>4868</v>
      </c>
      <c r="N109" s="277" t="s">
        <v>103</v>
      </c>
      <c r="O109" s="278"/>
      <c r="P109" s="15" t="s">
        <v>39</v>
      </c>
      <c r="Q109" s="275"/>
    </row>
    <row r="110" spans="1:17" ht="90" x14ac:dyDescent="0.25">
      <c r="A110" s="276" t="s">
        <v>31</v>
      </c>
      <c r="B110" s="279" t="s">
        <v>5239</v>
      </c>
      <c r="C110" s="279" t="s">
        <v>4869</v>
      </c>
      <c r="D110" s="279" t="s">
        <v>4870</v>
      </c>
      <c r="E110" s="16" t="s">
        <v>4871</v>
      </c>
      <c r="F110" s="16" t="s">
        <v>4872</v>
      </c>
      <c r="G110" s="16" t="s">
        <v>4873</v>
      </c>
      <c r="H110" s="280" t="s">
        <v>396</v>
      </c>
      <c r="I110" s="280" t="s">
        <v>8</v>
      </c>
      <c r="J110" s="280" t="s">
        <v>5</v>
      </c>
      <c r="K110" s="280" t="s">
        <v>62</v>
      </c>
      <c r="L110" s="280" t="s">
        <v>497</v>
      </c>
      <c r="M110" s="279" t="s">
        <v>4868</v>
      </c>
      <c r="N110" s="279" t="s">
        <v>103</v>
      </c>
      <c r="O110" s="280"/>
      <c r="P110" s="16" t="s">
        <v>39</v>
      </c>
      <c r="Q110" s="274"/>
    </row>
    <row r="111" spans="1:17" ht="90" x14ac:dyDescent="0.25">
      <c r="A111" s="276" t="s">
        <v>31</v>
      </c>
      <c r="B111" s="277" t="s">
        <v>5242</v>
      </c>
      <c r="C111" s="277" t="s">
        <v>4874</v>
      </c>
      <c r="D111" s="277" t="s">
        <v>4875</v>
      </c>
      <c r="E111" s="15" t="s">
        <v>4876</v>
      </c>
      <c r="F111" s="15" t="s">
        <v>4877</v>
      </c>
      <c r="G111" s="15" t="s">
        <v>4878</v>
      </c>
      <c r="H111" s="278" t="s">
        <v>396</v>
      </c>
      <c r="I111" s="278" t="s">
        <v>8</v>
      </c>
      <c r="J111" s="278" t="s">
        <v>5</v>
      </c>
      <c r="K111" s="278" t="s">
        <v>62</v>
      </c>
      <c r="L111" s="278" t="s">
        <v>497</v>
      </c>
      <c r="M111" s="277" t="s">
        <v>4868</v>
      </c>
      <c r="N111" s="277" t="s">
        <v>103</v>
      </c>
      <c r="O111" s="278"/>
      <c r="P111" s="15" t="s">
        <v>39</v>
      </c>
      <c r="Q111" s="275"/>
    </row>
    <row r="112" spans="1:17" ht="90" x14ac:dyDescent="0.25">
      <c r="A112" s="276" t="s">
        <v>31</v>
      </c>
      <c r="B112" s="279" t="s">
        <v>5242</v>
      </c>
      <c r="C112" s="279" t="s">
        <v>4879</v>
      </c>
      <c r="D112" s="279" t="s">
        <v>4880</v>
      </c>
      <c r="E112" s="16" t="s">
        <v>4881</v>
      </c>
      <c r="F112" s="16" t="s">
        <v>4882</v>
      </c>
      <c r="G112" s="16" t="s">
        <v>4883</v>
      </c>
      <c r="H112" s="280" t="s">
        <v>396</v>
      </c>
      <c r="I112" s="280" t="s">
        <v>8</v>
      </c>
      <c r="J112" s="280" t="s">
        <v>5</v>
      </c>
      <c r="K112" s="280" t="s">
        <v>62</v>
      </c>
      <c r="L112" s="280" t="s">
        <v>497</v>
      </c>
      <c r="M112" s="279" t="s">
        <v>4868</v>
      </c>
      <c r="N112" s="279" t="s">
        <v>103</v>
      </c>
      <c r="O112" s="280"/>
      <c r="P112" s="16" t="s">
        <v>39</v>
      </c>
      <c r="Q112" s="274"/>
    </row>
    <row r="113" spans="1:17" ht="75" x14ac:dyDescent="0.25">
      <c r="A113" s="276" t="s">
        <v>31</v>
      </c>
      <c r="B113" s="277" t="s">
        <v>4884</v>
      </c>
      <c r="C113" s="277" t="s">
        <v>492</v>
      </c>
      <c r="D113" s="277" t="s">
        <v>493</v>
      </c>
      <c r="E113" s="15" t="s">
        <v>494</v>
      </c>
      <c r="F113" s="15" t="s">
        <v>495</v>
      </c>
      <c r="G113" s="15" t="s">
        <v>496</v>
      </c>
      <c r="H113" s="278" t="s">
        <v>35</v>
      </c>
      <c r="I113" s="278" t="s">
        <v>8</v>
      </c>
      <c r="J113" s="278" t="s">
        <v>5</v>
      </c>
      <c r="K113" s="278" t="s">
        <v>62</v>
      </c>
      <c r="L113" s="278" t="s">
        <v>497</v>
      </c>
      <c r="M113" s="277" t="s">
        <v>498</v>
      </c>
      <c r="N113" s="277" t="s">
        <v>103</v>
      </c>
      <c r="O113" s="278"/>
      <c r="P113" s="15" t="s">
        <v>39</v>
      </c>
      <c r="Q113" s="275"/>
    </row>
    <row r="114" spans="1:17" ht="75" x14ac:dyDescent="0.25">
      <c r="A114" s="276" t="s">
        <v>31</v>
      </c>
      <c r="B114" s="279" t="s">
        <v>4822</v>
      </c>
      <c r="C114" s="279" t="s">
        <v>499</v>
      </c>
      <c r="D114" s="279" t="s">
        <v>500</v>
      </c>
      <c r="E114" s="16" t="s">
        <v>501</v>
      </c>
      <c r="F114" s="16" t="s">
        <v>502</v>
      </c>
      <c r="G114" s="16" t="s">
        <v>503</v>
      </c>
      <c r="H114" s="280" t="s">
        <v>35</v>
      </c>
      <c r="I114" s="280" t="s">
        <v>8</v>
      </c>
      <c r="J114" s="280" t="s">
        <v>5</v>
      </c>
      <c r="K114" s="280" t="s">
        <v>62</v>
      </c>
      <c r="L114" s="280" t="s">
        <v>497</v>
      </c>
      <c r="M114" s="279" t="s">
        <v>498</v>
      </c>
      <c r="N114" s="279" t="s">
        <v>103</v>
      </c>
      <c r="O114" s="280"/>
      <c r="P114" s="16" t="s">
        <v>39</v>
      </c>
      <c r="Q114" s="274"/>
    </row>
    <row r="115" spans="1:17" ht="75" x14ac:dyDescent="0.25">
      <c r="A115" s="276" t="s">
        <v>31</v>
      </c>
      <c r="B115" s="277" t="s">
        <v>4884</v>
      </c>
      <c r="C115" s="277" t="s">
        <v>504</v>
      </c>
      <c r="D115" s="277" t="s">
        <v>505</v>
      </c>
      <c r="E115" s="15" t="s">
        <v>506</v>
      </c>
      <c r="F115" s="15" t="s">
        <v>507</v>
      </c>
      <c r="G115" s="15" t="s">
        <v>508</v>
      </c>
      <c r="H115" s="278" t="s">
        <v>35</v>
      </c>
      <c r="I115" s="278" t="s">
        <v>8</v>
      </c>
      <c r="J115" s="278" t="s">
        <v>5</v>
      </c>
      <c r="K115" s="278" t="s">
        <v>62</v>
      </c>
      <c r="L115" s="278" t="s">
        <v>497</v>
      </c>
      <c r="M115" s="277" t="s">
        <v>498</v>
      </c>
      <c r="N115" s="277" t="s">
        <v>103</v>
      </c>
      <c r="O115" s="278"/>
      <c r="P115" s="15" t="s">
        <v>39</v>
      </c>
      <c r="Q115" s="275"/>
    </row>
    <row r="116" spans="1:17" ht="75" x14ac:dyDescent="0.25">
      <c r="A116" s="276" t="s">
        <v>31</v>
      </c>
      <c r="B116" s="279" t="s">
        <v>4822</v>
      </c>
      <c r="C116" s="279" t="s">
        <v>509</v>
      </c>
      <c r="D116" s="279" t="s">
        <v>510</v>
      </c>
      <c r="E116" s="16" t="s">
        <v>511</v>
      </c>
      <c r="F116" s="16" t="s">
        <v>512</v>
      </c>
      <c r="G116" s="16" t="s">
        <v>513</v>
      </c>
      <c r="H116" s="280" t="s">
        <v>35</v>
      </c>
      <c r="I116" s="280" t="s">
        <v>8</v>
      </c>
      <c r="J116" s="280" t="s">
        <v>5</v>
      </c>
      <c r="K116" s="280" t="s">
        <v>62</v>
      </c>
      <c r="L116" s="280" t="s">
        <v>497</v>
      </c>
      <c r="M116" s="279" t="s">
        <v>498</v>
      </c>
      <c r="N116" s="279" t="s">
        <v>103</v>
      </c>
      <c r="O116" s="280"/>
      <c r="P116" s="16" t="s">
        <v>39</v>
      </c>
      <c r="Q116" s="274"/>
    </row>
    <row r="117" spans="1:17" ht="90" x14ac:dyDescent="0.25">
      <c r="A117" s="276" t="s">
        <v>31</v>
      </c>
      <c r="B117" s="277" t="s">
        <v>4884</v>
      </c>
      <c r="C117" s="277" t="s">
        <v>514</v>
      </c>
      <c r="D117" s="277" t="s">
        <v>515</v>
      </c>
      <c r="E117" s="15" t="s">
        <v>516</v>
      </c>
      <c r="F117" s="15" t="s">
        <v>517</v>
      </c>
      <c r="G117" s="15" t="s">
        <v>518</v>
      </c>
      <c r="H117" s="278" t="s">
        <v>396</v>
      </c>
      <c r="I117" s="278" t="s">
        <v>8</v>
      </c>
      <c r="J117" s="278" t="s">
        <v>5</v>
      </c>
      <c r="K117" s="278" t="s">
        <v>62</v>
      </c>
      <c r="L117" s="278" t="s">
        <v>497</v>
      </c>
      <c r="M117" s="277" t="s">
        <v>498</v>
      </c>
      <c r="N117" s="277" t="s">
        <v>103</v>
      </c>
      <c r="O117" s="278"/>
      <c r="P117" s="15" t="s">
        <v>39</v>
      </c>
      <c r="Q117" s="275"/>
    </row>
    <row r="118" spans="1:17" ht="90" x14ac:dyDescent="0.25">
      <c r="A118" s="276" t="s">
        <v>31</v>
      </c>
      <c r="B118" s="279" t="s">
        <v>4822</v>
      </c>
      <c r="C118" s="279" t="s">
        <v>519</v>
      </c>
      <c r="D118" s="279" t="s">
        <v>520</v>
      </c>
      <c r="E118" s="16" t="s">
        <v>521</v>
      </c>
      <c r="F118" s="16" t="s">
        <v>522</v>
      </c>
      <c r="G118" s="16" t="s">
        <v>523</v>
      </c>
      <c r="H118" s="280" t="s">
        <v>396</v>
      </c>
      <c r="I118" s="280" t="s">
        <v>8</v>
      </c>
      <c r="J118" s="280" t="s">
        <v>5</v>
      </c>
      <c r="K118" s="280" t="s">
        <v>62</v>
      </c>
      <c r="L118" s="280" t="s">
        <v>497</v>
      </c>
      <c r="M118" s="279" t="s">
        <v>498</v>
      </c>
      <c r="N118" s="279" t="s">
        <v>103</v>
      </c>
      <c r="O118" s="280"/>
      <c r="P118" s="16" t="s">
        <v>39</v>
      </c>
      <c r="Q118" s="274"/>
    </row>
    <row r="119" spans="1:17" ht="90" x14ac:dyDescent="0.25">
      <c r="A119" s="276" t="s">
        <v>31</v>
      </c>
      <c r="B119" s="277" t="s">
        <v>4884</v>
      </c>
      <c r="C119" s="277" t="s">
        <v>524</v>
      </c>
      <c r="D119" s="277" t="s">
        <v>525</v>
      </c>
      <c r="E119" s="15" t="s">
        <v>526</v>
      </c>
      <c r="F119" s="15" t="s">
        <v>527</v>
      </c>
      <c r="G119" s="15" t="s">
        <v>528</v>
      </c>
      <c r="H119" s="278" t="s">
        <v>396</v>
      </c>
      <c r="I119" s="278" t="s">
        <v>8</v>
      </c>
      <c r="J119" s="278" t="s">
        <v>5</v>
      </c>
      <c r="K119" s="278" t="s">
        <v>62</v>
      </c>
      <c r="L119" s="278" t="s">
        <v>497</v>
      </c>
      <c r="M119" s="277" t="s">
        <v>498</v>
      </c>
      <c r="N119" s="277" t="s">
        <v>103</v>
      </c>
      <c r="O119" s="278"/>
      <c r="P119" s="15" t="s">
        <v>39</v>
      </c>
      <c r="Q119" s="275"/>
    </row>
    <row r="120" spans="1:17" ht="90" x14ac:dyDescent="0.25">
      <c r="A120" s="276" t="s">
        <v>31</v>
      </c>
      <c r="B120" s="279" t="s">
        <v>4822</v>
      </c>
      <c r="C120" s="279" t="s">
        <v>529</v>
      </c>
      <c r="D120" s="279" t="s">
        <v>530</v>
      </c>
      <c r="E120" s="16" t="s">
        <v>531</v>
      </c>
      <c r="F120" s="16" t="s">
        <v>532</v>
      </c>
      <c r="G120" s="16" t="s">
        <v>533</v>
      </c>
      <c r="H120" s="280" t="s">
        <v>396</v>
      </c>
      <c r="I120" s="280" t="s">
        <v>8</v>
      </c>
      <c r="J120" s="280" t="s">
        <v>5</v>
      </c>
      <c r="K120" s="280" t="s">
        <v>62</v>
      </c>
      <c r="L120" s="280" t="s">
        <v>497</v>
      </c>
      <c r="M120" s="279" t="s">
        <v>498</v>
      </c>
      <c r="N120" s="279" t="s">
        <v>103</v>
      </c>
      <c r="O120" s="280"/>
      <c r="P120" s="16" t="s">
        <v>39</v>
      </c>
      <c r="Q120" s="274"/>
    </row>
    <row r="121" spans="1:17" ht="90" x14ac:dyDescent="0.25">
      <c r="A121" s="276" t="s">
        <v>31</v>
      </c>
      <c r="B121" s="277" t="s">
        <v>4885</v>
      </c>
      <c r="C121" s="277"/>
      <c r="D121" s="277" t="s">
        <v>534</v>
      </c>
      <c r="E121" s="15" t="s">
        <v>535</v>
      </c>
      <c r="F121" s="15" t="s">
        <v>536</v>
      </c>
      <c r="G121" s="15" t="s">
        <v>537</v>
      </c>
      <c r="H121" s="278" t="s">
        <v>35</v>
      </c>
      <c r="I121" s="278" t="s">
        <v>4</v>
      </c>
      <c r="J121" s="278" t="s">
        <v>5</v>
      </c>
      <c r="K121" s="278" t="s">
        <v>55</v>
      </c>
      <c r="L121" s="278" t="s">
        <v>538</v>
      </c>
      <c r="M121" s="277" t="s">
        <v>539</v>
      </c>
      <c r="N121" s="277" t="s">
        <v>38</v>
      </c>
      <c r="O121" s="278" t="s">
        <v>153</v>
      </c>
      <c r="P121" s="15" t="s">
        <v>39</v>
      </c>
      <c r="Q121" s="275"/>
    </row>
    <row r="122" spans="1:17" ht="75" x14ac:dyDescent="0.25">
      <c r="A122" s="276" t="s">
        <v>31</v>
      </c>
      <c r="B122" s="279" t="s">
        <v>4821</v>
      </c>
      <c r="C122" s="279"/>
      <c r="D122" s="279" t="s">
        <v>540</v>
      </c>
      <c r="E122" s="16" t="s">
        <v>541</v>
      </c>
      <c r="F122" s="16" t="s">
        <v>542</v>
      </c>
      <c r="G122" s="16" t="s">
        <v>543</v>
      </c>
      <c r="H122" s="280" t="s">
        <v>35</v>
      </c>
      <c r="I122" s="280" t="s">
        <v>4</v>
      </c>
      <c r="J122" s="280" t="s">
        <v>5</v>
      </c>
      <c r="K122" s="280" t="s">
        <v>55</v>
      </c>
      <c r="L122" s="280" t="s">
        <v>56</v>
      </c>
      <c r="M122" s="279" t="s">
        <v>544</v>
      </c>
      <c r="N122" s="279" t="s">
        <v>38</v>
      </c>
      <c r="O122" s="280" t="s">
        <v>545</v>
      </c>
      <c r="P122" s="16" t="s">
        <v>39</v>
      </c>
      <c r="Q122" s="274"/>
    </row>
    <row r="123" spans="1:17" ht="60" x14ac:dyDescent="0.25">
      <c r="A123" s="276" t="s">
        <v>31</v>
      </c>
      <c r="B123" s="287">
        <v>44101</v>
      </c>
      <c r="C123" s="277"/>
      <c r="D123" s="277" t="s">
        <v>546</v>
      </c>
      <c r="E123" s="15" t="s">
        <v>547</v>
      </c>
      <c r="F123" s="15" t="s">
        <v>548</v>
      </c>
      <c r="G123" s="15" t="s">
        <v>549</v>
      </c>
      <c r="H123" s="278" t="s">
        <v>35</v>
      </c>
      <c r="I123" s="278" t="s">
        <v>4</v>
      </c>
      <c r="J123" s="278" t="s">
        <v>6</v>
      </c>
      <c r="K123" s="278" t="s">
        <v>62</v>
      </c>
      <c r="L123" s="278" t="s">
        <v>63</v>
      </c>
      <c r="M123" s="277" t="s">
        <v>64</v>
      </c>
      <c r="N123" s="277" t="s">
        <v>38</v>
      </c>
      <c r="O123" s="278" t="s">
        <v>13</v>
      </c>
      <c r="P123" s="15" t="s">
        <v>39</v>
      </c>
      <c r="Q123" s="275"/>
    </row>
    <row r="124" spans="1:17" ht="60" x14ac:dyDescent="0.25">
      <c r="A124" s="276" t="s">
        <v>31</v>
      </c>
      <c r="B124" s="288">
        <v>44101</v>
      </c>
      <c r="C124" s="279"/>
      <c r="D124" s="279" t="s">
        <v>550</v>
      </c>
      <c r="E124" s="16" t="s">
        <v>551</v>
      </c>
      <c r="F124" s="16" t="s">
        <v>552</v>
      </c>
      <c r="G124" s="16" t="s">
        <v>553</v>
      </c>
      <c r="H124" s="280" t="s">
        <v>35</v>
      </c>
      <c r="I124" s="280" t="s">
        <v>4</v>
      </c>
      <c r="J124" s="280" t="s">
        <v>6</v>
      </c>
      <c r="K124" s="280" t="s">
        <v>62</v>
      </c>
      <c r="L124" s="280" t="s">
        <v>63</v>
      </c>
      <c r="M124" s="279" t="s">
        <v>64</v>
      </c>
      <c r="N124" s="279" t="s">
        <v>38</v>
      </c>
      <c r="O124" s="280"/>
      <c r="P124" s="16" t="s">
        <v>39</v>
      </c>
      <c r="Q124" s="274"/>
    </row>
    <row r="125" spans="1:17" ht="60" x14ac:dyDescent="0.25">
      <c r="A125" s="276" t="s">
        <v>31</v>
      </c>
      <c r="B125" s="277" t="s">
        <v>5239</v>
      </c>
      <c r="C125" s="277"/>
      <c r="D125" s="277" t="s">
        <v>5169</v>
      </c>
      <c r="E125" s="15" t="s">
        <v>5170</v>
      </c>
      <c r="F125" s="15" t="s">
        <v>3942</v>
      </c>
      <c r="G125" s="15" t="s">
        <v>5171</v>
      </c>
      <c r="H125" s="278" t="s">
        <v>35</v>
      </c>
      <c r="I125" s="278" t="s">
        <v>4</v>
      </c>
      <c r="J125" s="278" t="s">
        <v>5</v>
      </c>
      <c r="K125" s="278" t="s">
        <v>62</v>
      </c>
      <c r="L125" s="278" t="s">
        <v>483</v>
      </c>
      <c r="M125" s="277" t="s">
        <v>5165</v>
      </c>
      <c r="N125" s="277" t="s">
        <v>38</v>
      </c>
      <c r="O125" s="278" t="s">
        <v>10</v>
      </c>
      <c r="P125" s="15" t="s">
        <v>39</v>
      </c>
      <c r="Q125" s="275"/>
    </row>
    <row r="126" spans="1:17" ht="60" x14ac:dyDescent="0.25">
      <c r="A126" s="276" t="s">
        <v>31</v>
      </c>
      <c r="B126" s="279" t="s">
        <v>5243</v>
      </c>
      <c r="C126" s="279"/>
      <c r="D126" s="279" t="s">
        <v>554</v>
      </c>
      <c r="E126" s="16" t="s">
        <v>555</v>
      </c>
      <c r="F126" s="16" t="s">
        <v>556</v>
      </c>
      <c r="G126" s="16" t="s">
        <v>557</v>
      </c>
      <c r="H126" s="280" t="s">
        <v>35</v>
      </c>
      <c r="I126" s="280" t="s">
        <v>4</v>
      </c>
      <c r="J126" s="280" t="s">
        <v>5</v>
      </c>
      <c r="K126" s="280" t="s">
        <v>62</v>
      </c>
      <c r="L126" s="280" t="s">
        <v>63</v>
      </c>
      <c r="M126" s="279" t="s">
        <v>64</v>
      </c>
      <c r="N126" s="279" t="s">
        <v>38</v>
      </c>
      <c r="O126" s="280" t="s">
        <v>558</v>
      </c>
      <c r="P126" s="16" t="s">
        <v>39</v>
      </c>
      <c r="Q126" s="274"/>
    </row>
    <row r="127" spans="1:17" ht="60" x14ac:dyDescent="0.25">
      <c r="A127" s="276" t="s">
        <v>31</v>
      </c>
      <c r="B127" s="277" t="s">
        <v>5243</v>
      </c>
      <c r="C127" s="277"/>
      <c r="D127" s="277" t="s">
        <v>559</v>
      </c>
      <c r="E127" s="15" t="s">
        <v>560</v>
      </c>
      <c r="F127" s="15" t="s">
        <v>561</v>
      </c>
      <c r="G127" s="15" t="s">
        <v>562</v>
      </c>
      <c r="H127" s="278" t="s">
        <v>35</v>
      </c>
      <c r="I127" s="278" t="s">
        <v>4</v>
      </c>
      <c r="J127" s="278" t="s">
        <v>5</v>
      </c>
      <c r="K127" s="278" t="s">
        <v>62</v>
      </c>
      <c r="L127" s="278" t="s">
        <v>63</v>
      </c>
      <c r="M127" s="277" t="s">
        <v>64</v>
      </c>
      <c r="N127" s="277" t="s">
        <v>38</v>
      </c>
      <c r="O127" s="278" t="s">
        <v>558</v>
      </c>
      <c r="P127" s="15" t="s">
        <v>39</v>
      </c>
      <c r="Q127" s="275"/>
    </row>
    <row r="128" spans="1:17" ht="60" x14ac:dyDescent="0.25">
      <c r="A128" s="276" t="s">
        <v>31</v>
      </c>
      <c r="B128" s="279" t="s">
        <v>5243</v>
      </c>
      <c r="C128" s="279"/>
      <c r="D128" s="279" t="s">
        <v>563</v>
      </c>
      <c r="E128" s="16" t="s">
        <v>564</v>
      </c>
      <c r="F128" s="16" t="s">
        <v>565</v>
      </c>
      <c r="G128" s="16" t="s">
        <v>566</v>
      </c>
      <c r="H128" s="280" t="s">
        <v>35</v>
      </c>
      <c r="I128" s="280" t="s">
        <v>4</v>
      </c>
      <c r="J128" s="280" t="s">
        <v>5</v>
      </c>
      <c r="K128" s="280" t="s">
        <v>62</v>
      </c>
      <c r="L128" s="280" t="s">
        <v>63</v>
      </c>
      <c r="M128" s="279" t="s">
        <v>64</v>
      </c>
      <c r="N128" s="279" t="s">
        <v>38</v>
      </c>
      <c r="O128" s="280" t="s">
        <v>558</v>
      </c>
      <c r="P128" s="16" t="s">
        <v>39</v>
      </c>
      <c r="Q128" s="274"/>
    </row>
    <row r="129" spans="1:17" ht="60" x14ac:dyDescent="0.25">
      <c r="A129" s="276" t="s">
        <v>31</v>
      </c>
      <c r="B129" s="277" t="s">
        <v>5243</v>
      </c>
      <c r="C129" s="277"/>
      <c r="D129" s="277" t="s">
        <v>567</v>
      </c>
      <c r="E129" s="15" t="s">
        <v>568</v>
      </c>
      <c r="F129" s="15" t="s">
        <v>569</v>
      </c>
      <c r="G129" s="15" t="s">
        <v>570</v>
      </c>
      <c r="H129" s="278" t="s">
        <v>35</v>
      </c>
      <c r="I129" s="278" t="s">
        <v>4</v>
      </c>
      <c r="J129" s="278" t="s">
        <v>5</v>
      </c>
      <c r="K129" s="278" t="s">
        <v>62</v>
      </c>
      <c r="L129" s="278" t="s">
        <v>63</v>
      </c>
      <c r="M129" s="277" t="s">
        <v>64</v>
      </c>
      <c r="N129" s="277" t="s">
        <v>38</v>
      </c>
      <c r="O129" s="278" t="s">
        <v>558</v>
      </c>
      <c r="P129" s="15" t="s">
        <v>39</v>
      </c>
      <c r="Q129" s="275"/>
    </row>
    <row r="130" spans="1:17" ht="75" x14ac:dyDescent="0.25">
      <c r="A130" s="276" t="s">
        <v>31</v>
      </c>
      <c r="B130" s="279" t="s">
        <v>5239</v>
      </c>
      <c r="C130" s="279" t="s">
        <v>571</v>
      </c>
      <c r="D130" s="279" t="s">
        <v>572</v>
      </c>
      <c r="E130" s="16" t="s">
        <v>573</v>
      </c>
      <c r="F130" s="16" t="s">
        <v>574</v>
      </c>
      <c r="G130" s="16" t="s">
        <v>575</v>
      </c>
      <c r="H130" s="280" t="s">
        <v>35</v>
      </c>
      <c r="I130" s="280" t="s">
        <v>8</v>
      </c>
      <c r="J130" s="280" t="s">
        <v>5</v>
      </c>
      <c r="K130" s="280" t="s">
        <v>62</v>
      </c>
      <c r="L130" s="280" t="s">
        <v>483</v>
      </c>
      <c r="M130" s="279" t="s">
        <v>576</v>
      </c>
      <c r="N130" s="279" t="s">
        <v>38</v>
      </c>
      <c r="O130" s="280" t="s">
        <v>577</v>
      </c>
      <c r="P130" s="16" t="s">
        <v>39</v>
      </c>
      <c r="Q130" s="274"/>
    </row>
    <row r="131" spans="1:17" ht="75" x14ac:dyDescent="0.25">
      <c r="A131" s="276" t="s">
        <v>31</v>
      </c>
      <c r="B131" s="277" t="s">
        <v>5239</v>
      </c>
      <c r="C131" s="277" t="s">
        <v>578</v>
      </c>
      <c r="D131" s="277" t="s">
        <v>579</v>
      </c>
      <c r="E131" s="15" t="s">
        <v>580</v>
      </c>
      <c r="F131" s="15" t="s">
        <v>581</v>
      </c>
      <c r="G131" s="15" t="s">
        <v>582</v>
      </c>
      <c r="H131" s="278" t="s">
        <v>35</v>
      </c>
      <c r="I131" s="278" t="s">
        <v>8</v>
      </c>
      <c r="J131" s="278" t="s">
        <v>5</v>
      </c>
      <c r="K131" s="278" t="s">
        <v>62</v>
      </c>
      <c r="L131" s="278" t="s">
        <v>483</v>
      </c>
      <c r="M131" s="277" t="s">
        <v>576</v>
      </c>
      <c r="N131" s="277" t="s">
        <v>38</v>
      </c>
      <c r="O131" s="278" t="s">
        <v>577</v>
      </c>
      <c r="P131" s="15" t="s">
        <v>39</v>
      </c>
      <c r="Q131" s="275"/>
    </row>
    <row r="132" spans="1:17" ht="75" x14ac:dyDescent="0.25">
      <c r="A132" s="276" t="s">
        <v>31</v>
      </c>
      <c r="B132" s="279" t="s">
        <v>5239</v>
      </c>
      <c r="C132" s="279" t="s">
        <v>583</v>
      </c>
      <c r="D132" s="279" t="s">
        <v>584</v>
      </c>
      <c r="E132" s="16" t="s">
        <v>585</v>
      </c>
      <c r="F132" s="16" t="s">
        <v>586</v>
      </c>
      <c r="G132" s="16" t="s">
        <v>587</v>
      </c>
      <c r="H132" s="280" t="s">
        <v>35</v>
      </c>
      <c r="I132" s="280" t="s">
        <v>8</v>
      </c>
      <c r="J132" s="280" t="s">
        <v>5</v>
      </c>
      <c r="K132" s="280" t="s">
        <v>62</v>
      </c>
      <c r="L132" s="280" t="s">
        <v>483</v>
      </c>
      <c r="M132" s="279" t="s">
        <v>576</v>
      </c>
      <c r="N132" s="279" t="s">
        <v>38</v>
      </c>
      <c r="O132" s="280" t="s">
        <v>153</v>
      </c>
      <c r="P132" s="16" t="s">
        <v>39</v>
      </c>
      <c r="Q132" s="274"/>
    </row>
    <row r="133" spans="1:17" ht="75" x14ac:dyDescent="0.25">
      <c r="A133" s="276" t="s">
        <v>31</v>
      </c>
      <c r="B133" s="277" t="s">
        <v>5239</v>
      </c>
      <c r="C133" s="277" t="s">
        <v>588</v>
      </c>
      <c r="D133" s="277" t="s">
        <v>589</v>
      </c>
      <c r="E133" s="15" t="s">
        <v>590</v>
      </c>
      <c r="F133" s="15" t="s">
        <v>591</v>
      </c>
      <c r="G133" s="15" t="s">
        <v>592</v>
      </c>
      <c r="H133" s="278" t="s">
        <v>35</v>
      </c>
      <c r="I133" s="278" t="s">
        <v>8</v>
      </c>
      <c r="J133" s="278" t="s">
        <v>5</v>
      </c>
      <c r="K133" s="278" t="s">
        <v>62</v>
      </c>
      <c r="L133" s="278" t="s">
        <v>483</v>
      </c>
      <c r="M133" s="277" t="s">
        <v>576</v>
      </c>
      <c r="N133" s="277" t="s">
        <v>38</v>
      </c>
      <c r="O133" s="278" t="s">
        <v>577</v>
      </c>
      <c r="P133" s="15" t="s">
        <v>39</v>
      </c>
      <c r="Q133" s="275"/>
    </row>
    <row r="134" spans="1:17" ht="75" x14ac:dyDescent="0.25">
      <c r="A134" s="276" t="s">
        <v>31</v>
      </c>
      <c r="B134" s="279" t="s">
        <v>5239</v>
      </c>
      <c r="C134" s="279" t="s">
        <v>593</v>
      </c>
      <c r="D134" s="279" t="s">
        <v>594</v>
      </c>
      <c r="E134" s="16" t="s">
        <v>595</v>
      </c>
      <c r="F134" s="16" t="s">
        <v>596</v>
      </c>
      <c r="G134" s="16" t="s">
        <v>597</v>
      </c>
      <c r="H134" s="280" t="s">
        <v>35</v>
      </c>
      <c r="I134" s="280" t="s">
        <v>8</v>
      </c>
      <c r="J134" s="280" t="s">
        <v>5</v>
      </c>
      <c r="K134" s="280" t="s">
        <v>62</v>
      </c>
      <c r="L134" s="280" t="s">
        <v>483</v>
      </c>
      <c r="M134" s="279" t="s">
        <v>576</v>
      </c>
      <c r="N134" s="279" t="s">
        <v>38</v>
      </c>
      <c r="O134" s="280" t="s">
        <v>577</v>
      </c>
      <c r="P134" s="16" t="s">
        <v>39</v>
      </c>
      <c r="Q134" s="274"/>
    </row>
    <row r="135" spans="1:17" ht="75" x14ac:dyDescent="0.25">
      <c r="A135" s="276" t="s">
        <v>31</v>
      </c>
      <c r="B135" s="277" t="s">
        <v>5239</v>
      </c>
      <c r="C135" s="277" t="s">
        <v>598</v>
      </c>
      <c r="D135" s="277" t="s">
        <v>599</v>
      </c>
      <c r="E135" s="15" t="s">
        <v>600</v>
      </c>
      <c r="F135" s="15" t="s">
        <v>601</v>
      </c>
      <c r="G135" s="15" t="s">
        <v>602</v>
      </c>
      <c r="H135" s="278" t="s">
        <v>35</v>
      </c>
      <c r="I135" s="278" t="s">
        <v>8</v>
      </c>
      <c r="J135" s="278" t="s">
        <v>5</v>
      </c>
      <c r="K135" s="278" t="s">
        <v>62</v>
      </c>
      <c r="L135" s="278" t="s">
        <v>483</v>
      </c>
      <c r="M135" s="277" t="s">
        <v>576</v>
      </c>
      <c r="N135" s="277" t="s">
        <v>38</v>
      </c>
      <c r="O135" s="278" t="s">
        <v>153</v>
      </c>
      <c r="P135" s="15" t="s">
        <v>39</v>
      </c>
      <c r="Q135" s="275"/>
    </row>
    <row r="136" spans="1:17" ht="45" x14ac:dyDescent="0.25">
      <c r="A136" s="276" t="s">
        <v>31</v>
      </c>
      <c r="B136" s="279" t="s">
        <v>5244</v>
      </c>
      <c r="C136" s="279" t="s">
        <v>603</v>
      </c>
      <c r="D136" s="279" t="s">
        <v>604</v>
      </c>
      <c r="E136" s="16" t="s">
        <v>605</v>
      </c>
      <c r="F136" s="16" t="s">
        <v>606</v>
      </c>
      <c r="G136" s="16" t="s">
        <v>607</v>
      </c>
      <c r="H136" s="280" t="s">
        <v>35</v>
      </c>
      <c r="I136" s="280" t="s">
        <v>8</v>
      </c>
      <c r="J136" s="280" t="s">
        <v>5</v>
      </c>
      <c r="K136" s="280" t="s">
        <v>62</v>
      </c>
      <c r="L136" s="280" t="s">
        <v>608</v>
      </c>
      <c r="M136" s="279" t="s">
        <v>428</v>
      </c>
      <c r="N136" s="279" t="s">
        <v>38</v>
      </c>
      <c r="O136" s="280" t="s">
        <v>9</v>
      </c>
      <c r="P136" s="16" t="s">
        <v>39</v>
      </c>
      <c r="Q136" s="274"/>
    </row>
    <row r="137" spans="1:17" ht="60" x14ac:dyDescent="0.25">
      <c r="A137" s="276" t="s">
        <v>31</v>
      </c>
      <c r="B137" s="277" t="s">
        <v>5244</v>
      </c>
      <c r="C137" s="277" t="s">
        <v>609</v>
      </c>
      <c r="D137" s="277" t="s">
        <v>610</v>
      </c>
      <c r="E137" s="15" t="s">
        <v>611</v>
      </c>
      <c r="F137" s="15" t="s">
        <v>612</v>
      </c>
      <c r="G137" s="15" t="s">
        <v>613</v>
      </c>
      <c r="H137" s="278" t="s">
        <v>35</v>
      </c>
      <c r="I137" s="278" t="s">
        <v>8</v>
      </c>
      <c r="J137" s="278" t="s">
        <v>5</v>
      </c>
      <c r="K137" s="278" t="s">
        <v>62</v>
      </c>
      <c r="L137" s="278" t="s">
        <v>608</v>
      </c>
      <c r="M137" s="277" t="s">
        <v>428</v>
      </c>
      <c r="N137" s="277" t="s">
        <v>38</v>
      </c>
      <c r="O137" s="278" t="s">
        <v>9</v>
      </c>
      <c r="P137" s="15" t="s">
        <v>39</v>
      </c>
      <c r="Q137" s="275"/>
    </row>
    <row r="138" spans="1:17" ht="45" x14ac:dyDescent="0.25">
      <c r="A138" s="276" t="s">
        <v>31</v>
      </c>
      <c r="B138" s="279" t="s">
        <v>5244</v>
      </c>
      <c r="C138" s="279" t="s">
        <v>616</v>
      </c>
      <c r="D138" s="279" t="s">
        <v>617</v>
      </c>
      <c r="E138" s="16" t="s">
        <v>618</v>
      </c>
      <c r="F138" s="16" t="s">
        <v>619</v>
      </c>
      <c r="G138" s="16" t="s">
        <v>620</v>
      </c>
      <c r="H138" s="280" t="s">
        <v>35</v>
      </c>
      <c r="I138" s="280" t="s">
        <v>8</v>
      </c>
      <c r="J138" s="280" t="s">
        <v>5</v>
      </c>
      <c r="K138" s="280" t="s">
        <v>62</v>
      </c>
      <c r="L138" s="280" t="s">
        <v>608</v>
      </c>
      <c r="M138" s="279" t="s">
        <v>428</v>
      </c>
      <c r="N138" s="279" t="s">
        <v>615</v>
      </c>
      <c r="O138" s="280"/>
      <c r="P138" s="16" t="s">
        <v>39</v>
      </c>
      <c r="Q138" s="274"/>
    </row>
    <row r="139" spans="1:17" ht="45" x14ac:dyDescent="0.25">
      <c r="A139" s="276" t="s">
        <v>31</v>
      </c>
      <c r="B139" s="277" t="s">
        <v>5244</v>
      </c>
      <c r="C139" s="277" t="s">
        <v>621</v>
      </c>
      <c r="D139" s="277" t="s">
        <v>622</v>
      </c>
      <c r="E139" s="15" t="s">
        <v>623</v>
      </c>
      <c r="F139" s="15" t="s">
        <v>624</v>
      </c>
      <c r="G139" s="15" t="s">
        <v>625</v>
      </c>
      <c r="H139" s="278" t="s">
        <v>35</v>
      </c>
      <c r="I139" s="278" t="s">
        <v>8</v>
      </c>
      <c r="J139" s="278" t="s">
        <v>5</v>
      </c>
      <c r="K139" s="278" t="s">
        <v>62</v>
      </c>
      <c r="L139" s="278" t="s">
        <v>608</v>
      </c>
      <c r="M139" s="277" t="s">
        <v>428</v>
      </c>
      <c r="N139" s="277" t="s">
        <v>38</v>
      </c>
      <c r="O139" s="278" t="s">
        <v>626</v>
      </c>
      <c r="P139" s="15" t="s">
        <v>39</v>
      </c>
      <c r="Q139" s="275"/>
    </row>
    <row r="140" spans="1:17" ht="60" x14ac:dyDescent="0.25">
      <c r="A140" s="276" t="s">
        <v>31</v>
      </c>
      <c r="B140" s="279" t="s">
        <v>5244</v>
      </c>
      <c r="C140" s="279"/>
      <c r="D140" s="279" t="s">
        <v>627</v>
      </c>
      <c r="E140" s="16" t="s">
        <v>628</v>
      </c>
      <c r="F140" s="16" t="s">
        <v>629</v>
      </c>
      <c r="G140" s="16" t="s">
        <v>614</v>
      </c>
      <c r="H140" s="280" t="s">
        <v>35</v>
      </c>
      <c r="I140" s="280" t="s">
        <v>4</v>
      </c>
      <c r="J140" s="280" t="s">
        <v>5</v>
      </c>
      <c r="K140" s="280" t="s">
        <v>62</v>
      </c>
      <c r="L140" s="280" t="s">
        <v>608</v>
      </c>
      <c r="M140" s="279" t="s">
        <v>428</v>
      </c>
      <c r="N140" s="279" t="s">
        <v>38</v>
      </c>
      <c r="O140" s="280" t="s">
        <v>9</v>
      </c>
      <c r="P140" s="16" t="s">
        <v>39</v>
      </c>
      <c r="Q140" s="274"/>
    </row>
    <row r="141" spans="1:17" ht="60" x14ac:dyDescent="0.25">
      <c r="A141" s="276" t="s">
        <v>31</v>
      </c>
      <c r="B141" s="277" t="s">
        <v>5245</v>
      </c>
      <c r="C141" s="277"/>
      <c r="D141" s="277" t="s">
        <v>630</v>
      </c>
      <c r="E141" s="15" t="s">
        <v>631</v>
      </c>
      <c r="F141" s="15" t="s">
        <v>632</v>
      </c>
      <c r="G141" s="15" t="s">
        <v>633</v>
      </c>
      <c r="H141" s="278" t="s">
        <v>35</v>
      </c>
      <c r="I141" s="278" t="s">
        <v>4</v>
      </c>
      <c r="J141" s="278" t="s">
        <v>5</v>
      </c>
      <c r="K141" s="278" t="s">
        <v>62</v>
      </c>
      <c r="L141" s="278" t="s">
        <v>608</v>
      </c>
      <c r="M141" s="277" t="s">
        <v>428</v>
      </c>
      <c r="N141" s="277" t="s">
        <v>38</v>
      </c>
      <c r="O141" s="278" t="s">
        <v>184</v>
      </c>
      <c r="P141" s="15" t="s">
        <v>39</v>
      </c>
      <c r="Q141" s="275"/>
    </row>
    <row r="142" spans="1:17" ht="90" x14ac:dyDescent="0.25">
      <c r="A142" s="276" t="s">
        <v>31</v>
      </c>
      <c r="B142" s="274"/>
      <c r="C142" s="279" t="s">
        <v>5858</v>
      </c>
      <c r="D142" s="279"/>
      <c r="E142" s="16" t="s">
        <v>5247</v>
      </c>
      <c r="F142" s="16" t="s">
        <v>5248</v>
      </c>
      <c r="G142" s="16" t="s">
        <v>5249</v>
      </c>
      <c r="H142" s="280" t="s">
        <v>396</v>
      </c>
      <c r="I142" s="280" t="s">
        <v>8</v>
      </c>
      <c r="J142" s="280" t="s">
        <v>6</v>
      </c>
      <c r="K142" s="280" t="s">
        <v>62</v>
      </c>
      <c r="L142" s="280" t="s">
        <v>497</v>
      </c>
      <c r="M142" s="279" t="s">
        <v>5250</v>
      </c>
      <c r="N142" s="279" t="s">
        <v>2187</v>
      </c>
      <c r="O142" s="280" t="s">
        <v>5175</v>
      </c>
      <c r="P142" s="16" t="s">
        <v>39</v>
      </c>
      <c r="Q142" s="274"/>
    </row>
    <row r="143" spans="1:17" ht="120" x14ac:dyDescent="0.25">
      <c r="A143" s="276" t="s">
        <v>31</v>
      </c>
      <c r="B143" s="277" t="s">
        <v>4862</v>
      </c>
      <c r="C143" s="277" t="s">
        <v>634</v>
      </c>
      <c r="D143" s="277" t="s">
        <v>635</v>
      </c>
      <c r="E143" s="15" t="s">
        <v>636</v>
      </c>
      <c r="F143" s="15" t="s">
        <v>637</v>
      </c>
      <c r="G143" s="15" t="s">
        <v>638</v>
      </c>
      <c r="H143" s="278" t="s">
        <v>396</v>
      </c>
      <c r="I143" s="278" t="s">
        <v>8</v>
      </c>
      <c r="J143" s="278" t="s">
        <v>5</v>
      </c>
      <c r="K143" s="278" t="s">
        <v>62</v>
      </c>
      <c r="L143" s="278" t="s">
        <v>497</v>
      </c>
      <c r="M143" s="277" t="s">
        <v>5251</v>
      </c>
      <c r="N143" s="277" t="s">
        <v>38</v>
      </c>
      <c r="O143" s="278" t="s">
        <v>5176</v>
      </c>
      <c r="P143" s="15" t="s">
        <v>39</v>
      </c>
      <c r="Q143" s="275"/>
    </row>
    <row r="144" spans="1:17" ht="75" x14ac:dyDescent="0.25">
      <c r="A144" s="276" t="s">
        <v>31</v>
      </c>
      <c r="B144" s="274"/>
      <c r="C144" s="279" t="s">
        <v>5252</v>
      </c>
      <c r="D144" s="279" t="s">
        <v>5253</v>
      </c>
      <c r="E144" s="16" t="s">
        <v>5254</v>
      </c>
      <c r="F144" s="16" t="s">
        <v>5255</v>
      </c>
      <c r="G144" s="16" t="s">
        <v>5256</v>
      </c>
      <c r="H144" s="280" t="s">
        <v>396</v>
      </c>
      <c r="I144" s="280" t="s">
        <v>8</v>
      </c>
      <c r="J144" s="280" t="s">
        <v>6</v>
      </c>
      <c r="K144" s="280" t="s">
        <v>1063</v>
      </c>
      <c r="L144" s="280" t="s">
        <v>4641</v>
      </c>
      <c r="M144" s="279" t="s">
        <v>5126</v>
      </c>
      <c r="N144" s="279" t="s">
        <v>103</v>
      </c>
      <c r="O144" s="280" t="s">
        <v>5177</v>
      </c>
      <c r="P144" s="16" t="s">
        <v>39</v>
      </c>
      <c r="Q144" s="274"/>
    </row>
    <row r="145" spans="1:17" ht="60" x14ac:dyDescent="0.25">
      <c r="A145" s="276" t="s">
        <v>31</v>
      </c>
      <c r="B145" s="277" t="s">
        <v>4862</v>
      </c>
      <c r="C145" s="277"/>
      <c r="D145" s="277" t="s">
        <v>639</v>
      </c>
      <c r="E145" s="15" t="s">
        <v>640</v>
      </c>
      <c r="F145" s="15" t="s">
        <v>641</v>
      </c>
      <c r="G145" s="15" t="s">
        <v>642</v>
      </c>
      <c r="H145" s="278" t="s">
        <v>35</v>
      </c>
      <c r="I145" s="278" t="s">
        <v>8</v>
      </c>
      <c r="J145" s="278" t="s">
        <v>5</v>
      </c>
      <c r="K145" s="278" t="s">
        <v>62</v>
      </c>
      <c r="L145" s="278" t="s">
        <v>483</v>
      </c>
      <c r="M145" s="277" t="s">
        <v>5165</v>
      </c>
      <c r="N145" s="277" t="s">
        <v>38</v>
      </c>
      <c r="O145" s="278" t="s">
        <v>10</v>
      </c>
      <c r="P145" s="15" t="s">
        <v>39</v>
      </c>
      <c r="Q145" s="275"/>
    </row>
    <row r="146" spans="1:17" ht="60" x14ac:dyDescent="0.25">
      <c r="A146" s="276" t="s">
        <v>31</v>
      </c>
      <c r="B146" s="279" t="s">
        <v>4862</v>
      </c>
      <c r="C146" s="279"/>
      <c r="D146" s="279" t="s">
        <v>643</v>
      </c>
      <c r="E146" s="16" t="s">
        <v>644</v>
      </c>
      <c r="F146" s="16" t="s">
        <v>5257</v>
      </c>
      <c r="G146" s="16" t="s">
        <v>3715</v>
      </c>
      <c r="H146" s="280" t="s">
        <v>35</v>
      </c>
      <c r="I146" s="280" t="s">
        <v>4</v>
      </c>
      <c r="J146" s="280" t="s">
        <v>5</v>
      </c>
      <c r="K146" s="280" t="s">
        <v>62</v>
      </c>
      <c r="L146" s="280" t="s">
        <v>483</v>
      </c>
      <c r="M146" s="279" t="s">
        <v>5165</v>
      </c>
      <c r="N146" s="279" t="s">
        <v>38</v>
      </c>
      <c r="O146" s="280" t="s">
        <v>10</v>
      </c>
      <c r="P146" s="16" t="s">
        <v>39</v>
      </c>
      <c r="Q146" s="274"/>
    </row>
    <row r="147" spans="1:17" ht="45" x14ac:dyDescent="0.25">
      <c r="A147" s="276" t="s">
        <v>31</v>
      </c>
      <c r="B147" s="277" t="s">
        <v>5234</v>
      </c>
      <c r="C147" s="277" t="s">
        <v>646</v>
      </c>
      <c r="D147" s="277" t="s">
        <v>647</v>
      </c>
      <c r="E147" s="15" t="s">
        <v>648</v>
      </c>
      <c r="F147" s="15" t="s">
        <v>649</v>
      </c>
      <c r="G147" s="15" t="s">
        <v>650</v>
      </c>
      <c r="H147" s="278" t="s">
        <v>35</v>
      </c>
      <c r="I147" s="278" t="s">
        <v>8</v>
      </c>
      <c r="J147" s="278" t="s">
        <v>5</v>
      </c>
      <c r="K147" s="278" t="s">
        <v>36</v>
      </c>
      <c r="L147" s="278" t="s">
        <v>651</v>
      </c>
      <c r="M147" s="277" t="s">
        <v>652</v>
      </c>
      <c r="N147" s="277" t="s">
        <v>38</v>
      </c>
      <c r="O147" s="278" t="s">
        <v>653</v>
      </c>
      <c r="P147" s="15" t="s">
        <v>39</v>
      </c>
      <c r="Q147" s="275"/>
    </row>
    <row r="148" spans="1:17" ht="45" x14ac:dyDescent="0.25">
      <c r="A148" s="276" t="s">
        <v>31</v>
      </c>
      <c r="B148" s="279" t="s">
        <v>5234</v>
      </c>
      <c r="C148" s="279" t="s">
        <v>654</v>
      </c>
      <c r="D148" s="279" t="s">
        <v>655</v>
      </c>
      <c r="E148" s="16" t="s">
        <v>656</v>
      </c>
      <c r="F148" s="16" t="s">
        <v>657</v>
      </c>
      <c r="G148" s="16" t="s">
        <v>658</v>
      </c>
      <c r="H148" s="280" t="s">
        <v>35</v>
      </c>
      <c r="I148" s="280" t="s">
        <v>8</v>
      </c>
      <c r="J148" s="280" t="s">
        <v>5</v>
      </c>
      <c r="K148" s="280" t="s">
        <v>36</v>
      </c>
      <c r="L148" s="280" t="s">
        <v>651</v>
      </c>
      <c r="M148" s="279" t="s">
        <v>652</v>
      </c>
      <c r="N148" s="279" t="s">
        <v>38</v>
      </c>
      <c r="O148" s="280" t="s">
        <v>653</v>
      </c>
      <c r="P148" s="16" t="s">
        <v>39</v>
      </c>
      <c r="Q148" s="274"/>
    </row>
    <row r="149" spans="1:17" ht="45" x14ac:dyDescent="0.25">
      <c r="A149" s="276" t="s">
        <v>31</v>
      </c>
      <c r="B149" s="277" t="s">
        <v>4886</v>
      </c>
      <c r="C149" s="277" t="s">
        <v>659</v>
      </c>
      <c r="D149" s="277" t="s">
        <v>660</v>
      </c>
      <c r="E149" s="15" t="s">
        <v>661</v>
      </c>
      <c r="F149" s="15" t="s">
        <v>4887</v>
      </c>
      <c r="G149" s="15" t="s">
        <v>4888</v>
      </c>
      <c r="H149" s="278" t="s">
        <v>35</v>
      </c>
      <c r="I149" s="278" t="s">
        <v>8</v>
      </c>
      <c r="J149" s="278" t="s">
        <v>5</v>
      </c>
      <c r="K149" s="278" t="s">
        <v>36</v>
      </c>
      <c r="L149" s="278" t="s">
        <v>651</v>
      </c>
      <c r="M149" s="277" t="s">
        <v>652</v>
      </c>
      <c r="N149" s="277" t="s">
        <v>38</v>
      </c>
      <c r="O149" s="278" t="s">
        <v>653</v>
      </c>
      <c r="P149" s="15" t="s">
        <v>39</v>
      </c>
      <c r="Q149" s="275"/>
    </row>
    <row r="150" spans="1:17" ht="45" x14ac:dyDescent="0.25">
      <c r="A150" s="276" t="s">
        <v>31</v>
      </c>
      <c r="B150" s="279" t="s">
        <v>5234</v>
      </c>
      <c r="C150" s="279" t="s">
        <v>662</v>
      </c>
      <c r="D150" s="279" t="s">
        <v>663</v>
      </c>
      <c r="E150" s="16" t="s">
        <v>664</v>
      </c>
      <c r="F150" s="16" t="s">
        <v>5258</v>
      </c>
      <c r="G150" s="16" t="s">
        <v>5259</v>
      </c>
      <c r="H150" s="280" t="s">
        <v>35</v>
      </c>
      <c r="I150" s="280" t="s">
        <v>8</v>
      </c>
      <c r="J150" s="280" t="s">
        <v>5</v>
      </c>
      <c r="K150" s="280" t="s">
        <v>36</v>
      </c>
      <c r="L150" s="280" t="s">
        <v>651</v>
      </c>
      <c r="M150" s="279" t="s">
        <v>652</v>
      </c>
      <c r="N150" s="279" t="s">
        <v>38</v>
      </c>
      <c r="O150" s="280" t="s">
        <v>653</v>
      </c>
      <c r="P150" s="16" t="s">
        <v>39</v>
      </c>
      <c r="Q150" s="274"/>
    </row>
    <row r="151" spans="1:17" ht="45" x14ac:dyDescent="0.25">
      <c r="A151" s="276" t="s">
        <v>31</v>
      </c>
      <c r="B151" s="277" t="s">
        <v>645</v>
      </c>
      <c r="C151" s="277" t="s">
        <v>665</v>
      </c>
      <c r="D151" s="277" t="s">
        <v>666</v>
      </c>
      <c r="E151" s="15" t="s">
        <v>667</v>
      </c>
      <c r="F151" s="15" t="s">
        <v>668</v>
      </c>
      <c r="G151" s="15" t="s">
        <v>669</v>
      </c>
      <c r="H151" s="278" t="s">
        <v>35</v>
      </c>
      <c r="I151" s="278" t="s">
        <v>8</v>
      </c>
      <c r="J151" s="278" t="s">
        <v>5</v>
      </c>
      <c r="K151" s="278" t="s">
        <v>36</v>
      </c>
      <c r="L151" s="278" t="s">
        <v>651</v>
      </c>
      <c r="M151" s="277" t="s">
        <v>652</v>
      </c>
      <c r="N151" s="277" t="s">
        <v>38</v>
      </c>
      <c r="O151" s="278" t="s">
        <v>653</v>
      </c>
      <c r="P151" s="15" t="s">
        <v>39</v>
      </c>
      <c r="Q151" s="275"/>
    </row>
    <row r="152" spans="1:17" ht="45" x14ac:dyDescent="0.25">
      <c r="A152" s="276" t="s">
        <v>31</v>
      </c>
      <c r="B152" s="279" t="s">
        <v>5234</v>
      </c>
      <c r="C152" s="279" t="s">
        <v>670</v>
      </c>
      <c r="D152" s="279" t="s">
        <v>671</v>
      </c>
      <c r="E152" s="16" t="s">
        <v>672</v>
      </c>
      <c r="F152" s="16" t="s">
        <v>673</v>
      </c>
      <c r="G152" s="16" t="s">
        <v>674</v>
      </c>
      <c r="H152" s="280" t="s">
        <v>35</v>
      </c>
      <c r="I152" s="280" t="s">
        <v>4</v>
      </c>
      <c r="J152" s="280" t="s">
        <v>5</v>
      </c>
      <c r="K152" s="280" t="s">
        <v>36</v>
      </c>
      <c r="L152" s="280" t="s">
        <v>651</v>
      </c>
      <c r="M152" s="279" t="s">
        <v>652</v>
      </c>
      <c r="N152" s="279" t="s">
        <v>38</v>
      </c>
      <c r="O152" s="280" t="s">
        <v>653</v>
      </c>
      <c r="P152" s="16" t="s">
        <v>39</v>
      </c>
      <c r="Q152" s="274"/>
    </row>
    <row r="153" spans="1:17" ht="45" x14ac:dyDescent="0.25">
      <c r="A153" s="276" t="s">
        <v>31</v>
      </c>
      <c r="B153" s="277" t="s">
        <v>5234</v>
      </c>
      <c r="C153" s="277" t="s">
        <v>675</v>
      </c>
      <c r="D153" s="277" t="s">
        <v>676</v>
      </c>
      <c r="E153" s="15" t="s">
        <v>677</v>
      </c>
      <c r="F153" s="15" t="s">
        <v>5260</v>
      </c>
      <c r="G153" s="15" t="s">
        <v>5261</v>
      </c>
      <c r="H153" s="278" t="s">
        <v>35</v>
      </c>
      <c r="I153" s="278" t="s">
        <v>8</v>
      </c>
      <c r="J153" s="278" t="s">
        <v>5</v>
      </c>
      <c r="K153" s="278" t="s">
        <v>36</v>
      </c>
      <c r="L153" s="278" t="s">
        <v>651</v>
      </c>
      <c r="M153" s="277" t="s">
        <v>652</v>
      </c>
      <c r="N153" s="277" t="s">
        <v>38</v>
      </c>
      <c r="O153" s="278" t="s">
        <v>653</v>
      </c>
      <c r="P153" s="15" t="s">
        <v>39</v>
      </c>
      <c r="Q153" s="275"/>
    </row>
    <row r="154" spans="1:17" ht="45" x14ac:dyDescent="0.25">
      <c r="A154" s="276" t="s">
        <v>31</v>
      </c>
      <c r="B154" s="279" t="s">
        <v>5234</v>
      </c>
      <c r="C154" s="279" t="s">
        <v>678</v>
      </c>
      <c r="D154" s="279" t="s">
        <v>679</v>
      </c>
      <c r="E154" s="16" t="s">
        <v>680</v>
      </c>
      <c r="F154" s="16" t="s">
        <v>681</v>
      </c>
      <c r="G154" s="16" t="s">
        <v>682</v>
      </c>
      <c r="H154" s="280" t="s">
        <v>35</v>
      </c>
      <c r="I154" s="280" t="s">
        <v>8</v>
      </c>
      <c r="J154" s="280" t="s">
        <v>5</v>
      </c>
      <c r="K154" s="280" t="s">
        <v>36</v>
      </c>
      <c r="L154" s="280" t="s">
        <v>651</v>
      </c>
      <c r="M154" s="279" t="s">
        <v>652</v>
      </c>
      <c r="N154" s="279" t="s">
        <v>38</v>
      </c>
      <c r="O154" s="280" t="s">
        <v>653</v>
      </c>
      <c r="P154" s="16" t="s">
        <v>39</v>
      </c>
      <c r="Q154" s="274"/>
    </row>
    <row r="155" spans="1:17" ht="45" x14ac:dyDescent="0.25">
      <c r="A155" s="276" t="s">
        <v>31</v>
      </c>
      <c r="B155" s="277" t="s">
        <v>5234</v>
      </c>
      <c r="C155" s="277" t="s">
        <v>683</v>
      </c>
      <c r="D155" s="277" t="s">
        <v>684</v>
      </c>
      <c r="E155" s="15" t="s">
        <v>685</v>
      </c>
      <c r="F155" s="15" t="s">
        <v>5262</v>
      </c>
      <c r="G155" s="15" t="s">
        <v>5263</v>
      </c>
      <c r="H155" s="278" t="s">
        <v>35</v>
      </c>
      <c r="I155" s="278" t="s">
        <v>8</v>
      </c>
      <c r="J155" s="278" t="s">
        <v>5</v>
      </c>
      <c r="K155" s="278" t="s">
        <v>36</v>
      </c>
      <c r="L155" s="278" t="s">
        <v>651</v>
      </c>
      <c r="M155" s="277" t="s">
        <v>652</v>
      </c>
      <c r="N155" s="277" t="s">
        <v>38</v>
      </c>
      <c r="O155" s="278" t="s">
        <v>653</v>
      </c>
      <c r="P155" s="15" t="s">
        <v>39</v>
      </c>
      <c r="Q155" s="275"/>
    </row>
    <row r="156" spans="1:17" ht="45" x14ac:dyDescent="0.25">
      <c r="A156" s="276" t="s">
        <v>31</v>
      </c>
      <c r="B156" s="279" t="s">
        <v>4886</v>
      </c>
      <c r="C156" s="279" t="s">
        <v>686</v>
      </c>
      <c r="D156" s="279" t="s">
        <v>687</v>
      </c>
      <c r="E156" s="16" t="s">
        <v>688</v>
      </c>
      <c r="F156" s="16" t="s">
        <v>4889</v>
      </c>
      <c r="G156" s="16" t="s">
        <v>4890</v>
      </c>
      <c r="H156" s="280" t="s">
        <v>35</v>
      </c>
      <c r="I156" s="280" t="s">
        <v>8</v>
      </c>
      <c r="J156" s="280" t="s">
        <v>5</v>
      </c>
      <c r="K156" s="280" t="s">
        <v>36</v>
      </c>
      <c r="L156" s="280" t="s">
        <v>651</v>
      </c>
      <c r="M156" s="279" t="s">
        <v>652</v>
      </c>
      <c r="N156" s="279" t="s">
        <v>38</v>
      </c>
      <c r="O156" s="280" t="s">
        <v>653</v>
      </c>
      <c r="P156" s="16" t="s">
        <v>39</v>
      </c>
      <c r="Q156" s="274"/>
    </row>
    <row r="157" spans="1:17" ht="45" x14ac:dyDescent="0.25">
      <c r="A157" s="276" t="s">
        <v>31</v>
      </c>
      <c r="B157" s="277" t="s">
        <v>5234</v>
      </c>
      <c r="C157" s="277" t="s">
        <v>689</v>
      </c>
      <c r="D157" s="277" t="s">
        <v>690</v>
      </c>
      <c r="E157" s="15" t="s">
        <v>691</v>
      </c>
      <c r="F157" s="15" t="s">
        <v>692</v>
      </c>
      <c r="G157" s="15" t="s">
        <v>693</v>
      </c>
      <c r="H157" s="278" t="s">
        <v>35</v>
      </c>
      <c r="I157" s="278" t="s">
        <v>8</v>
      </c>
      <c r="J157" s="278" t="s">
        <v>5</v>
      </c>
      <c r="K157" s="278" t="s">
        <v>36</v>
      </c>
      <c r="L157" s="278" t="s">
        <v>651</v>
      </c>
      <c r="M157" s="277" t="s">
        <v>652</v>
      </c>
      <c r="N157" s="277" t="s">
        <v>38</v>
      </c>
      <c r="O157" s="278" t="s">
        <v>653</v>
      </c>
      <c r="P157" s="15" t="s">
        <v>39</v>
      </c>
      <c r="Q157" s="275"/>
    </row>
    <row r="158" spans="1:17" ht="45" x14ac:dyDescent="0.25">
      <c r="A158" s="276" t="s">
        <v>31</v>
      </c>
      <c r="B158" s="279" t="s">
        <v>5234</v>
      </c>
      <c r="C158" s="279" t="s">
        <v>694</v>
      </c>
      <c r="D158" s="279" t="s">
        <v>695</v>
      </c>
      <c r="E158" s="16" t="s">
        <v>696</v>
      </c>
      <c r="F158" s="16" t="s">
        <v>5264</v>
      </c>
      <c r="G158" s="16" t="s">
        <v>5265</v>
      </c>
      <c r="H158" s="280" t="s">
        <v>35</v>
      </c>
      <c r="I158" s="280" t="s">
        <v>8</v>
      </c>
      <c r="J158" s="280" t="s">
        <v>5</v>
      </c>
      <c r="K158" s="280" t="s">
        <v>36</v>
      </c>
      <c r="L158" s="280" t="s">
        <v>651</v>
      </c>
      <c r="M158" s="279" t="s">
        <v>652</v>
      </c>
      <c r="N158" s="279" t="s">
        <v>38</v>
      </c>
      <c r="O158" s="280" t="s">
        <v>653</v>
      </c>
      <c r="P158" s="16" t="s">
        <v>39</v>
      </c>
      <c r="Q158" s="274"/>
    </row>
    <row r="159" spans="1:17" ht="60" x14ac:dyDescent="0.25">
      <c r="A159" s="276" t="s">
        <v>31</v>
      </c>
      <c r="B159" s="277" t="s">
        <v>5234</v>
      </c>
      <c r="C159" s="277"/>
      <c r="D159" s="277" t="s">
        <v>697</v>
      </c>
      <c r="E159" s="15" t="s">
        <v>698</v>
      </c>
      <c r="F159" s="15" t="s">
        <v>699</v>
      </c>
      <c r="G159" s="15" t="s">
        <v>700</v>
      </c>
      <c r="H159" s="278" t="s">
        <v>35</v>
      </c>
      <c r="I159" s="278" t="s">
        <v>4</v>
      </c>
      <c r="J159" s="278" t="s">
        <v>5</v>
      </c>
      <c r="K159" s="278" t="s">
        <v>36</v>
      </c>
      <c r="L159" s="278" t="s">
        <v>651</v>
      </c>
      <c r="M159" s="277" t="s">
        <v>652</v>
      </c>
      <c r="N159" s="277" t="s">
        <v>38</v>
      </c>
      <c r="O159" s="278" t="s">
        <v>7</v>
      </c>
      <c r="P159" s="15" t="s">
        <v>39</v>
      </c>
      <c r="Q159" s="275"/>
    </row>
    <row r="160" spans="1:17" ht="75" x14ac:dyDescent="0.25">
      <c r="A160" s="276" t="s">
        <v>31</v>
      </c>
      <c r="B160" s="279" t="s">
        <v>701</v>
      </c>
      <c r="C160" s="279"/>
      <c r="D160" s="279" t="s">
        <v>702</v>
      </c>
      <c r="E160" s="16" t="s">
        <v>703</v>
      </c>
      <c r="F160" s="16" t="s">
        <v>704</v>
      </c>
      <c r="G160" s="16" t="s">
        <v>705</v>
      </c>
      <c r="H160" s="280" t="s">
        <v>35</v>
      </c>
      <c r="I160" s="280" t="s">
        <v>4</v>
      </c>
      <c r="J160" s="280" t="s">
        <v>6</v>
      </c>
      <c r="K160" s="280" t="s">
        <v>55</v>
      </c>
      <c r="L160" s="280" t="s">
        <v>538</v>
      </c>
      <c r="M160" s="279" t="s">
        <v>544</v>
      </c>
      <c r="N160" s="279"/>
      <c r="O160" s="280" t="s">
        <v>198</v>
      </c>
      <c r="P160" s="16" t="s">
        <v>39</v>
      </c>
      <c r="Q160" s="274"/>
    </row>
    <row r="161" spans="1:17" ht="75" x14ac:dyDescent="0.25">
      <c r="A161" s="276" t="s">
        <v>31</v>
      </c>
      <c r="B161" s="277" t="s">
        <v>5266</v>
      </c>
      <c r="C161" s="277"/>
      <c r="D161" s="277" t="s">
        <v>706</v>
      </c>
      <c r="E161" s="15" t="s">
        <v>707</v>
      </c>
      <c r="F161" s="15" t="s">
        <v>708</v>
      </c>
      <c r="G161" s="15" t="s">
        <v>709</v>
      </c>
      <c r="H161" s="278" t="s">
        <v>35</v>
      </c>
      <c r="I161" s="278" t="s">
        <v>4</v>
      </c>
      <c r="J161" s="278" t="s">
        <v>5</v>
      </c>
      <c r="K161" s="278" t="s">
        <v>55</v>
      </c>
      <c r="L161" s="278" t="s">
        <v>710</v>
      </c>
      <c r="M161" s="277" t="s">
        <v>711</v>
      </c>
      <c r="N161" s="277" t="s">
        <v>38</v>
      </c>
      <c r="O161" s="278" t="s">
        <v>13</v>
      </c>
      <c r="P161" s="15" t="s">
        <v>39</v>
      </c>
      <c r="Q161" s="275"/>
    </row>
    <row r="162" spans="1:17" ht="45" x14ac:dyDescent="0.25">
      <c r="A162" s="276" t="s">
        <v>31</v>
      </c>
      <c r="B162" s="279" t="s">
        <v>145</v>
      </c>
      <c r="C162" s="279" t="s">
        <v>712</v>
      </c>
      <c r="D162" s="279" t="s">
        <v>713</v>
      </c>
      <c r="E162" s="16" t="s">
        <v>714</v>
      </c>
      <c r="F162" s="16" t="s">
        <v>715</v>
      </c>
      <c r="G162" s="16" t="s">
        <v>716</v>
      </c>
      <c r="H162" s="280" t="s">
        <v>35</v>
      </c>
      <c r="I162" s="280" t="s">
        <v>8</v>
      </c>
      <c r="J162" s="280" t="s">
        <v>6</v>
      </c>
      <c r="K162" s="280" t="s">
        <v>71</v>
      </c>
      <c r="L162" s="280" t="s">
        <v>151</v>
      </c>
      <c r="M162" s="279" t="s">
        <v>152</v>
      </c>
      <c r="N162" s="279"/>
      <c r="O162" s="280" t="s">
        <v>153</v>
      </c>
      <c r="P162" s="16" t="s">
        <v>39</v>
      </c>
      <c r="Q162" s="274"/>
    </row>
    <row r="163" spans="1:17" ht="45" x14ac:dyDescent="0.25">
      <c r="A163" s="276" t="s">
        <v>31</v>
      </c>
      <c r="B163" s="277" t="s">
        <v>145</v>
      </c>
      <c r="C163" s="277" t="s">
        <v>717</v>
      </c>
      <c r="D163" s="277" t="s">
        <v>718</v>
      </c>
      <c r="E163" s="15" t="s">
        <v>719</v>
      </c>
      <c r="F163" s="15" t="s">
        <v>715</v>
      </c>
      <c r="G163" s="15" t="s">
        <v>720</v>
      </c>
      <c r="H163" s="278" t="s">
        <v>35</v>
      </c>
      <c r="I163" s="278" t="s">
        <v>8</v>
      </c>
      <c r="J163" s="278" t="s">
        <v>6</v>
      </c>
      <c r="K163" s="278" t="s">
        <v>71</v>
      </c>
      <c r="L163" s="278" t="s">
        <v>151</v>
      </c>
      <c r="M163" s="277" t="s">
        <v>152</v>
      </c>
      <c r="N163" s="277"/>
      <c r="O163" s="278" t="s">
        <v>153</v>
      </c>
      <c r="P163" s="15" t="s">
        <v>39</v>
      </c>
      <c r="Q163" s="275"/>
    </row>
    <row r="164" spans="1:17" ht="45" x14ac:dyDescent="0.25">
      <c r="A164" s="276" t="s">
        <v>31</v>
      </c>
      <c r="B164" s="279" t="s">
        <v>145</v>
      </c>
      <c r="C164" s="279" t="s">
        <v>721</v>
      </c>
      <c r="D164" s="279" t="s">
        <v>722</v>
      </c>
      <c r="E164" s="16" t="s">
        <v>723</v>
      </c>
      <c r="F164" s="16" t="s">
        <v>724</v>
      </c>
      <c r="G164" s="16" t="s">
        <v>725</v>
      </c>
      <c r="H164" s="280" t="s">
        <v>35</v>
      </c>
      <c r="I164" s="280" t="s">
        <v>8</v>
      </c>
      <c r="J164" s="280" t="s">
        <v>5</v>
      </c>
      <c r="K164" s="280" t="s">
        <v>71</v>
      </c>
      <c r="L164" s="280" t="s">
        <v>151</v>
      </c>
      <c r="M164" s="279" t="s">
        <v>152</v>
      </c>
      <c r="N164" s="279"/>
      <c r="O164" s="280" t="s">
        <v>153</v>
      </c>
      <c r="P164" s="16" t="s">
        <v>39</v>
      </c>
      <c r="Q164" s="274"/>
    </row>
    <row r="165" spans="1:17" ht="45" x14ac:dyDescent="0.25">
      <c r="A165" s="276" t="s">
        <v>31</v>
      </c>
      <c r="B165" s="277" t="s">
        <v>145</v>
      </c>
      <c r="C165" s="277" t="s">
        <v>726</v>
      </c>
      <c r="D165" s="277" t="s">
        <v>727</v>
      </c>
      <c r="E165" s="15" t="s">
        <v>728</v>
      </c>
      <c r="F165" s="15" t="s">
        <v>729</v>
      </c>
      <c r="G165" s="15" t="s">
        <v>730</v>
      </c>
      <c r="H165" s="278" t="s">
        <v>35</v>
      </c>
      <c r="I165" s="278" t="s">
        <v>8</v>
      </c>
      <c r="J165" s="278" t="s">
        <v>6</v>
      </c>
      <c r="K165" s="278" t="s">
        <v>71</v>
      </c>
      <c r="L165" s="278" t="s">
        <v>151</v>
      </c>
      <c r="M165" s="277" t="s">
        <v>152</v>
      </c>
      <c r="N165" s="277"/>
      <c r="O165" s="278" t="s">
        <v>153</v>
      </c>
      <c r="P165" s="15" t="s">
        <v>39</v>
      </c>
      <c r="Q165" s="275"/>
    </row>
    <row r="166" spans="1:17" ht="45" x14ac:dyDescent="0.25">
      <c r="A166" s="276" t="s">
        <v>31</v>
      </c>
      <c r="B166" s="279" t="s">
        <v>145</v>
      </c>
      <c r="C166" s="279" t="s">
        <v>731</v>
      </c>
      <c r="D166" s="279" t="s">
        <v>732</v>
      </c>
      <c r="E166" s="16" t="s">
        <v>733</v>
      </c>
      <c r="F166" s="16" t="s">
        <v>734</v>
      </c>
      <c r="G166" s="16" t="s">
        <v>735</v>
      </c>
      <c r="H166" s="280" t="s">
        <v>35</v>
      </c>
      <c r="I166" s="280" t="s">
        <v>8</v>
      </c>
      <c r="J166" s="280" t="s">
        <v>6</v>
      </c>
      <c r="K166" s="280" t="s">
        <v>71</v>
      </c>
      <c r="L166" s="280" t="s">
        <v>151</v>
      </c>
      <c r="M166" s="279" t="s">
        <v>152</v>
      </c>
      <c r="N166" s="279"/>
      <c r="O166" s="280" t="s">
        <v>153</v>
      </c>
      <c r="P166" s="16" t="s">
        <v>39</v>
      </c>
      <c r="Q166" s="274"/>
    </row>
    <row r="167" spans="1:17" ht="45" x14ac:dyDescent="0.25">
      <c r="A167" s="276" t="s">
        <v>31</v>
      </c>
      <c r="B167" s="277" t="s">
        <v>145</v>
      </c>
      <c r="C167" s="277" t="s">
        <v>736</v>
      </c>
      <c r="D167" s="277" t="s">
        <v>737</v>
      </c>
      <c r="E167" s="15" t="s">
        <v>738</v>
      </c>
      <c r="F167" s="15" t="s">
        <v>739</v>
      </c>
      <c r="G167" s="15" t="s">
        <v>740</v>
      </c>
      <c r="H167" s="278" t="s">
        <v>35</v>
      </c>
      <c r="I167" s="278" t="s">
        <v>8</v>
      </c>
      <c r="J167" s="278" t="s">
        <v>6</v>
      </c>
      <c r="K167" s="278" t="s">
        <v>71</v>
      </c>
      <c r="L167" s="278" t="s">
        <v>151</v>
      </c>
      <c r="M167" s="277" t="s">
        <v>152</v>
      </c>
      <c r="N167" s="277" t="s">
        <v>38</v>
      </c>
      <c r="O167" s="278" t="s">
        <v>153</v>
      </c>
      <c r="P167" s="15" t="s">
        <v>39</v>
      </c>
      <c r="Q167" s="275"/>
    </row>
    <row r="168" spans="1:17" ht="60" x14ac:dyDescent="0.25">
      <c r="A168" s="276" t="s">
        <v>31</v>
      </c>
      <c r="B168" s="279" t="s">
        <v>5245</v>
      </c>
      <c r="C168" s="279"/>
      <c r="D168" s="279" t="s">
        <v>741</v>
      </c>
      <c r="E168" s="16" t="s">
        <v>742</v>
      </c>
      <c r="F168" s="16" t="s">
        <v>743</v>
      </c>
      <c r="G168" s="16" t="s">
        <v>744</v>
      </c>
      <c r="H168" s="280" t="s">
        <v>35</v>
      </c>
      <c r="I168" s="280" t="s">
        <v>4</v>
      </c>
      <c r="J168" s="280" t="s">
        <v>5</v>
      </c>
      <c r="K168" s="280" t="s">
        <v>62</v>
      </c>
      <c r="L168" s="280" t="s">
        <v>608</v>
      </c>
      <c r="M168" s="279" t="s">
        <v>183</v>
      </c>
      <c r="N168" s="279" t="s">
        <v>38</v>
      </c>
      <c r="O168" s="280" t="s">
        <v>745</v>
      </c>
      <c r="P168" s="16" t="s">
        <v>39</v>
      </c>
      <c r="Q168" s="274"/>
    </row>
    <row r="169" spans="1:17" ht="60" x14ac:dyDescent="0.25">
      <c r="A169" s="276" t="s">
        <v>31</v>
      </c>
      <c r="B169" s="277" t="s">
        <v>5243</v>
      </c>
      <c r="C169" s="277"/>
      <c r="D169" s="277" t="s">
        <v>746</v>
      </c>
      <c r="E169" s="15" t="s">
        <v>747</v>
      </c>
      <c r="F169" s="15" t="s">
        <v>748</v>
      </c>
      <c r="G169" s="15" t="s">
        <v>749</v>
      </c>
      <c r="H169" s="278" t="s">
        <v>35</v>
      </c>
      <c r="I169" s="278" t="s">
        <v>4</v>
      </c>
      <c r="J169" s="278" t="s">
        <v>5</v>
      </c>
      <c r="K169" s="278" t="s">
        <v>62</v>
      </c>
      <c r="L169" s="278" t="s">
        <v>608</v>
      </c>
      <c r="M169" s="277" t="s">
        <v>428</v>
      </c>
      <c r="N169" s="277" t="s">
        <v>38</v>
      </c>
      <c r="O169" s="278" t="s">
        <v>9</v>
      </c>
      <c r="P169" s="15" t="s">
        <v>39</v>
      </c>
      <c r="Q169" s="275"/>
    </row>
    <row r="170" spans="1:17" ht="60" x14ac:dyDescent="0.25">
      <c r="A170" s="276" t="s">
        <v>31</v>
      </c>
      <c r="B170" s="279" t="s">
        <v>5243</v>
      </c>
      <c r="C170" s="279"/>
      <c r="D170" s="279" t="s">
        <v>750</v>
      </c>
      <c r="E170" s="16" t="s">
        <v>751</v>
      </c>
      <c r="F170" s="16" t="s">
        <v>752</v>
      </c>
      <c r="G170" s="16" t="s">
        <v>753</v>
      </c>
      <c r="H170" s="280" t="s">
        <v>35</v>
      </c>
      <c r="I170" s="280" t="s">
        <v>4</v>
      </c>
      <c r="J170" s="280" t="s">
        <v>5</v>
      </c>
      <c r="K170" s="280" t="s">
        <v>62</v>
      </c>
      <c r="L170" s="280" t="s">
        <v>608</v>
      </c>
      <c r="M170" s="279" t="s">
        <v>428</v>
      </c>
      <c r="N170" s="279" t="s">
        <v>38</v>
      </c>
      <c r="O170" s="280" t="s">
        <v>9</v>
      </c>
      <c r="P170" s="16" t="s">
        <v>39</v>
      </c>
      <c r="Q170" s="274"/>
    </row>
    <row r="171" spans="1:17" ht="60" x14ac:dyDescent="0.25">
      <c r="A171" s="276" t="s">
        <v>31</v>
      </c>
      <c r="B171" s="277" t="s">
        <v>5243</v>
      </c>
      <c r="C171" s="277"/>
      <c r="D171" s="277" t="s">
        <v>754</v>
      </c>
      <c r="E171" s="15" t="s">
        <v>755</v>
      </c>
      <c r="F171" s="15" t="s">
        <v>756</v>
      </c>
      <c r="G171" s="15" t="s">
        <v>757</v>
      </c>
      <c r="H171" s="278" t="s">
        <v>35</v>
      </c>
      <c r="I171" s="278" t="s">
        <v>4</v>
      </c>
      <c r="J171" s="278" t="s">
        <v>5</v>
      </c>
      <c r="K171" s="278" t="s">
        <v>62</v>
      </c>
      <c r="L171" s="278" t="s">
        <v>608</v>
      </c>
      <c r="M171" s="277" t="s">
        <v>428</v>
      </c>
      <c r="N171" s="277" t="s">
        <v>38</v>
      </c>
      <c r="O171" s="278" t="s">
        <v>9</v>
      </c>
      <c r="P171" s="15" t="s">
        <v>39</v>
      </c>
      <c r="Q171" s="275"/>
    </row>
    <row r="172" spans="1:17" ht="60" x14ac:dyDescent="0.25">
      <c r="A172" s="276" t="s">
        <v>31</v>
      </c>
      <c r="B172" s="279" t="s">
        <v>5243</v>
      </c>
      <c r="C172" s="279"/>
      <c r="D172" s="279" t="s">
        <v>758</v>
      </c>
      <c r="E172" s="16" t="s">
        <v>759</v>
      </c>
      <c r="F172" s="16" t="s">
        <v>760</v>
      </c>
      <c r="G172" s="16" t="s">
        <v>761</v>
      </c>
      <c r="H172" s="280" t="s">
        <v>35</v>
      </c>
      <c r="I172" s="280" t="s">
        <v>4</v>
      </c>
      <c r="J172" s="280" t="s">
        <v>5</v>
      </c>
      <c r="K172" s="280" t="s">
        <v>62</v>
      </c>
      <c r="L172" s="280" t="s">
        <v>608</v>
      </c>
      <c r="M172" s="279" t="s">
        <v>428</v>
      </c>
      <c r="N172" s="279" t="s">
        <v>38</v>
      </c>
      <c r="O172" s="280" t="s">
        <v>9</v>
      </c>
      <c r="P172" s="16" t="s">
        <v>39</v>
      </c>
      <c r="Q172" s="274"/>
    </row>
    <row r="173" spans="1:17" ht="90" x14ac:dyDescent="0.25">
      <c r="A173" s="276" t="s">
        <v>31</v>
      </c>
      <c r="B173" s="277" t="s">
        <v>5267</v>
      </c>
      <c r="C173" s="277"/>
      <c r="D173" s="277" t="s">
        <v>762</v>
      </c>
      <c r="E173" s="15" t="s">
        <v>763</v>
      </c>
      <c r="F173" s="15" t="s">
        <v>764</v>
      </c>
      <c r="G173" s="15" t="s">
        <v>765</v>
      </c>
      <c r="H173" s="278" t="s">
        <v>35</v>
      </c>
      <c r="I173" s="278" t="s">
        <v>4</v>
      </c>
      <c r="J173" s="278" t="s">
        <v>5</v>
      </c>
      <c r="K173" s="278" t="s">
        <v>766</v>
      </c>
      <c r="L173" s="278" t="s">
        <v>767</v>
      </c>
      <c r="M173" s="277" t="s">
        <v>267</v>
      </c>
      <c r="N173" s="277" t="s">
        <v>38</v>
      </c>
      <c r="O173" s="278" t="s">
        <v>209</v>
      </c>
      <c r="P173" s="15" t="s">
        <v>39</v>
      </c>
      <c r="Q173" s="275"/>
    </row>
    <row r="174" spans="1:17" ht="90" x14ac:dyDescent="0.25">
      <c r="A174" s="276" t="s">
        <v>31</v>
      </c>
      <c r="B174" s="279" t="s">
        <v>701</v>
      </c>
      <c r="C174" s="279"/>
      <c r="D174" s="279" t="s">
        <v>768</v>
      </c>
      <c r="E174" s="16" t="s">
        <v>769</v>
      </c>
      <c r="F174" s="16" t="s">
        <v>770</v>
      </c>
      <c r="G174" s="16" t="s">
        <v>771</v>
      </c>
      <c r="H174" s="280" t="s">
        <v>35</v>
      </c>
      <c r="I174" s="280" t="s">
        <v>4</v>
      </c>
      <c r="J174" s="280" t="s">
        <v>5</v>
      </c>
      <c r="K174" s="280" t="s">
        <v>55</v>
      </c>
      <c r="L174" s="280" t="s">
        <v>538</v>
      </c>
      <c r="M174" s="279" t="s">
        <v>772</v>
      </c>
      <c r="N174" s="279" t="s">
        <v>103</v>
      </c>
      <c r="O174" s="280"/>
      <c r="P174" s="16" t="s">
        <v>39</v>
      </c>
      <c r="Q174" s="274"/>
    </row>
    <row r="175" spans="1:17" ht="90" x14ac:dyDescent="0.25">
      <c r="A175" s="276" t="s">
        <v>31</v>
      </c>
      <c r="B175" s="277" t="s">
        <v>701</v>
      </c>
      <c r="C175" s="277"/>
      <c r="D175" s="277" t="s">
        <v>773</v>
      </c>
      <c r="E175" s="15" t="s">
        <v>774</v>
      </c>
      <c r="F175" s="15" t="s">
        <v>775</v>
      </c>
      <c r="G175" s="15" t="s">
        <v>776</v>
      </c>
      <c r="H175" s="278" t="s">
        <v>35</v>
      </c>
      <c r="I175" s="278" t="s">
        <v>4</v>
      </c>
      <c r="J175" s="278" t="s">
        <v>6</v>
      </c>
      <c r="K175" s="278" t="s">
        <v>55</v>
      </c>
      <c r="L175" s="278" t="s">
        <v>538</v>
      </c>
      <c r="M175" s="277" t="s">
        <v>772</v>
      </c>
      <c r="N175" s="277" t="s">
        <v>103</v>
      </c>
      <c r="O175" s="278"/>
      <c r="P175" s="15" t="s">
        <v>39</v>
      </c>
      <c r="Q175" s="275"/>
    </row>
    <row r="176" spans="1:17" ht="90" x14ac:dyDescent="0.25">
      <c r="A176" s="276" t="s">
        <v>31</v>
      </c>
      <c r="B176" s="279" t="s">
        <v>701</v>
      </c>
      <c r="C176" s="279"/>
      <c r="D176" s="279" t="s">
        <v>777</v>
      </c>
      <c r="E176" s="16" t="s">
        <v>778</v>
      </c>
      <c r="F176" s="16" t="s">
        <v>779</v>
      </c>
      <c r="G176" s="16" t="s">
        <v>780</v>
      </c>
      <c r="H176" s="280" t="s">
        <v>35</v>
      </c>
      <c r="I176" s="280" t="s">
        <v>4</v>
      </c>
      <c r="J176" s="280" t="s">
        <v>6</v>
      </c>
      <c r="K176" s="280" t="s">
        <v>55</v>
      </c>
      <c r="L176" s="280" t="s">
        <v>538</v>
      </c>
      <c r="M176" s="279" t="s">
        <v>772</v>
      </c>
      <c r="N176" s="279" t="s">
        <v>103</v>
      </c>
      <c r="O176" s="280"/>
      <c r="P176" s="16" t="s">
        <v>39</v>
      </c>
      <c r="Q176" s="274"/>
    </row>
    <row r="177" spans="1:17" ht="90" x14ac:dyDescent="0.25">
      <c r="A177" s="276" t="s">
        <v>31</v>
      </c>
      <c r="B177" s="277" t="s">
        <v>701</v>
      </c>
      <c r="C177" s="277"/>
      <c r="D177" s="277" t="s">
        <v>781</v>
      </c>
      <c r="E177" s="15" t="s">
        <v>782</v>
      </c>
      <c r="F177" s="15" t="s">
        <v>783</v>
      </c>
      <c r="G177" s="15" t="s">
        <v>784</v>
      </c>
      <c r="H177" s="278" t="s">
        <v>35</v>
      </c>
      <c r="I177" s="278" t="s">
        <v>4</v>
      </c>
      <c r="J177" s="278" t="s">
        <v>6</v>
      </c>
      <c r="K177" s="278" t="s">
        <v>55</v>
      </c>
      <c r="L177" s="278" t="s">
        <v>538</v>
      </c>
      <c r="M177" s="277" t="s">
        <v>772</v>
      </c>
      <c r="N177" s="277" t="s">
        <v>103</v>
      </c>
      <c r="O177" s="278"/>
      <c r="P177" s="15" t="s">
        <v>39</v>
      </c>
      <c r="Q177" s="275"/>
    </row>
    <row r="178" spans="1:17" ht="90" x14ac:dyDescent="0.25">
      <c r="A178" s="276" t="s">
        <v>31</v>
      </c>
      <c r="B178" s="279" t="s">
        <v>5267</v>
      </c>
      <c r="C178" s="279"/>
      <c r="D178" s="279" t="s">
        <v>785</v>
      </c>
      <c r="E178" s="16" t="s">
        <v>786</v>
      </c>
      <c r="F178" s="16" t="s">
        <v>787</v>
      </c>
      <c r="G178" s="16" t="s">
        <v>788</v>
      </c>
      <c r="H178" s="280" t="s">
        <v>35</v>
      </c>
      <c r="I178" s="280" t="s">
        <v>4</v>
      </c>
      <c r="J178" s="280" t="s">
        <v>5</v>
      </c>
      <c r="K178" s="280" t="s">
        <v>766</v>
      </c>
      <c r="L178" s="280" t="s">
        <v>767</v>
      </c>
      <c r="M178" s="279" t="s">
        <v>267</v>
      </c>
      <c r="N178" s="279" t="s">
        <v>38</v>
      </c>
      <c r="O178" s="280" t="s">
        <v>18</v>
      </c>
      <c r="P178" s="16" t="s">
        <v>39</v>
      </c>
      <c r="Q178" s="274"/>
    </row>
    <row r="179" spans="1:17" ht="60" x14ac:dyDescent="0.25">
      <c r="A179" s="276" t="s">
        <v>31</v>
      </c>
      <c r="B179" s="277" t="s">
        <v>4891</v>
      </c>
      <c r="C179" s="277" t="s">
        <v>789</v>
      </c>
      <c r="D179" s="277" t="s">
        <v>790</v>
      </c>
      <c r="E179" s="15" t="s">
        <v>791</v>
      </c>
      <c r="F179" s="15" t="s">
        <v>792</v>
      </c>
      <c r="G179" s="15" t="s">
        <v>793</v>
      </c>
      <c r="H179" s="278" t="s">
        <v>35</v>
      </c>
      <c r="I179" s="278" t="s">
        <v>8</v>
      </c>
      <c r="J179" s="278" t="s">
        <v>5</v>
      </c>
      <c r="K179" s="278" t="s">
        <v>36</v>
      </c>
      <c r="L179" s="278" t="s">
        <v>794</v>
      </c>
      <c r="M179" s="277" t="s">
        <v>652</v>
      </c>
      <c r="N179" s="277" t="s">
        <v>38</v>
      </c>
      <c r="O179" s="278" t="s">
        <v>653</v>
      </c>
      <c r="P179" s="15" t="s">
        <v>39</v>
      </c>
      <c r="Q179" s="275"/>
    </row>
    <row r="180" spans="1:17" ht="60" x14ac:dyDescent="0.25">
      <c r="A180" s="276" t="s">
        <v>31</v>
      </c>
      <c r="B180" s="279" t="s">
        <v>5268</v>
      </c>
      <c r="C180" s="279" t="s">
        <v>795</v>
      </c>
      <c r="D180" s="279" t="s">
        <v>796</v>
      </c>
      <c r="E180" s="16" t="s">
        <v>797</v>
      </c>
      <c r="F180" s="16" t="s">
        <v>798</v>
      </c>
      <c r="G180" s="16" t="s">
        <v>799</v>
      </c>
      <c r="H180" s="280" t="s">
        <v>35</v>
      </c>
      <c r="I180" s="280" t="s">
        <v>8</v>
      </c>
      <c r="J180" s="280" t="s">
        <v>5</v>
      </c>
      <c r="K180" s="280" t="s">
        <v>36</v>
      </c>
      <c r="L180" s="280" t="s">
        <v>794</v>
      </c>
      <c r="M180" s="279" t="s">
        <v>652</v>
      </c>
      <c r="N180" s="279" t="s">
        <v>38</v>
      </c>
      <c r="O180" s="280" t="s">
        <v>653</v>
      </c>
      <c r="P180" s="16" t="s">
        <v>39</v>
      </c>
      <c r="Q180" s="274"/>
    </row>
    <row r="181" spans="1:17" ht="60" x14ac:dyDescent="0.25">
      <c r="A181" s="276" t="s">
        <v>31</v>
      </c>
      <c r="B181" s="277" t="s">
        <v>5268</v>
      </c>
      <c r="C181" s="277" t="s">
        <v>800</v>
      </c>
      <c r="D181" s="277" t="s">
        <v>801</v>
      </c>
      <c r="E181" s="15" t="s">
        <v>802</v>
      </c>
      <c r="F181" s="15" t="s">
        <v>803</v>
      </c>
      <c r="G181" s="15" t="s">
        <v>804</v>
      </c>
      <c r="H181" s="278" t="s">
        <v>35</v>
      </c>
      <c r="I181" s="278" t="s">
        <v>8</v>
      </c>
      <c r="J181" s="278" t="s">
        <v>5</v>
      </c>
      <c r="K181" s="278" t="s">
        <v>36</v>
      </c>
      <c r="L181" s="278" t="s">
        <v>794</v>
      </c>
      <c r="M181" s="277" t="s">
        <v>652</v>
      </c>
      <c r="N181" s="277" t="s">
        <v>38</v>
      </c>
      <c r="O181" s="278" t="s">
        <v>653</v>
      </c>
      <c r="P181" s="15" t="s">
        <v>39</v>
      </c>
      <c r="Q181" s="275"/>
    </row>
    <row r="182" spans="1:17" ht="60" x14ac:dyDescent="0.25">
      <c r="A182" s="276" t="s">
        <v>31</v>
      </c>
      <c r="B182" s="279" t="s">
        <v>4891</v>
      </c>
      <c r="C182" s="279" t="s">
        <v>805</v>
      </c>
      <c r="D182" s="279" t="s">
        <v>806</v>
      </c>
      <c r="E182" s="16" t="s">
        <v>807</v>
      </c>
      <c r="F182" s="16" t="s">
        <v>808</v>
      </c>
      <c r="G182" s="16" t="s">
        <v>809</v>
      </c>
      <c r="H182" s="280" t="s">
        <v>35</v>
      </c>
      <c r="I182" s="280" t="s">
        <v>8</v>
      </c>
      <c r="J182" s="280" t="s">
        <v>5</v>
      </c>
      <c r="K182" s="280" t="s">
        <v>36</v>
      </c>
      <c r="L182" s="280" t="s">
        <v>794</v>
      </c>
      <c r="M182" s="279" t="s">
        <v>652</v>
      </c>
      <c r="N182" s="279" t="s">
        <v>38</v>
      </c>
      <c r="O182" s="280" t="s">
        <v>653</v>
      </c>
      <c r="P182" s="16" t="s">
        <v>39</v>
      </c>
      <c r="Q182" s="274"/>
    </row>
    <row r="183" spans="1:17" ht="60" x14ac:dyDescent="0.25">
      <c r="A183" s="276" t="s">
        <v>31</v>
      </c>
      <c r="B183" s="277" t="s">
        <v>5268</v>
      </c>
      <c r="C183" s="277" t="s">
        <v>810</v>
      </c>
      <c r="D183" s="277" t="s">
        <v>811</v>
      </c>
      <c r="E183" s="15" t="s">
        <v>812</v>
      </c>
      <c r="F183" s="15" t="s">
        <v>813</v>
      </c>
      <c r="G183" s="15" t="s">
        <v>814</v>
      </c>
      <c r="H183" s="278" t="s">
        <v>35</v>
      </c>
      <c r="I183" s="278" t="s">
        <v>8</v>
      </c>
      <c r="J183" s="278" t="s">
        <v>5</v>
      </c>
      <c r="K183" s="278" t="s">
        <v>36</v>
      </c>
      <c r="L183" s="278" t="s">
        <v>794</v>
      </c>
      <c r="M183" s="277" t="s">
        <v>652</v>
      </c>
      <c r="N183" s="277" t="s">
        <v>38</v>
      </c>
      <c r="O183" s="278" t="s">
        <v>653</v>
      </c>
      <c r="P183" s="15" t="s">
        <v>39</v>
      </c>
      <c r="Q183" s="275"/>
    </row>
    <row r="184" spans="1:17" ht="60" x14ac:dyDescent="0.25">
      <c r="A184" s="276" t="s">
        <v>31</v>
      </c>
      <c r="B184" s="279" t="s">
        <v>4892</v>
      </c>
      <c r="C184" s="279" t="s">
        <v>815</v>
      </c>
      <c r="D184" s="279" t="s">
        <v>816</v>
      </c>
      <c r="E184" s="16" t="s">
        <v>817</v>
      </c>
      <c r="F184" s="16" t="s">
        <v>818</v>
      </c>
      <c r="G184" s="16" t="s">
        <v>819</v>
      </c>
      <c r="H184" s="280" t="s">
        <v>35</v>
      </c>
      <c r="I184" s="280" t="s">
        <v>8</v>
      </c>
      <c r="J184" s="280" t="s">
        <v>5</v>
      </c>
      <c r="K184" s="280" t="s">
        <v>36</v>
      </c>
      <c r="L184" s="280" t="s">
        <v>794</v>
      </c>
      <c r="M184" s="279" t="s">
        <v>652</v>
      </c>
      <c r="N184" s="279" t="s">
        <v>38</v>
      </c>
      <c r="O184" s="280" t="s">
        <v>653</v>
      </c>
      <c r="P184" s="16" t="s">
        <v>39</v>
      </c>
      <c r="Q184" s="274"/>
    </row>
    <row r="185" spans="1:17" ht="60" x14ac:dyDescent="0.25">
      <c r="A185" s="276" t="s">
        <v>31</v>
      </c>
      <c r="B185" s="277" t="s">
        <v>5268</v>
      </c>
      <c r="C185" s="277" t="s">
        <v>820</v>
      </c>
      <c r="D185" s="277" t="s">
        <v>821</v>
      </c>
      <c r="E185" s="15" t="s">
        <v>822</v>
      </c>
      <c r="F185" s="15" t="s">
        <v>5269</v>
      </c>
      <c r="G185" s="15" t="s">
        <v>5270</v>
      </c>
      <c r="H185" s="278" t="s">
        <v>35</v>
      </c>
      <c r="I185" s="278" t="s">
        <v>8</v>
      </c>
      <c r="J185" s="278" t="s">
        <v>5</v>
      </c>
      <c r="K185" s="278" t="s">
        <v>36</v>
      </c>
      <c r="L185" s="278" t="s">
        <v>794</v>
      </c>
      <c r="M185" s="277" t="s">
        <v>652</v>
      </c>
      <c r="N185" s="277" t="s">
        <v>38</v>
      </c>
      <c r="O185" s="278" t="s">
        <v>653</v>
      </c>
      <c r="P185" s="15" t="s">
        <v>39</v>
      </c>
      <c r="Q185" s="275"/>
    </row>
    <row r="186" spans="1:17" ht="60" x14ac:dyDescent="0.25">
      <c r="A186" s="276" t="s">
        <v>31</v>
      </c>
      <c r="B186" s="279" t="s">
        <v>4892</v>
      </c>
      <c r="C186" s="279" t="s">
        <v>823</v>
      </c>
      <c r="D186" s="279" t="s">
        <v>824</v>
      </c>
      <c r="E186" s="16" t="s">
        <v>825</v>
      </c>
      <c r="F186" s="16" t="s">
        <v>826</v>
      </c>
      <c r="G186" s="16" t="s">
        <v>827</v>
      </c>
      <c r="H186" s="280" t="s">
        <v>35</v>
      </c>
      <c r="I186" s="280" t="s">
        <v>8</v>
      </c>
      <c r="J186" s="280" t="s">
        <v>5</v>
      </c>
      <c r="K186" s="280" t="s">
        <v>36</v>
      </c>
      <c r="L186" s="280" t="s">
        <v>794</v>
      </c>
      <c r="M186" s="279" t="s">
        <v>652</v>
      </c>
      <c r="N186" s="279" t="s">
        <v>38</v>
      </c>
      <c r="O186" s="280" t="s">
        <v>653</v>
      </c>
      <c r="P186" s="16" t="s">
        <v>39</v>
      </c>
      <c r="Q186" s="274"/>
    </row>
    <row r="187" spans="1:17" ht="60" x14ac:dyDescent="0.25">
      <c r="A187" s="276" t="s">
        <v>31</v>
      </c>
      <c r="B187" s="277" t="s">
        <v>5268</v>
      </c>
      <c r="C187" s="277" t="s">
        <v>828</v>
      </c>
      <c r="D187" s="277" t="s">
        <v>829</v>
      </c>
      <c r="E187" s="15" t="s">
        <v>830</v>
      </c>
      <c r="F187" s="15" t="s">
        <v>831</v>
      </c>
      <c r="G187" s="15" t="s">
        <v>832</v>
      </c>
      <c r="H187" s="278" t="s">
        <v>35</v>
      </c>
      <c r="I187" s="278" t="s">
        <v>8</v>
      </c>
      <c r="J187" s="278" t="s">
        <v>5</v>
      </c>
      <c r="K187" s="278" t="s">
        <v>36</v>
      </c>
      <c r="L187" s="278" t="s">
        <v>794</v>
      </c>
      <c r="M187" s="277" t="s">
        <v>652</v>
      </c>
      <c r="N187" s="277" t="s">
        <v>38</v>
      </c>
      <c r="O187" s="278" t="s">
        <v>653</v>
      </c>
      <c r="P187" s="15" t="s">
        <v>39</v>
      </c>
      <c r="Q187" s="275"/>
    </row>
    <row r="188" spans="1:17" ht="60" x14ac:dyDescent="0.25">
      <c r="A188" s="276" t="s">
        <v>31</v>
      </c>
      <c r="B188" s="279" t="s">
        <v>4893</v>
      </c>
      <c r="C188" s="279" t="s">
        <v>833</v>
      </c>
      <c r="D188" s="279" t="s">
        <v>834</v>
      </c>
      <c r="E188" s="16" t="s">
        <v>835</v>
      </c>
      <c r="F188" s="16" t="s">
        <v>836</v>
      </c>
      <c r="G188" s="16" t="s">
        <v>837</v>
      </c>
      <c r="H188" s="280" t="s">
        <v>35</v>
      </c>
      <c r="I188" s="280" t="s">
        <v>8</v>
      </c>
      <c r="J188" s="280" t="s">
        <v>5</v>
      </c>
      <c r="K188" s="280" t="s">
        <v>36</v>
      </c>
      <c r="L188" s="280" t="s">
        <v>794</v>
      </c>
      <c r="M188" s="279" t="s">
        <v>652</v>
      </c>
      <c r="N188" s="279" t="s">
        <v>38</v>
      </c>
      <c r="O188" s="280" t="s">
        <v>653</v>
      </c>
      <c r="P188" s="16" t="s">
        <v>39</v>
      </c>
      <c r="Q188" s="274"/>
    </row>
    <row r="189" spans="1:17" ht="45" x14ac:dyDescent="0.25">
      <c r="A189" s="276" t="s">
        <v>31</v>
      </c>
      <c r="B189" s="277" t="s">
        <v>4891</v>
      </c>
      <c r="C189" s="277" t="s">
        <v>838</v>
      </c>
      <c r="D189" s="277" t="s">
        <v>839</v>
      </c>
      <c r="E189" s="15" t="s">
        <v>840</v>
      </c>
      <c r="F189" s="15" t="s">
        <v>841</v>
      </c>
      <c r="G189" s="15" t="s">
        <v>842</v>
      </c>
      <c r="H189" s="278" t="s">
        <v>35</v>
      </c>
      <c r="I189" s="278" t="s">
        <v>8</v>
      </c>
      <c r="J189" s="278" t="s">
        <v>5</v>
      </c>
      <c r="K189" s="278" t="s">
        <v>36</v>
      </c>
      <c r="L189" s="278" t="s">
        <v>794</v>
      </c>
      <c r="M189" s="277" t="s">
        <v>652</v>
      </c>
      <c r="N189" s="277" t="s">
        <v>38</v>
      </c>
      <c r="O189" s="278" t="s">
        <v>653</v>
      </c>
      <c r="P189" s="15" t="s">
        <v>39</v>
      </c>
      <c r="Q189" s="275"/>
    </row>
    <row r="190" spans="1:17" ht="45" x14ac:dyDescent="0.25">
      <c r="A190" s="276" t="s">
        <v>31</v>
      </c>
      <c r="B190" s="279" t="s">
        <v>5268</v>
      </c>
      <c r="C190" s="279" t="s">
        <v>843</v>
      </c>
      <c r="D190" s="279" t="s">
        <v>844</v>
      </c>
      <c r="E190" s="16" t="s">
        <v>845</v>
      </c>
      <c r="F190" s="16" t="s">
        <v>846</v>
      </c>
      <c r="G190" s="16" t="s">
        <v>847</v>
      </c>
      <c r="H190" s="280" t="s">
        <v>35</v>
      </c>
      <c r="I190" s="280" t="s">
        <v>8</v>
      </c>
      <c r="J190" s="280" t="s">
        <v>5</v>
      </c>
      <c r="K190" s="280" t="s">
        <v>36</v>
      </c>
      <c r="L190" s="280" t="s">
        <v>794</v>
      </c>
      <c r="M190" s="279" t="s">
        <v>652</v>
      </c>
      <c r="N190" s="279" t="s">
        <v>38</v>
      </c>
      <c r="O190" s="280" t="s">
        <v>653</v>
      </c>
      <c r="P190" s="16" t="s">
        <v>39</v>
      </c>
      <c r="Q190" s="274"/>
    </row>
    <row r="191" spans="1:17" ht="45" x14ac:dyDescent="0.25">
      <c r="A191" s="276" t="s">
        <v>31</v>
      </c>
      <c r="B191" s="277" t="s">
        <v>5268</v>
      </c>
      <c r="C191" s="277" t="s">
        <v>848</v>
      </c>
      <c r="D191" s="277" t="s">
        <v>849</v>
      </c>
      <c r="E191" s="15" t="s">
        <v>850</v>
      </c>
      <c r="F191" s="15" t="s">
        <v>851</v>
      </c>
      <c r="G191" s="15" t="s">
        <v>852</v>
      </c>
      <c r="H191" s="278" t="s">
        <v>35</v>
      </c>
      <c r="I191" s="278" t="s">
        <v>8</v>
      </c>
      <c r="J191" s="278" t="s">
        <v>5</v>
      </c>
      <c r="K191" s="278" t="s">
        <v>36</v>
      </c>
      <c r="L191" s="278" t="s">
        <v>794</v>
      </c>
      <c r="M191" s="277" t="s">
        <v>652</v>
      </c>
      <c r="N191" s="277" t="s">
        <v>38</v>
      </c>
      <c r="O191" s="278" t="s">
        <v>653</v>
      </c>
      <c r="P191" s="15" t="s">
        <v>39</v>
      </c>
      <c r="Q191" s="275"/>
    </row>
    <row r="192" spans="1:17" ht="45" x14ac:dyDescent="0.25">
      <c r="A192" s="276" t="s">
        <v>31</v>
      </c>
      <c r="B192" s="279" t="s">
        <v>5271</v>
      </c>
      <c r="C192" s="279" t="s">
        <v>853</v>
      </c>
      <c r="D192" s="279" t="s">
        <v>854</v>
      </c>
      <c r="E192" s="16" t="s">
        <v>855</v>
      </c>
      <c r="F192" s="16" t="s">
        <v>1042</v>
      </c>
      <c r="G192" s="16" t="s">
        <v>852</v>
      </c>
      <c r="H192" s="280" t="s">
        <v>35</v>
      </c>
      <c r="I192" s="280" t="s">
        <v>8</v>
      </c>
      <c r="J192" s="280" t="s">
        <v>5</v>
      </c>
      <c r="K192" s="280" t="s">
        <v>36</v>
      </c>
      <c r="L192" s="280" t="s">
        <v>794</v>
      </c>
      <c r="M192" s="279" t="s">
        <v>652</v>
      </c>
      <c r="N192" s="279" t="s">
        <v>38</v>
      </c>
      <c r="O192" s="280" t="s">
        <v>653</v>
      </c>
      <c r="P192" s="16" t="s">
        <v>39</v>
      </c>
      <c r="Q192" s="274"/>
    </row>
    <row r="193" spans="1:17" ht="45" x14ac:dyDescent="0.25">
      <c r="A193" s="276" t="s">
        <v>31</v>
      </c>
      <c r="B193" s="277" t="s">
        <v>5268</v>
      </c>
      <c r="C193" s="277" t="s">
        <v>856</v>
      </c>
      <c r="D193" s="277" t="s">
        <v>857</v>
      </c>
      <c r="E193" s="15" t="s">
        <v>858</v>
      </c>
      <c r="F193" s="15" t="s">
        <v>859</v>
      </c>
      <c r="G193" s="15" t="s">
        <v>860</v>
      </c>
      <c r="H193" s="278" t="s">
        <v>35</v>
      </c>
      <c r="I193" s="278" t="s">
        <v>8</v>
      </c>
      <c r="J193" s="278" t="s">
        <v>5</v>
      </c>
      <c r="K193" s="278" t="s">
        <v>36</v>
      </c>
      <c r="L193" s="278" t="s">
        <v>794</v>
      </c>
      <c r="M193" s="277" t="s">
        <v>652</v>
      </c>
      <c r="N193" s="277" t="s">
        <v>38</v>
      </c>
      <c r="O193" s="278" t="s">
        <v>653</v>
      </c>
      <c r="P193" s="15" t="s">
        <v>39</v>
      </c>
      <c r="Q193" s="275"/>
    </row>
    <row r="194" spans="1:17" ht="45" x14ac:dyDescent="0.25">
      <c r="A194" s="276" t="s">
        <v>31</v>
      </c>
      <c r="B194" s="279" t="s">
        <v>5268</v>
      </c>
      <c r="C194" s="279" t="s">
        <v>861</v>
      </c>
      <c r="D194" s="279" t="s">
        <v>862</v>
      </c>
      <c r="E194" s="16" t="s">
        <v>863</v>
      </c>
      <c r="F194" s="16" t="s">
        <v>864</v>
      </c>
      <c r="G194" s="16" t="s">
        <v>865</v>
      </c>
      <c r="H194" s="280" t="s">
        <v>35</v>
      </c>
      <c r="I194" s="280" t="s">
        <v>8</v>
      </c>
      <c r="J194" s="280" t="s">
        <v>5</v>
      </c>
      <c r="K194" s="280" t="s">
        <v>36</v>
      </c>
      <c r="L194" s="280" t="s">
        <v>794</v>
      </c>
      <c r="M194" s="279" t="s">
        <v>652</v>
      </c>
      <c r="N194" s="279" t="s">
        <v>38</v>
      </c>
      <c r="O194" s="280" t="s">
        <v>653</v>
      </c>
      <c r="P194" s="16" t="s">
        <v>39</v>
      </c>
      <c r="Q194" s="274"/>
    </row>
    <row r="195" spans="1:17" ht="45" x14ac:dyDescent="0.25">
      <c r="A195" s="276" t="s">
        <v>31</v>
      </c>
      <c r="B195" s="277" t="s">
        <v>5268</v>
      </c>
      <c r="C195" s="277" t="s">
        <v>866</v>
      </c>
      <c r="D195" s="277" t="s">
        <v>867</v>
      </c>
      <c r="E195" s="15" t="s">
        <v>868</v>
      </c>
      <c r="F195" s="15" t="s">
        <v>869</v>
      </c>
      <c r="G195" s="15" t="s">
        <v>870</v>
      </c>
      <c r="H195" s="278" t="s">
        <v>35</v>
      </c>
      <c r="I195" s="278" t="s">
        <v>8</v>
      </c>
      <c r="J195" s="278" t="s">
        <v>5</v>
      </c>
      <c r="K195" s="278" t="s">
        <v>36</v>
      </c>
      <c r="L195" s="278" t="s">
        <v>794</v>
      </c>
      <c r="M195" s="277" t="s">
        <v>652</v>
      </c>
      <c r="N195" s="277" t="s">
        <v>38</v>
      </c>
      <c r="O195" s="278" t="s">
        <v>653</v>
      </c>
      <c r="P195" s="15" t="s">
        <v>39</v>
      </c>
      <c r="Q195" s="275"/>
    </row>
    <row r="196" spans="1:17" ht="45" x14ac:dyDescent="0.25">
      <c r="A196" s="276" t="s">
        <v>31</v>
      </c>
      <c r="B196" s="279" t="s">
        <v>5268</v>
      </c>
      <c r="C196" s="279" t="s">
        <v>871</v>
      </c>
      <c r="D196" s="279" t="s">
        <v>872</v>
      </c>
      <c r="E196" s="16" t="s">
        <v>873</v>
      </c>
      <c r="F196" s="16" t="s">
        <v>874</v>
      </c>
      <c r="G196" s="16" t="s">
        <v>875</v>
      </c>
      <c r="H196" s="280" t="s">
        <v>35</v>
      </c>
      <c r="I196" s="280" t="s">
        <v>8</v>
      </c>
      <c r="J196" s="280" t="s">
        <v>5</v>
      </c>
      <c r="K196" s="280" t="s">
        <v>36</v>
      </c>
      <c r="L196" s="280" t="s">
        <v>794</v>
      </c>
      <c r="M196" s="279" t="s">
        <v>652</v>
      </c>
      <c r="N196" s="279" t="s">
        <v>38</v>
      </c>
      <c r="O196" s="280" t="s">
        <v>653</v>
      </c>
      <c r="P196" s="16" t="s">
        <v>39</v>
      </c>
      <c r="Q196" s="274"/>
    </row>
    <row r="197" spans="1:17" ht="45" x14ac:dyDescent="0.25">
      <c r="A197" s="276" t="s">
        <v>31</v>
      </c>
      <c r="B197" s="277" t="s">
        <v>5272</v>
      </c>
      <c r="C197" s="277" t="s">
        <v>876</v>
      </c>
      <c r="D197" s="277" t="s">
        <v>877</v>
      </c>
      <c r="E197" s="15" t="s">
        <v>878</v>
      </c>
      <c r="F197" s="15" t="s">
        <v>879</v>
      </c>
      <c r="G197" s="15" t="s">
        <v>880</v>
      </c>
      <c r="H197" s="278" t="s">
        <v>35</v>
      </c>
      <c r="I197" s="278" t="s">
        <v>8</v>
      </c>
      <c r="J197" s="278" t="s">
        <v>5</v>
      </c>
      <c r="K197" s="278" t="s">
        <v>36</v>
      </c>
      <c r="L197" s="278" t="s">
        <v>794</v>
      </c>
      <c r="M197" s="277" t="s">
        <v>652</v>
      </c>
      <c r="N197" s="277" t="s">
        <v>38</v>
      </c>
      <c r="O197" s="278" t="s">
        <v>653</v>
      </c>
      <c r="P197" s="15" t="s">
        <v>39</v>
      </c>
      <c r="Q197" s="275"/>
    </row>
    <row r="198" spans="1:17" ht="45" x14ac:dyDescent="0.25">
      <c r="A198" s="276" t="s">
        <v>31</v>
      </c>
      <c r="B198" s="279" t="s">
        <v>5272</v>
      </c>
      <c r="C198" s="279" t="s">
        <v>881</v>
      </c>
      <c r="D198" s="279" t="s">
        <v>882</v>
      </c>
      <c r="E198" s="16" t="s">
        <v>883</v>
      </c>
      <c r="F198" s="16" t="s">
        <v>884</v>
      </c>
      <c r="G198" s="16" t="s">
        <v>885</v>
      </c>
      <c r="H198" s="280" t="s">
        <v>35</v>
      </c>
      <c r="I198" s="280" t="s">
        <v>8</v>
      </c>
      <c r="J198" s="280" t="s">
        <v>5</v>
      </c>
      <c r="K198" s="280" t="s">
        <v>36</v>
      </c>
      <c r="L198" s="280" t="s">
        <v>794</v>
      </c>
      <c r="M198" s="279" t="s">
        <v>652</v>
      </c>
      <c r="N198" s="279" t="s">
        <v>38</v>
      </c>
      <c r="O198" s="280" t="s">
        <v>653</v>
      </c>
      <c r="P198" s="16" t="s">
        <v>39</v>
      </c>
      <c r="Q198" s="274"/>
    </row>
    <row r="199" spans="1:17" ht="45" x14ac:dyDescent="0.25">
      <c r="A199" s="276" t="s">
        <v>31</v>
      </c>
      <c r="B199" s="277" t="s">
        <v>5272</v>
      </c>
      <c r="C199" s="277" t="s">
        <v>886</v>
      </c>
      <c r="D199" s="277" t="s">
        <v>887</v>
      </c>
      <c r="E199" s="15" t="s">
        <v>888</v>
      </c>
      <c r="F199" s="15" t="s">
        <v>889</v>
      </c>
      <c r="G199" s="15" t="s">
        <v>890</v>
      </c>
      <c r="H199" s="278" t="s">
        <v>35</v>
      </c>
      <c r="I199" s="278" t="s">
        <v>8</v>
      </c>
      <c r="J199" s="278" t="s">
        <v>5</v>
      </c>
      <c r="K199" s="278" t="s">
        <v>36</v>
      </c>
      <c r="L199" s="278" t="s">
        <v>794</v>
      </c>
      <c r="M199" s="277" t="s">
        <v>652</v>
      </c>
      <c r="N199" s="277" t="s">
        <v>38</v>
      </c>
      <c r="O199" s="278" t="s">
        <v>653</v>
      </c>
      <c r="P199" s="15" t="s">
        <v>39</v>
      </c>
      <c r="Q199" s="275"/>
    </row>
    <row r="200" spans="1:17" ht="45" x14ac:dyDescent="0.25">
      <c r="A200" s="276" t="s">
        <v>31</v>
      </c>
      <c r="B200" s="279" t="s">
        <v>5268</v>
      </c>
      <c r="C200" s="279" t="s">
        <v>891</v>
      </c>
      <c r="D200" s="279" t="s">
        <v>892</v>
      </c>
      <c r="E200" s="16" t="s">
        <v>893</v>
      </c>
      <c r="F200" s="16" t="s">
        <v>894</v>
      </c>
      <c r="G200" s="16" t="s">
        <v>895</v>
      </c>
      <c r="H200" s="280" t="s">
        <v>35</v>
      </c>
      <c r="I200" s="280" t="s">
        <v>8</v>
      </c>
      <c r="J200" s="280" t="s">
        <v>5</v>
      </c>
      <c r="K200" s="280" t="s">
        <v>36</v>
      </c>
      <c r="L200" s="280" t="s">
        <v>794</v>
      </c>
      <c r="M200" s="279" t="s">
        <v>652</v>
      </c>
      <c r="N200" s="279" t="s">
        <v>38</v>
      </c>
      <c r="O200" s="280" t="s">
        <v>653</v>
      </c>
      <c r="P200" s="16" t="s">
        <v>39</v>
      </c>
      <c r="Q200" s="274"/>
    </row>
    <row r="201" spans="1:17" ht="45" x14ac:dyDescent="0.25">
      <c r="A201" s="276" t="s">
        <v>31</v>
      </c>
      <c r="B201" s="277" t="s">
        <v>5272</v>
      </c>
      <c r="C201" s="277" t="s">
        <v>896</v>
      </c>
      <c r="D201" s="277" t="s">
        <v>897</v>
      </c>
      <c r="E201" s="15" t="s">
        <v>898</v>
      </c>
      <c r="F201" s="15" t="s">
        <v>899</v>
      </c>
      <c r="G201" s="15" t="s">
        <v>900</v>
      </c>
      <c r="H201" s="278" t="s">
        <v>35</v>
      </c>
      <c r="I201" s="278" t="s">
        <v>8</v>
      </c>
      <c r="J201" s="278" t="s">
        <v>5</v>
      </c>
      <c r="K201" s="278" t="s">
        <v>36</v>
      </c>
      <c r="L201" s="278" t="s">
        <v>794</v>
      </c>
      <c r="M201" s="277" t="s">
        <v>652</v>
      </c>
      <c r="N201" s="277" t="s">
        <v>38</v>
      </c>
      <c r="O201" s="278" t="s">
        <v>901</v>
      </c>
      <c r="P201" s="15" t="s">
        <v>39</v>
      </c>
      <c r="Q201" s="275"/>
    </row>
    <row r="202" spans="1:17" ht="45" x14ac:dyDescent="0.25">
      <c r="A202" s="276" t="s">
        <v>31</v>
      </c>
      <c r="B202" s="279" t="s">
        <v>5268</v>
      </c>
      <c r="C202" s="279" t="s">
        <v>902</v>
      </c>
      <c r="D202" s="279" t="s">
        <v>903</v>
      </c>
      <c r="E202" s="16" t="s">
        <v>904</v>
      </c>
      <c r="F202" s="16" t="s">
        <v>905</v>
      </c>
      <c r="G202" s="16" t="s">
        <v>906</v>
      </c>
      <c r="H202" s="280" t="s">
        <v>35</v>
      </c>
      <c r="I202" s="280" t="s">
        <v>8</v>
      </c>
      <c r="J202" s="280" t="s">
        <v>5</v>
      </c>
      <c r="K202" s="280" t="s">
        <v>36</v>
      </c>
      <c r="L202" s="280" t="s">
        <v>794</v>
      </c>
      <c r="M202" s="279" t="s">
        <v>652</v>
      </c>
      <c r="N202" s="279" t="s">
        <v>38</v>
      </c>
      <c r="O202" s="280" t="s">
        <v>653</v>
      </c>
      <c r="P202" s="16" t="s">
        <v>39</v>
      </c>
      <c r="Q202" s="274"/>
    </row>
    <row r="203" spans="1:17" ht="45" x14ac:dyDescent="0.25">
      <c r="A203" s="276" t="s">
        <v>31</v>
      </c>
      <c r="B203" s="277" t="s">
        <v>5268</v>
      </c>
      <c r="C203" s="277" t="s">
        <v>907</v>
      </c>
      <c r="D203" s="277" t="s">
        <v>908</v>
      </c>
      <c r="E203" s="15" t="s">
        <v>909</v>
      </c>
      <c r="F203" s="15" t="s">
        <v>5273</v>
      </c>
      <c r="G203" s="15" t="s">
        <v>5274</v>
      </c>
      <c r="H203" s="278" t="s">
        <v>35</v>
      </c>
      <c r="I203" s="278" t="s">
        <v>8</v>
      </c>
      <c r="J203" s="278" t="s">
        <v>5</v>
      </c>
      <c r="K203" s="278" t="s">
        <v>36</v>
      </c>
      <c r="L203" s="278" t="s">
        <v>794</v>
      </c>
      <c r="M203" s="277" t="s">
        <v>652</v>
      </c>
      <c r="N203" s="277" t="s">
        <v>38</v>
      </c>
      <c r="O203" s="278" t="s">
        <v>653</v>
      </c>
      <c r="P203" s="15" t="s">
        <v>39</v>
      </c>
      <c r="Q203" s="275"/>
    </row>
    <row r="204" spans="1:17" ht="45" x14ac:dyDescent="0.25">
      <c r="A204" s="276" t="s">
        <v>31</v>
      </c>
      <c r="B204" s="279" t="s">
        <v>5268</v>
      </c>
      <c r="C204" s="279" t="s">
        <v>910</v>
      </c>
      <c r="D204" s="279" t="s">
        <v>911</v>
      </c>
      <c r="E204" s="16" t="s">
        <v>912</v>
      </c>
      <c r="F204" s="16" t="s">
        <v>913</v>
      </c>
      <c r="G204" s="16" t="s">
        <v>914</v>
      </c>
      <c r="H204" s="280" t="s">
        <v>35</v>
      </c>
      <c r="I204" s="280" t="s">
        <v>8</v>
      </c>
      <c r="J204" s="280" t="s">
        <v>5</v>
      </c>
      <c r="K204" s="280" t="s">
        <v>36</v>
      </c>
      <c r="L204" s="280" t="s">
        <v>794</v>
      </c>
      <c r="M204" s="279" t="s">
        <v>652</v>
      </c>
      <c r="N204" s="279" t="s">
        <v>38</v>
      </c>
      <c r="O204" s="280" t="s">
        <v>653</v>
      </c>
      <c r="P204" s="16" t="s">
        <v>39</v>
      </c>
      <c r="Q204" s="274"/>
    </row>
    <row r="205" spans="1:17" ht="45" x14ac:dyDescent="0.25">
      <c r="A205" s="276" t="s">
        <v>31</v>
      </c>
      <c r="B205" s="277" t="s">
        <v>5268</v>
      </c>
      <c r="C205" s="277" t="s">
        <v>915</v>
      </c>
      <c r="D205" s="277" t="s">
        <v>916</v>
      </c>
      <c r="E205" s="15" t="s">
        <v>917</v>
      </c>
      <c r="F205" s="15" t="s">
        <v>918</v>
      </c>
      <c r="G205" s="15" t="s">
        <v>919</v>
      </c>
      <c r="H205" s="278" t="s">
        <v>35</v>
      </c>
      <c r="I205" s="278" t="s">
        <v>8</v>
      </c>
      <c r="J205" s="278" t="s">
        <v>5</v>
      </c>
      <c r="K205" s="278" t="s">
        <v>36</v>
      </c>
      <c r="L205" s="278" t="s">
        <v>794</v>
      </c>
      <c r="M205" s="277" t="s">
        <v>652</v>
      </c>
      <c r="N205" s="277" t="s">
        <v>38</v>
      </c>
      <c r="O205" s="278" t="s">
        <v>653</v>
      </c>
      <c r="P205" s="15" t="s">
        <v>39</v>
      </c>
      <c r="Q205" s="275"/>
    </row>
    <row r="206" spans="1:17" ht="45" x14ac:dyDescent="0.25">
      <c r="A206" s="276" t="s">
        <v>31</v>
      </c>
      <c r="B206" s="279" t="s">
        <v>5275</v>
      </c>
      <c r="C206" s="279" t="s">
        <v>920</v>
      </c>
      <c r="D206" s="279" t="s">
        <v>921</v>
      </c>
      <c r="E206" s="16" t="s">
        <v>922</v>
      </c>
      <c r="F206" s="16" t="s">
        <v>5276</v>
      </c>
      <c r="G206" s="16" t="s">
        <v>5277</v>
      </c>
      <c r="H206" s="280" t="s">
        <v>35</v>
      </c>
      <c r="I206" s="280" t="s">
        <v>8</v>
      </c>
      <c r="J206" s="280" t="s">
        <v>5</v>
      </c>
      <c r="K206" s="280" t="s">
        <v>36</v>
      </c>
      <c r="L206" s="280" t="s">
        <v>794</v>
      </c>
      <c r="M206" s="279" t="s">
        <v>652</v>
      </c>
      <c r="N206" s="279" t="s">
        <v>38</v>
      </c>
      <c r="O206" s="280" t="s">
        <v>653</v>
      </c>
      <c r="P206" s="16" t="s">
        <v>39</v>
      </c>
      <c r="Q206" s="274"/>
    </row>
    <row r="207" spans="1:17" ht="75" x14ac:dyDescent="0.25">
      <c r="A207" s="276" t="s">
        <v>31</v>
      </c>
      <c r="B207" s="277" t="s">
        <v>5272</v>
      </c>
      <c r="C207" s="277" t="s">
        <v>923</v>
      </c>
      <c r="D207" s="277" t="s">
        <v>924</v>
      </c>
      <c r="E207" s="15" t="s">
        <v>925</v>
      </c>
      <c r="F207" s="15" t="s">
        <v>926</v>
      </c>
      <c r="G207" s="15" t="s">
        <v>927</v>
      </c>
      <c r="H207" s="278" t="s">
        <v>35</v>
      </c>
      <c r="I207" s="278" t="s">
        <v>8</v>
      </c>
      <c r="J207" s="278" t="s">
        <v>5</v>
      </c>
      <c r="K207" s="278" t="s">
        <v>36</v>
      </c>
      <c r="L207" s="278" t="s">
        <v>794</v>
      </c>
      <c r="M207" s="277" t="s">
        <v>652</v>
      </c>
      <c r="N207" s="277" t="s">
        <v>38</v>
      </c>
      <c r="O207" s="278" t="s">
        <v>928</v>
      </c>
      <c r="P207" s="15" t="s">
        <v>39</v>
      </c>
      <c r="Q207" s="275"/>
    </row>
    <row r="208" spans="1:17" ht="60" x14ac:dyDescent="0.25">
      <c r="A208" s="276" t="s">
        <v>31</v>
      </c>
      <c r="B208" s="279" t="s">
        <v>5272</v>
      </c>
      <c r="C208" s="279"/>
      <c r="D208" s="279" t="s">
        <v>929</v>
      </c>
      <c r="E208" s="16" t="s">
        <v>930</v>
      </c>
      <c r="F208" s="16" t="s">
        <v>931</v>
      </c>
      <c r="G208" s="16" t="s">
        <v>932</v>
      </c>
      <c r="H208" s="280" t="s">
        <v>35</v>
      </c>
      <c r="I208" s="280" t="s">
        <v>4</v>
      </c>
      <c r="J208" s="280" t="s">
        <v>5</v>
      </c>
      <c r="K208" s="280" t="s">
        <v>36</v>
      </c>
      <c r="L208" s="280" t="s">
        <v>794</v>
      </c>
      <c r="M208" s="279" t="s">
        <v>652</v>
      </c>
      <c r="N208" s="279" t="s">
        <v>103</v>
      </c>
      <c r="O208" s="280"/>
      <c r="P208" s="16" t="s">
        <v>39</v>
      </c>
      <c r="Q208" s="274"/>
    </row>
    <row r="209" spans="1:17" ht="75" x14ac:dyDescent="0.25">
      <c r="A209" s="276" t="s">
        <v>31</v>
      </c>
      <c r="B209" s="277" t="s">
        <v>4894</v>
      </c>
      <c r="C209" s="277"/>
      <c r="D209" s="277" t="s">
        <v>933</v>
      </c>
      <c r="E209" s="15" t="s">
        <v>934</v>
      </c>
      <c r="F209" s="15" t="s">
        <v>935</v>
      </c>
      <c r="G209" s="15" t="s">
        <v>936</v>
      </c>
      <c r="H209" s="278" t="s">
        <v>35</v>
      </c>
      <c r="I209" s="278" t="s">
        <v>4</v>
      </c>
      <c r="J209" s="278" t="s">
        <v>5</v>
      </c>
      <c r="K209" s="278" t="s">
        <v>36</v>
      </c>
      <c r="L209" s="278" t="s">
        <v>651</v>
      </c>
      <c r="M209" s="277" t="s">
        <v>652</v>
      </c>
      <c r="N209" s="277" t="s">
        <v>38</v>
      </c>
      <c r="O209" s="278" t="s">
        <v>13</v>
      </c>
      <c r="P209" s="15" t="s">
        <v>39</v>
      </c>
      <c r="Q209" s="275"/>
    </row>
    <row r="210" spans="1:17" ht="75" x14ac:dyDescent="0.25">
      <c r="A210" s="276" t="s">
        <v>31</v>
      </c>
      <c r="B210" s="279" t="s">
        <v>4894</v>
      </c>
      <c r="C210" s="279"/>
      <c r="D210" s="279" t="s">
        <v>937</v>
      </c>
      <c r="E210" s="16" t="s">
        <v>938</v>
      </c>
      <c r="F210" s="16" t="s">
        <v>939</v>
      </c>
      <c r="G210" s="16" t="s">
        <v>940</v>
      </c>
      <c r="H210" s="280" t="s">
        <v>35</v>
      </c>
      <c r="I210" s="280" t="s">
        <v>4</v>
      </c>
      <c r="J210" s="280" t="s">
        <v>5</v>
      </c>
      <c r="K210" s="280" t="s">
        <v>36</v>
      </c>
      <c r="L210" s="280" t="s">
        <v>651</v>
      </c>
      <c r="M210" s="279" t="s">
        <v>652</v>
      </c>
      <c r="N210" s="279" t="s">
        <v>38</v>
      </c>
      <c r="O210" s="280" t="s">
        <v>13</v>
      </c>
      <c r="P210" s="16" t="s">
        <v>39</v>
      </c>
      <c r="Q210" s="274"/>
    </row>
    <row r="211" spans="1:17" ht="75" x14ac:dyDescent="0.25">
      <c r="A211" s="276" t="s">
        <v>31</v>
      </c>
      <c r="B211" s="277" t="s">
        <v>5242</v>
      </c>
      <c r="C211" s="277"/>
      <c r="D211" s="277" t="s">
        <v>942</v>
      </c>
      <c r="E211" s="15" t="s">
        <v>943</v>
      </c>
      <c r="F211" s="15" t="s">
        <v>944</v>
      </c>
      <c r="G211" s="15" t="s">
        <v>945</v>
      </c>
      <c r="H211" s="278" t="s">
        <v>35</v>
      </c>
      <c r="I211" s="278" t="s">
        <v>4</v>
      </c>
      <c r="J211" s="278" t="s">
        <v>5</v>
      </c>
      <c r="K211" s="278" t="s">
        <v>62</v>
      </c>
      <c r="L211" s="278" t="s">
        <v>946</v>
      </c>
      <c r="M211" s="277" t="s">
        <v>947</v>
      </c>
      <c r="N211" s="277" t="s">
        <v>38</v>
      </c>
      <c r="O211" s="278" t="s">
        <v>13</v>
      </c>
      <c r="P211" s="15" t="s">
        <v>39</v>
      </c>
      <c r="Q211" s="275"/>
    </row>
    <row r="212" spans="1:17" ht="75" x14ac:dyDescent="0.25">
      <c r="A212" s="276" t="s">
        <v>31</v>
      </c>
      <c r="B212" s="279" t="s">
        <v>5278</v>
      </c>
      <c r="C212" s="279" t="s">
        <v>948</v>
      </c>
      <c r="D212" s="279" t="s">
        <v>949</v>
      </c>
      <c r="E212" s="16" t="s">
        <v>950</v>
      </c>
      <c r="F212" s="16" t="s">
        <v>951</v>
      </c>
      <c r="G212" s="16" t="s">
        <v>952</v>
      </c>
      <c r="H212" s="280" t="s">
        <v>35</v>
      </c>
      <c r="I212" s="280" t="s">
        <v>8</v>
      </c>
      <c r="J212" s="280" t="s">
        <v>5</v>
      </c>
      <c r="K212" s="280" t="s">
        <v>62</v>
      </c>
      <c r="L212" s="280" t="s">
        <v>946</v>
      </c>
      <c r="M212" s="279" t="s">
        <v>947</v>
      </c>
      <c r="N212" s="279" t="s">
        <v>38</v>
      </c>
      <c r="O212" s="280" t="s">
        <v>13</v>
      </c>
      <c r="P212" s="16" t="s">
        <v>39</v>
      </c>
      <c r="Q212" s="274"/>
    </row>
    <row r="213" spans="1:17" ht="75" x14ac:dyDescent="0.25">
      <c r="A213" s="276" t="s">
        <v>31</v>
      </c>
      <c r="B213" s="277" t="s">
        <v>5278</v>
      </c>
      <c r="C213" s="277" t="s">
        <v>953</v>
      </c>
      <c r="D213" s="277" t="s">
        <v>954</v>
      </c>
      <c r="E213" s="15" t="s">
        <v>955</v>
      </c>
      <c r="F213" s="15" t="s">
        <v>956</v>
      </c>
      <c r="G213" s="15" t="s">
        <v>957</v>
      </c>
      <c r="H213" s="278" t="s">
        <v>35</v>
      </c>
      <c r="I213" s="278" t="s">
        <v>8</v>
      </c>
      <c r="J213" s="278" t="s">
        <v>5</v>
      </c>
      <c r="K213" s="278" t="s">
        <v>62</v>
      </c>
      <c r="L213" s="278" t="s">
        <v>946</v>
      </c>
      <c r="M213" s="277" t="s">
        <v>947</v>
      </c>
      <c r="N213" s="277" t="s">
        <v>38</v>
      </c>
      <c r="O213" s="278" t="s">
        <v>13</v>
      </c>
      <c r="P213" s="15" t="s">
        <v>39</v>
      </c>
      <c r="Q213" s="275"/>
    </row>
    <row r="214" spans="1:17" ht="60" x14ac:dyDescent="0.25">
      <c r="A214" s="276" t="s">
        <v>31</v>
      </c>
      <c r="B214" s="279" t="s">
        <v>4895</v>
      </c>
      <c r="C214" s="279"/>
      <c r="D214" s="279" t="s">
        <v>958</v>
      </c>
      <c r="E214" s="16" t="s">
        <v>959</v>
      </c>
      <c r="F214" s="16" t="s">
        <v>4896</v>
      </c>
      <c r="G214" s="16" t="s">
        <v>4897</v>
      </c>
      <c r="H214" s="280" t="s">
        <v>35</v>
      </c>
      <c r="I214" s="280" t="s">
        <v>4</v>
      </c>
      <c r="J214" s="280" t="s">
        <v>5</v>
      </c>
      <c r="K214" s="280" t="s">
        <v>62</v>
      </c>
      <c r="L214" s="280" t="s">
        <v>946</v>
      </c>
      <c r="M214" s="279" t="s">
        <v>947</v>
      </c>
      <c r="N214" s="279"/>
      <c r="O214" s="280" t="s">
        <v>13</v>
      </c>
      <c r="P214" s="16" t="s">
        <v>39</v>
      </c>
      <c r="Q214" s="274"/>
    </row>
    <row r="215" spans="1:17" ht="75" x14ac:dyDescent="0.25">
      <c r="A215" s="276" t="s">
        <v>31</v>
      </c>
      <c r="B215" s="277" t="s">
        <v>5242</v>
      </c>
      <c r="C215" s="277" t="s">
        <v>960</v>
      </c>
      <c r="D215" s="277" t="s">
        <v>961</v>
      </c>
      <c r="E215" s="15" t="s">
        <v>962</v>
      </c>
      <c r="F215" s="15" t="s">
        <v>963</v>
      </c>
      <c r="G215" s="15" t="s">
        <v>964</v>
      </c>
      <c r="H215" s="278" t="s">
        <v>35</v>
      </c>
      <c r="I215" s="278" t="s">
        <v>8</v>
      </c>
      <c r="J215" s="278" t="s">
        <v>5</v>
      </c>
      <c r="K215" s="278" t="s">
        <v>62</v>
      </c>
      <c r="L215" s="278" t="s">
        <v>946</v>
      </c>
      <c r="M215" s="277" t="s">
        <v>947</v>
      </c>
      <c r="N215" s="277" t="s">
        <v>38</v>
      </c>
      <c r="O215" s="278" t="s">
        <v>13</v>
      </c>
      <c r="P215" s="15" t="s">
        <v>39</v>
      </c>
      <c r="Q215" s="275"/>
    </row>
    <row r="216" spans="1:17" ht="75" x14ac:dyDescent="0.25">
      <c r="A216" s="276" t="s">
        <v>31</v>
      </c>
      <c r="B216" s="279" t="s">
        <v>5242</v>
      </c>
      <c r="C216" s="279" t="s">
        <v>965</v>
      </c>
      <c r="D216" s="279" t="s">
        <v>966</v>
      </c>
      <c r="E216" s="16" t="s">
        <v>967</v>
      </c>
      <c r="F216" s="16" t="s">
        <v>968</v>
      </c>
      <c r="G216" s="16" t="s">
        <v>969</v>
      </c>
      <c r="H216" s="280" t="s">
        <v>35</v>
      </c>
      <c r="I216" s="280" t="s">
        <v>8</v>
      </c>
      <c r="J216" s="280" t="s">
        <v>5</v>
      </c>
      <c r="K216" s="280" t="s">
        <v>62</v>
      </c>
      <c r="L216" s="280" t="s">
        <v>946</v>
      </c>
      <c r="M216" s="279" t="s">
        <v>947</v>
      </c>
      <c r="N216" s="279" t="s">
        <v>38</v>
      </c>
      <c r="O216" s="280" t="s">
        <v>13</v>
      </c>
      <c r="P216" s="16" t="s">
        <v>39</v>
      </c>
      <c r="Q216" s="274"/>
    </row>
    <row r="217" spans="1:17" ht="75" x14ac:dyDescent="0.25">
      <c r="A217" s="276" t="s">
        <v>31</v>
      </c>
      <c r="B217" s="277" t="s">
        <v>5242</v>
      </c>
      <c r="C217" s="277" t="s">
        <v>970</v>
      </c>
      <c r="D217" s="277" t="s">
        <v>971</v>
      </c>
      <c r="E217" s="15" t="s">
        <v>972</v>
      </c>
      <c r="F217" s="15" t="s">
        <v>973</v>
      </c>
      <c r="G217" s="15" t="s">
        <v>974</v>
      </c>
      <c r="H217" s="278" t="s">
        <v>35</v>
      </c>
      <c r="I217" s="278" t="s">
        <v>8</v>
      </c>
      <c r="J217" s="278" t="s">
        <v>5</v>
      </c>
      <c r="K217" s="278" t="s">
        <v>62</v>
      </c>
      <c r="L217" s="278" t="s">
        <v>946</v>
      </c>
      <c r="M217" s="277" t="s">
        <v>947</v>
      </c>
      <c r="N217" s="277" t="s">
        <v>38</v>
      </c>
      <c r="O217" s="278" t="s">
        <v>13</v>
      </c>
      <c r="P217" s="15" t="s">
        <v>39</v>
      </c>
      <c r="Q217" s="275"/>
    </row>
    <row r="218" spans="1:17" ht="75" x14ac:dyDescent="0.25">
      <c r="A218" s="276" t="s">
        <v>31</v>
      </c>
      <c r="B218" s="279" t="s">
        <v>5242</v>
      </c>
      <c r="C218" s="279" t="s">
        <v>975</v>
      </c>
      <c r="D218" s="279" t="s">
        <v>976</v>
      </c>
      <c r="E218" s="16" t="s">
        <v>977</v>
      </c>
      <c r="F218" s="16" t="s">
        <v>4898</v>
      </c>
      <c r="G218" s="16" t="s">
        <v>4899</v>
      </c>
      <c r="H218" s="280" t="s">
        <v>35</v>
      </c>
      <c r="I218" s="280" t="s">
        <v>8</v>
      </c>
      <c r="J218" s="280" t="s">
        <v>5</v>
      </c>
      <c r="K218" s="280" t="s">
        <v>62</v>
      </c>
      <c r="L218" s="280" t="s">
        <v>946</v>
      </c>
      <c r="M218" s="279" t="s">
        <v>947</v>
      </c>
      <c r="N218" s="279" t="s">
        <v>38</v>
      </c>
      <c r="O218" s="280" t="s">
        <v>13</v>
      </c>
      <c r="P218" s="16" t="s">
        <v>39</v>
      </c>
      <c r="Q218" s="274"/>
    </row>
    <row r="219" spans="1:17" ht="60" x14ac:dyDescent="0.25">
      <c r="A219" s="276" t="s">
        <v>31</v>
      </c>
      <c r="B219" s="277" t="s">
        <v>32</v>
      </c>
      <c r="C219" s="277"/>
      <c r="D219" s="277" t="s">
        <v>978</v>
      </c>
      <c r="E219" s="15" t="s">
        <v>979</v>
      </c>
      <c r="F219" s="15" t="s">
        <v>4900</v>
      </c>
      <c r="G219" s="15" t="s">
        <v>4901</v>
      </c>
      <c r="H219" s="278" t="s">
        <v>35</v>
      </c>
      <c r="I219" s="278" t="s">
        <v>4</v>
      </c>
      <c r="J219" s="278" t="s">
        <v>6</v>
      </c>
      <c r="K219" s="278" t="s">
        <v>36</v>
      </c>
      <c r="L219" s="278" t="s">
        <v>37</v>
      </c>
      <c r="M219" s="277" t="s">
        <v>5198</v>
      </c>
      <c r="N219" s="277" t="s">
        <v>38</v>
      </c>
      <c r="O219" s="278" t="s">
        <v>9</v>
      </c>
      <c r="P219" s="15" t="s">
        <v>39</v>
      </c>
      <c r="Q219" s="275"/>
    </row>
    <row r="220" spans="1:17" ht="75" x14ac:dyDescent="0.25">
      <c r="A220" s="276" t="s">
        <v>31</v>
      </c>
      <c r="B220" s="279" t="s">
        <v>4894</v>
      </c>
      <c r="C220" s="279"/>
      <c r="D220" s="279" t="s">
        <v>980</v>
      </c>
      <c r="E220" s="16" t="s">
        <v>981</v>
      </c>
      <c r="F220" s="16" t="s">
        <v>982</v>
      </c>
      <c r="G220" s="16" t="s">
        <v>983</v>
      </c>
      <c r="H220" s="280" t="s">
        <v>35</v>
      </c>
      <c r="I220" s="280" t="s">
        <v>4</v>
      </c>
      <c r="J220" s="280" t="s">
        <v>5</v>
      </c>
      <c r="K220" s="280" t="s">
        <v>36</v>
      </c>
      <c r="L220" s="280" t="s">
        <v>651</v>
      </c>
      <c r="M220" s="279" t="s">
        <v>652</v>
      </c>
      <c r="N220" s="279" t="s">
        <v>38</v>
      </c>
      <c r="O220" s="280"/>
      <c r="P220" s="16" t="s">
        <v>39</v>
      </c>
      <c r="Q220" s="274"/>
    </row>
    <row r="221" spans="1:17" ht="75" x14ac:dyDescent="0.25">
      <c r="A221" s="276" t="s">
        <v>31</v>
      </c>
      <c r="B221" s="277" t="s">
        <v>4902</v>
      </c>
      <c r="C221" s="277" t="s">
        <v>984</v>
      </c>
      <c r="D221" s="277" t="s">
        <v>985</v>
      </c>
      <c r="E221" s="15" t="s">
        <v>986</v>
      </c>
      <c r="F221" s="15" t="s">
        <v>987</v>
      </c>
      <c r="G221" s="15" t="s">
        <v>988</v>
      </c>
      <c r="H221" s="278" t="s">
        <v>35</v>
      </c>
      <c r="I221" s="278" t="s">
        <v>8</v>
      </c>
      <c r="J221" s="278" t="s">
        <v>5</v>
      </c>
      <c r="K221" s="278" t="s">
        <v>36</v>
      </c>
      <c r="L221" s="278" t="s">
        <v>651</v>
      </c>
      <c r="M221" s="277" t="s">
        <v>652</v>
      </c>
      <c r="N221" s="277" t="s">
        <v>38</v>
      </c>
      <c r="O221" s="278" t="s">
        <v>653</v>
      </c>
      <c r="P221" s="15" t="s">
        <v>39</v>
      </c>
      <c r="Q221" s="275"/>
    </row>
    <row r="222" spans="1:17" ht="45" x14ac:dyDescent="0.25">
      <c r="A222" s="276" t="s">
        <v>31</v>
      </c>
      <c r="B222" s="279" t="s">
        <v>989</v>
      </c>
      <c r="C222" s="279" t="s">
        <v>990</v>
      </c>
      <c r="D222" s="279" t="s">
        <v>991</v>
      </c>
      <c r="E222" s="16" t="s">
        <v>992</v>
      </c>
      <c r="F222" s="16" t="s">
        <v>993</v>
      </c>
      <c r="G222" s="16" t="s">
        <v>994</v>
      </c>
      <c r="H222" s="280" t="s">
        <v>35</v>
      </c>
      <c r="I222" s="280" t="s">
        <v>8</v>
      </c>
      <c r="J222" s="280" t="s">
        <v>6</v>
      </c>
      <c r="K222" s="280" t="s">
        <v>766</v>
      </c>
      <c r="L222" s="280" t="s">
        <v>995</v>
      </c>
      <c r="M222" s="279" t="s">
        <v>996</v>
      </c>
      <c r="N222" s="279" t="s">
        <v>38</v>
      </c>
      <c r="O222" s="280" t="s">
        <v>153</v>
      </c>
      <c r="P222" s="16" t="s">
        <v>39</v>
      </c>
      <c r="Q222" s="274"/>
    </row>
    <row r="223" spans="1:17" ht="45" x14ac:dyDescent="0.25">
      <c r="A223" s="276" t="s">
        <v>31</v>
      </c>
      <c r="B223" s="277" t="s">
        <v>989</v>
      </c>
      <c r="C223" s="277" t="s">
        <v>997</v>
      </c>
      <c r="D223" s="277" t="s">
        <v>998</v>
      </c>
      <c r="E223" s="15" t="s">
        <v>999</v>
      </c>
      <c r="F223" s="15" t="s">
        <v>1000</v>
      </c>
      <c r="G223" s="15" t="s">
        <v>1001</v>
      </c>
      <c r="H223" s="278" t="s">
        <v>35</v>
      </c>
      <c r="I223" s="278" t="s">
        <v>8</v>
      </c>
      <c r="J223" s="278" t="s">
        <v>6</v>
      </c>
      <c r="K223" s="278" t="s">
        <v>766</v>
      </c>
      <c r="L223" s="278" t="s">
        <v>995</v>
      </c>
      <c r="M223" s="277" t="s">
        <v>996</v>
      </c>
      <c r="N223" s="277" t="s">
        <v>38</v>
      </c>
      <c r="O223" s="278" t="s">
        <v>153</v>
      </c>
      <c r="P223" s="15" t="s">
        <v>39</v>
      </c>
      <c r="Q223" s="275"/>
    </row>
    <row r="224" spans="1:17" ht="45" x14ac:dyDescent="0.25">
      <c r="A224" s="276" t="s">
        <v>31</v>
      </c>
      <c r="B224" s="279" t="s">
        <v>989</v>
      </c>
      <c r="C224" s="279" t="s">
        <v>1002</v>
      </c>
      <c r="D224" s="279" t="s">
        <v>1003</v>
      </c>
      <c r="E224" s="16" t="s">
        <v>1004</v>
      </c>
      <c r="F224" s="16" t="s">
        <v>1005</v>
      </c>
      <c r="G224" s="16" t="s">
        <v>1006</v>
      </c>
      <c r="H224" s="280" t="s">
        <v>35</v>
      </c>
      <c r="I224" s="280" t="s">
        <v>8</v>
      </c>
      <c r="J224" s="280" t="s">
        <v>6</v>
      </c>
      <c r="K224" s="280" t="s">
        <v>766</v>
      </c>
      <c r="L224" s="280" t="s">
        <v>995</v>
      </c>
      <c r="M224" s="279" t="s">
        <v>996</v>
      </c>
      <c r="N224" s="279" t="s">
        <v>38</v>
      </c>
      <c r="O224" s="280" t="s">
        <v>153</v>
      </c>
      <c r="P224" s="16" t="s">
        <v>39</v>
      </c>
      <c r="Q224" s="274"/>
    </row>
    <row r="225" spans="1:17" ht="45" x14ac:dyDescent="0.25">
      <c r="A225" s="276" t="s">
        <v>31</v>
      </c>
      <c r="B225" s="277" t="s">
        <v>989</v>
      </c>
      <c r="C225" s="277" t="s">
        <v>1007</v>
      </c>
      <c r="D225" s="277" t="s">
        <v>1008</v>
      </c>
      <c r="E225" s="15" t="s">
        <v>1009</v>
      </c>
      <c r="F225" s="15" t="s">
        <v>1010</v>
      </c>
      <c r="G225" s="15" t="s">
        <v>1011</v>
      </c>
      <c r="H225" s="278" t="s">
        <v>35</v>
      </c>
      <c r="I225" s="278" t="s">
        <v>8</v>
      </c>
      <c r="J225" s="278" t="s">
        <v>6</v>
      </c>
      <c r="K225" s="278" t="s">
        <v>766</v>
      </c>
      <c r="L225" s="278" t="s">
        <v>995</v>
      </c>
      <c r="M225" s="277" t="s">
        <v>996</v>
      </c>
      <c r="N225" s="277" t="s">
        <v>38</v>
      </c>
      <c r="O225" s="278" t="s">
        <v>153</v>
      </c>
      <c r="P225" s="15" t="s">
        <v>39</v>
      </c>
      <c r="Q225" s="275"/>
    </row>
    <row r="226" spans="1:17" ht="45" x14ac:dyDescent="0.25">
      <c r="A226" s="276" t="s">
        <v>31</v>
      </c>
      <c r="B226" s="279" t="s">
        <v>989</v>
      </c>
      <c r="C226" s="279" t="s">
        <v>1012</v>
      </c>
      <c r="D226" s="279" t="s">
        <v>1013</v>
      </c>
      <c r="E226" s="16" t="s">
        <v>1014</v>
      </c>
      <c r="F226" s="16" t="s">
        <v>1015</v>
      </c>
      <c r="G226" s="16" t="s">
        <v>1016</v>
      </c>
      <c r="H226" s="280" t="s">
        <v>35</v>
      </c>
      <c r="I226" s="280" t="s">
        <v>8</v>
      </c>
      <c r="J226" s="280" t="s">
        <v>6</v>
      </c>
      <c r="K226" s="280" t="s">
        <v>766</v>
      </c>
      <c r="L226" s="280" t="s">
        <v>995</v>
      </c>
      <c r="M226" s="279" t="s">
        <v>996</v>
      </c>
      <c r="N226" s="279" t="s">
        <v>38</v>
      </c>
      <c r="O226" s="280" t="s">
        <v>153</v>
      </c>
      <c r="P226" s="16" t="s">
        <v>39</v>
      </c>
      <c r="Q226" s="274"/>
    </row>
    <row r="227" spans="1:17" ht="45" x14ac:dyDescent="0.25">
      <c r="A227" s="276" t="s">
        <v>31</v>
      </c>
      <c r="B227" s="277" t="s">
        <v>989</v>
      </c>
      <c r="C227" s="277" t="s">
        <v>1017</v>
      </c>
      <c r="D227" s="277" t="s">
        <v>1018</v>
      </c>
      <c r="E227" s="15" t="s">
        <v>1019</v>
      </c>
      <c r="F227" s="15" t="s">
        <v>1020</v>
      </c>
      <c r="G227" s="15" t="s">
        <v>1021</v>
      </c>
      <c r="H227" s="278" t="s">
        <v>35</v>
      </c>
      <c r="I227" s="278" t="s">
        <v>8</v>
      </c>
      <c r="J227" s="278" t="s">
        <v>6</v>
      </c>
      <c r="K227" s="278" t="s">
        <v>766</v>
      </c>
      <c r="L227" s="278" t="s">
        <v>995</v>
      </c>
      <c r="M227" s="277" t="s">
        <v>996</v>
      </c>
      <c r="N227" s="277" t="s">
        <v>38</v>
      </c>
      <c r="O227" s="278" t="s">
        <v>153</v>
      </c>
      <c r="P227" s="15" t="s">
        <v>39</v>
      </c>
      <c r="Q227" s="275"/>
    </row>
    <row r="228" spans="1:17" ht="45" x14ac:dyDescent="0.25">
      <c r="A228" s="276" t="s">
        <v>31</v>
      </c>
      <c r="B228" s="279" t="s">
        <v>4894</v>
      </c>
      <c r="C228" s="279" t="s">
        <v>1023</v>
      </c>
      <c r="D228" s="279" t="s">
        <v>1024</v>
      </c>
      <c r="E228" s="16" t="s">
        <v>1025</v>
      </c>
      <c r="F228" s="16" t="s">
        <v>1026</v>
      </c>
      <c r="G228" s="16" t="s">
        <v>1027</v>
      </c>
      <c r="H228" s="280" t="s">
        <v>35</v>
      </c>
      <c r="I228" s="280" t="s">
        <v>8</v>
      </c>
      <c r="J228" s="280" t="s">
        <v>5</v>
      </c>
      <c r="K228" s="280" t="s">
        <v>36</v>
      </c>
      <c r="L228" s="280" t="s">
        <v>651</v>
      </c>
      <c r="M228" s="279" t="s">
        <v>652</v>
      </c>
      <c r="N228" s="279" t="s">
        <v>38</v>
      </c>
      <c r="O228" s="280" t="s">
        <v>653</v>
      </c>
      <c r="P228" s="16" t="s">
        <v>39</v>
      </c>
      <c r="Q228" s="274"/>
    </row>
    <row r="229" spans="1:17" ht="45" x14ac:dyDescent="0.25">
      <c r="A229" s="276" t="s">
        <v>31</v>
      </c>
      <c r="B229" s="277" t="s">
        <v>5234</v>
      </c>
      <c r="C229" s="277" t="s">
        <v>1028</v>
      </c>
      <c r="D229" s="277" t="s">
        <v>1029</v>
      </c>
      <c r="E229" s="15" t="s">
        <v>1030</v>
      </c>
      <c r="F229" s="15" t="s">
        <v>5279</v>
      </c>
      <c r="G229" s="15" t="s">
        <v>5280</v>
      </c>
      <c r="H229" s="278" t="s">
        <v>35</v>
      </c>
      <c r="I229" s="278" t="s">
        <v>8</v>
      </c>
      <c r="J229" s="278" t="s">
        <v>5</v>
      </c>
      <c r="K229" s="278" t="s">
        <v>36</v>
      </c>
      <c r="L229" s="278" t="s">
        <v>651</v>
      </c>
      <c r="M229" s="277" t="s">
        <v>652</v>
      </c>
      <c r="N229" s="277" t="s">
        <v>38</v>
      </c>
      <c r="O229" s="278" t="s">
        <v>653</v>
      </c>
      <c r="P229" s="15" t="s">
        <v>39</v>
      </c>
      <c r="Q229" s="275"/>
    </row>
    <row r="230" spans="1:17" ht="45" x14ac:dyDescent="0.25">
      <c r="A230" s="276" t="s">
        <v>31</v>
      </c>
      <c r="B230" s="279" t="s">
        <v>4886</v>
      </c>
      <c r="C230" s="279" t="s">
        <v>1031</v>
      </c>
      <c r="D230" s="279" t="s">
        <v>1032</v>
      </c>
      <c r="E230" s="16" t="s">
        <v>1033</v>
      </c>
      <c r="F230" s="16" t="s">
        <v>4903</v>
      </c>
      <c r="G230" s="16" t="s">
        <v>4904</v>
      </c>
      <c r="H230" s="280" t="s">
        <v>35</v>
      </c>
      <c r="I230" s="280" t="s">
        <v>8</v>
      </c>
      <c r="J230" s="280" t="s">
        <v>5</v>
      </c>
      <c r="K230" s="280" t="s">
        <v>36</v>
      </c>
      <c r="L230" s="280" t="s">
        <v>651</v>
      </c>
      <c r="M230" s="279" t="s">
        <v>652</v>
      </c>
      <c r="N230" s="279" t="s">
        <v>38</v>
      </c>
      <c r="O230" s="280" t="s">
        <v>653</v>
      </c>
      <c r="P230" s="16" t="s">
        <v>39</v>
      </c>
      <c r="Q230" s="274"/>
    </row>
    <row r="231" spans="1:17" ht="45" x14ac:dyDescent="0.25">
      <c r="A231" s="276" t="s">
        <v>31</v>
      </c>
      <c r="B231" s="277" t="s">
        <v>5234</v>
      </c>
      <c r="C231" s="277" t="s">
        <v>1034</v>
      </c>
      <c r="D231" s="277" t="s">
        <v>1035</v>
      </c>
      <c r="E231" s="15" t="s">
        <v>1036</v>
      </c>
      <c r="F231" s="15" t="s">
        <v>1037</v>
      </c>
      <c r="G231" s="15" t="s">
        <v>5281</v>
      </c>
      <c r="H231" s="278" t="s">
        <v>35</v>
      </c>
      <c r="I231" s="278" t="s">
        <v>8</v>
      </c>
      <c r="J231" s="278" t="s">
        <v>5</v>
      </c>
      <c r="K231" s="278" t="s">
        <v>36</v>
      </c>
      <c r="L231" s="278" t="s">
        <v>651</v>
      </c>
      <c r="M231" s="277" t="s">
        <v>652</v>
      </c>
      <c r="N231" s="277" t="s">
        <v>38</v>
      </c>
      <c r="O231" s="278" t="s">
        <v>1038</v>
      </c>
      <c r="P231" s="15" t="s">
        <v>39</v>
      </c>
      <c r="Q231" s="275"/>
    </row>
    <row r="232" spans="1:17" ht="45" x14ac:dyDescent="0.25">
      <c r="A232" s="276" t="s">
        <v>31</v>
      </c>
      <c r="B232" s="279" t="s">
        <v>5234</v>
      </c>
      <c r="C232" s="279" t="s">
        <v>1039</v>
      </c>
      <c r="D232" s="279" t="s">
        <v>1040</v>
      </c>
      <c r="E232" s="16" t="s">
        <v>1041</v>
      </c>
      <c r="F232" s="16" t="s">
        <v>1042</v>
      </c>
      <c r="G232" s="16" t="s">
        <v>1043</v>
      </c>
      <c r="H232" s="280" t="s">
        <v>35</v>
      </c>
      <c r="I232" s="280" t="s">
        <v>8</v>
      </c>
      <c r="J232" s="280" t="s">
        <v>5</v>
      </c>
      <c r="K232" s="280" t="s">
        <v>36</v>
      </c>
      <c r="L232" s="280" t="s">
        <v>651</v>
      </c>
      <c r="M232" s="279" t="s">
        <v>652</v>
      </c>
      <c r="N232" s="279" t="s">
        <v>38</v>
      </c>
      <c r="O232" s="280" t="s">
        <v>653</v>
      </c>
      <c r="P232" s="16" t="s">
        <v>39</v>
      </c>
      <c r="Q232" s="274"/>
    </row>
    <row r="233" spans="1:17" ht="45" x14ac:dyDescent="0.25">
      <c r="A233" s="276" t="s">
        <v>31</v>
      </c>
      <c r="B233" s="277" t="s">
        <v>4905</v>
      </c>
      <c r="C233" s="277" t="s">
        <v>1044</v>
      </c>
      <c r="D233" s="277" t="s">
        <v>1045</v>
      </c>
      <c r="E233" s="15" t="s">
        <v>1046</v>
      </c>
      <c r="F233" s="15" t="s">
        <v>1047</v>
      </c>
      <c r="G233" s="15" t="s">
        <v>1048</v>
      </c>
      <c r="H233" s="278" t="s">
        <v>70</v>
      </c>
      <c r="I233" s="278" t="s">
        <v>8</v>
      </c>
      <c r="J233" s="278" t="s">
        <v>5</v>
      </c>
      <c r="K233" s="278" t="s">
        <v>36</v>
      </c>
      <c r="L233" s="278" t="s">
        <v>651</v>
      </c>
      <c r="M233" s="277" t="s">
        <v>652</v>
      </c>
      <c r="N233" s="277" t="s">
        <v>38</v>
      </c>
      <c r="O233" s="278" t="s">
        <v>653</v>
      </c>
      <c r="P233" s="15" t="s">
        <v>39</v>
      </c>
      <c r="Q233" s="275"/>
    </row>
    <row r="234" spans="1:17" ht="45" x14ac:dyDescent="0.25">
      <c r="A234" s="276" t="s">
        <v>31</v>
      </c>
      <c r="B234" s="279" t="s">
        <v>4886</v>
      </c>
      <c r="C234" s="279"/>
      <c r="D234" s="279" t="s">
        <v>1049</v>
      </c>
      <c r="E234" s="16" t="s">
        <v>1050</v>
      </c>
      <c r="F234" s="16" t="s">
        <v>1051</v>
      </c>
      <c r="G234" s="16" t="s">
        <v>1052</v>
      </c>
      <c r="H234" s="280" t="s">
        <v>35</v>
      </c>
      <c r="I234" s="280" t="s">
        <v>4</v>
      </c>
      <c r="J234" s="280" t="s">
        <v>5</v>
      </c>
      <c r="K234" s="280" t="s">
        <v>36</v>
      </c>
      <c r="L234" s="280" t="s">
        <v>651</v>
      </c>
      <c r="M234" s="279" t="s">
        <v>652</v>
      </c>
      <c r="N234" s="279" t="s">
        <v>38</v>
      </c>
      <c r="O234" s="280" t="s">
        <v>13</v>
      </c>
      <c r="P234" s="16" t="s">
        <v>39</v>
      </c>
      <c r="Q234" s="274"/>
    </row>
    <row r="235" spans="1:17" ht="75" x14ac:dyDescent="0.25">
      <c r="A235" s="276" t="s">
        <v>31</v>
      </c>
      <c r="B235" s="277" t="s">
        <v>4906</v>
      </c>
      <c r="C235" s="277"/>
      <c r="D235" s="277" t="s">
        <v>1053</v>
      </c>
      <c r="E235" s="15" t="s">
        <v>1054</v>
      </c>
      <c r="F235" s="15" t="s">
        <v>1055</v>
      </c>
      <c r="G235" s="15" t="s">
        <v>1056</v>
      </c>
      <c r="H235" s="278" t="s">
        <v>35</v>
      </c>
      <c r="I235" s="278" t="s">
        <v>4</v>
      </c>
      <c r="J235" s="278" t="s">
        <v>5</v>
      </c>
      <c r="K235" s="278" t="s">
        <v>55</v>
      </c>
      <c r="L235" s="278" t="s">
        <v>710</v>
      </c>
      <c r="M235" s="277" t="s">
        <v>1057</v>
      </c>
      <c r="N235" s="277" t="s">
        <v>38</v>
      </c>
      <c r="O235" s="278" t="s">
        <v>12</v>
      </c>
      <c r="P235" s="15" t="s">
        <v>39</v>
      </c>
      <c r="Q235" s="275"/>
    </row>
    <row r="236" spans="1:17" ht="60" x14ac:dyDescent="0.25">
      <c r="A236" s="276" t="s">
        <v>31</v>
      </c>
      <c r="B236" s="288">
        <v>44101</v>
      </c>
      <c r="C236" s="279" t="s">
        <v>1058</v>
      </c>
      <c r="D236" s="279" t="s">
        <v>1059</v>
      </c>
      <c r="E236" s="16" t="s">
        <v>1060</v>
      </c>
      <c r="F236" s="16" t="s">
        <v>1061</v>
      </c>
      <c r="G236" s="16" t="s">
        <v>1062</v>
      </c>
      <c r="H236" s="280" t="s">
        <v>35</v>
      </c>
      <c r="I236" s="280" t="s">
        <v>8</v>
      </c>
      <c r="J236" s="280" t="s">
        <v>6</v>
      </c>
      <c r="K236" s="280" t="s">
        <v>1063</v>
      </c>
      <c r="L236" s="280" t="s">
        <v>63</v>
      </c>
      <c r="M236" s="279" t="s">
        <v>64</v>
      </c>
      <c r="N236" s="279" t="s">
        <v>38</v>
      </c>
      <c r="O236" s="280" t="s">
        <v>13</v>
      </c>
      <c r="P236" s="16" t="s">
        <v>39</v>
      </c>
      <c r="Q236" s="274"/>
    </row>
    <row r="237" spans="1:17" ht="60" x14ac:dyDescent="0.25">
      <c r="A237" s="276" t="s">
        <v>31</v>
      </c>
      <c r="B237" s="287">
        <v>44101</v>
      </c>
      <c r="C237" s="277" t="s">
        <v>1064</v>
      </c>
      <c r="D237" s="277" t="s">
        <v>1065</v>
      </c>
      <c r="E237" s="15" t="s">
        <v>1066</v>
      </c>
      <c r="F237" s="15" t="s">
        <v>1067</v>
      </c>
      <c r="G237" s="15" t="s">
        <v>1068</v>
      </c>
      <c r="H237" s="278" t="s">
        <v>35</v>
      </c>
      <c r="I237" s="278" t="s">
        <v>8</v>
      </c>
      <c r="J237" s="278" t="s">
        <v>6</v>
      </c>
      <c r="K237" s="278" t="s">
        <v>1063</v>
      </c>
      <c r="L237" s="278" t="s">
        <v>63</v>
      </c>
      <c r="M237" s="277" t="s">
        <v>64</v>
      </c>
      <c r="N237" s="277" t="s">
        <v>38</v>
      </c>
      <c r="O237" s="278" t="s">
        <v>13</v>
      </c>
      <c r="P237" s="15" t="s">
        <v>39</v>
      </c>
      <c r="Q237" s="275"/>
    </row>
    <row r="238" spans="1:17" ht="60" x14ac:dyDescent="0.25">
      <c r="A238" s="276" t="s">
        <v>31</v>
      </c>
      <c r="B238" s="288">
        <v>44101</v>
      </c>
      <c r="C238" s="279" t="s">
        <v>1069</v>
      </c>
      <c r="D238" s="279" t="s">
        <v>1070</v>
      </c>
      <c r="E238" s="16" t="s">
        <v>1071</v>
      </c>
      <c r="F238" s="16" t="s">
        <v>1072</v>
      </c>
      <c r="G238" s="16" t="s">
        <v>1073</v>
      </c>
      <c r="H238" s="280" t="s">
        <v>35</v>
      </c>
      <c r="I238" s="280" t="s">
        <v>8</v>
      </c>
      <c r="J238" s="280" t="s">
        <v>6</v>
      </c>
      <c r="K238" s="280" t="s">
        <v>1063</v>
      </c>
      <c r="L238" s="280" t="s">
        <v>63</v>
      </c>
      <c r="M238" s="279" t="s">
        <v>64</v>
      </c>
      <c r="N238" s="279" t="s">
        <v>38</v>
      </c>
      <c r="O238" s="280" t="s">
        <v>13</v>
      </c>
      <c r="P238" s="16" t="s">
        <v>39</v>
      </c>
      <c r="Q238" s="274"/>
    </row>
    <row r="239" spans="1:17" ht="60" x14ac:dyDescent="0.25">
      <c r="A239" s="276" t="s">
        <v>31</v>
      </c>
      <c r="B239" s="287">
        <v>44101</v>
      </c>
      <c r="C239" s="277" t="s">
        <v>1074</v>
      </c>
      <c r="D239" s="277" t="s">
        <v>1075</v>
      </c>
      <c r="E239" s="15" t="s">
        <v>1076</v>
      </c>
      <c r="F239" s="15" t="s">
        <v>1077</v>
      </c>
      <c r="G239" s="15" t="s">
        <v>1078</v>
      </c>
      <c r="H239" s="278" t="s">
        <v>35</v>
      </c>
      <c r="I239" s="278" t="s">
        <v>8</v>
      </c>
      <c r="J239" s="278" t="s">
        <v>6</v>
      </c>
      <c r="K239" s="278" t="s">
        <v>1063</v>
      </c>
      <c r="L239" s="278" t="s">
        <v>63</v>
      </c>
      <c r="M239" s="277" t="s">
        <v>64</v>
      </c>
      <c r="N239" s="277" t="s">
        <v>38</v>
      </c>
      <c r="O239" s="278" t="s">
        <v>13</v>
      </c>
      <c r="P239" s="15" t="s">
        <v>39</v>
      </c>
      <c r="Q239" s="275"/>
    </row>
    <row r="240" spans="1:17" ht="60" x14ac:dyDescent="0.25">
      <c r="A240" s="276" t="s">
        <v>31</v>
      </c>
      <c r="B240" s="288">
        <v>44101</v>
      </c>
      <c r="C240" s="279" t="s">
        <v>1079</v>
      </c>
      <c r="D240" s="279" t="s">
        <v>1080</v>
      </c>
      <c r="E240" s="16" t="s">
        <v>1081</v>
      </c>
      <c r="F240" s="16" t="s">
        <v>1082</v>
      </c>
      <c r="G240" s="16" t="s">
        <v>1083</v>
      </c>
      <c r="H240" s="280" t="s">
        <v>35</v>
      </c>
      <c r="I240" s="280" t="s">
        <v>8</v>
      </c>
      <c r="J240" s="280" t="s">
        <v>6</v>
      </c>
      <c r="K240" s="280" t="s">
        <v>1063</v>
      </c>
      <c r="L240" s="280" t="s">
        <v>63</v>
      </c>
      <c r="M240" s="279" t="s">
        <v>64</v>
      </c>
      <c r="N240" s="279" t="s">
        <v>38</v>
      </c>
      <c r="O240" s="280" t="s">
        <v>13</v>
      </c>
      <c r="P240" s="16" t="s">
        <v>39</v>
      </c>
      <c r="Q240" s="274"/>
    </row>
    <row r="241" spans="1:17" ht="60" x14ac:dyDescent="0.25">
      <c r="A241" s="276" t="s">
        <v>31</v>
      </c>
      <c r="B241" s="287">
        <v>44101</v>
      </c>
      <c r="C241" s="277" t="s">
        <v>1084</v>
      </c>
      <c r="D241" s="277" t="s">
        <v>1085</v>
      </c>
      <c r="E241" s="15" t="s">
        <v>1086</v>
      </c>
      <c r="F241" s="15" t="s">
        <v>1087</v>
      </c>
      <c r="G241" s="15" t="s">
        <v>1088</v>
      </c>
      <c r="H241" s="278" t="s">
        <v>35</v>
      </c>
      <c r="I241" s="278" t="s">
        <v>8</v>
      </c>
      <c r="J241" s="278" t="s">
        <v>6</v>
      </c>
      <c r="K241" s="278" t="s">
        <v>1063</v>
      </c>
      <c r="L241" s="278" t="s">
        <v>63</v>
      </c>
      <c r="M241" s="277" t="s">
        <v>64</v>
      </c>
      <c r="N241" s="277" t="s">
        <v>38</v>
      </c>
      <c r="O241" s="278" t="s">
        <v>13</v>
      </c>
      <c r="P241" s="15" t="s">
        <v>39</v>
      </c>
      <c r="Q241" s="275"/>
    </row>
    <row r="242" spans="1:17" ht="75" x14ac:dyDescent="0.25">
      <c r="A242" s="276" t="s">
        <v>31</v>
      </c>
      <c r="B242" s="279" t="s">
        <v>5243</v>
      </c>
      <c r="C242" s="279"/>
      <c r="D242" s="279" t="s">
        <v>1089</v>
      </c>
      <c r="E242" s="16" t="s">
        <v>1090</v>
      </c>
      <c r="F242" s="16" t="s">
        <v>1091</v>
      </c>
      <c r="G242" s="16" t="s">
        <v>1092</v>
      </c>
      <c r="H242" s="280" t="s">
        <v>35</v>
      </c>
      <c r="I242" s="280" t="s">
        <v>4</v>
      </c>
      <c r="J242" s="280" t="s">
        <v>5</v>
      </c>
      <c r="K242" s="280" t="s">
        <v>1063</v>
      </c>
      <c r="L242" s="280" t="s">
        <v>63</v>
      </c>
      <c r="M242" s="279" t="s">
        <v>64</v>
      </c>
      <c r="N242" s="279" t="s">
        <v>38</v>
      </c>
      <c r="O242" s="280" t="s">
        <v>13</v>
      </c>
      <c r="P242" s="16" t="s">
        <v>39</v>
      </c>
      <c r="Q242" s="274"/>
    </row>
    <row r="243" spans="1:17" ht="75" x14ac:dyDescent="0.25">
      <c r="A243" s="276" t="s">
        <v>31</v>
      </c>
      <c r="B243" s="277" t="s">
        <v>5266</v>
      </c>
      <c r="C243" s="277"/>
      <c r="D243" s="277" t="s">
        <v>1093</v>
      </c>
      <c r="E243" s="15" t="s">
        <v>1094</v>
      </c>
      <c r="F243" s="15" t="s">
        <v>1095</v>
      </c>
      <c r="G243" s="15" t="s">
        <v>1096</v>
      </c>
      <c r="H243" s="278" t="s">
        <v>35</v>
      </c>
      <c r="I243" s="278" t="s">
        <v>4</v>
      </c>
      <c r="J243" s="278" t="s">
        <v>5</v>
      </c>
      <c r="K243" s="278" t="s">
        <v>55</v>
      </c>
      <c r="L243" s="278" t="s">
        <v>710</v>
      </c>
      <c r="M243" s="277" t="s">
        <v>1057</v>
      </c>
      <c r="N243" s="277" t="s">
        <v>38</v>
      </c>
      <c r="O243" s="278"/>
      <c r="P243" s="15" t="s">
        <v>39</v>
      </c>
      <c r="Q243" s="275"/>
    </row>
    <row r="244" spans="1:17" ht="75" x14ac:dyDescent="0.25">
      <c r="A244" s="276" t="s">
        <v>31</v>
      </c>
      <c r="B244" s="279" t="s">
        <v>5266</v>
      </c>
      <c r="C244" s="279" t="s">
        <v>1097</v>
      </c>
      <c r="D244" s="279" t="s">
        <v>1098</v>
      </c>
      <c r="E244" s="16" t="s">
        <v>1099</v>
      </c>
      <c r="F244" s="16" t="s">
        <v>1100</v>
      </c>
      <c r="G244" s="16" t="s">
        <v>1101</v>
      </c>
      <c r="H244" s="280" t="s">
        <v>35</v>
      </c>
      <c r="I244" s="280" t="s">
        <v>8</v>
      </c>
      <c r="J244" s="280" t="s">
        <v>5</v>
      </c>
      <c r="K244" s="280" t="s">
        <v>55</v>
      </c>
      <c r="L244" s="280" t="s">
        <v>710</v>
      </c>
      <c r="M244" s="279" t="s">
        <v>711</v>
      </c>
      <c r="N244" s="279" t="s">
        <v>38</v>
      </c>
      <c r="O244" s="280" t="s">
        <v>11</v>
      </c>
      <c r="P244" s="16" t="s">
        <v>39</v>
      </c>
      <c r="Q244" s="274"/>
    </row>
    <row r="245" spans="1:17" ht="75" x14ac:dyDescent="0.25">
      <c r="A245" s="276" t="s">
        <v>31</v>
      </c>
      <c r="B245" s="277" t="s">
        <v>5266</v>
      </c>
      <c r="C245" s="277" t="s">
        <v>1102</v>
      </c>
      <c r="D245" s="277" t="s">
        <v>1103</v>
      </c>
      <c r="E245" s="15" t="s">
        <v>1104</v>
      </c>
      <c r="F245" s="15" t="s">
        <v>1105</v>
      </c>
      <c r="G245" s="15" t="s">
        <v>1106</v>
      </c>
      <c r="H245" s="278" t="s">
        <v>35</v>
      </c>
      <c r="I245" s="278" t="s">
        <v>8</v>
      </c>
      <c r="J245" s="278" t="s">
        <v>5</v>
      </c>
      <c r="K245" s="278" t="s">
        <v>55</v>
      </c>
      <c r="L245" s="278" t="s">
        <v>710</v>
      </c>
      <c r="M245" s="277" t="s">
        <v>711</v>
      </c>
      <c r="N245" s="277" t="s">
        <v>38</v>
      </c>
      <c r="O245" s="278" t="s">
        <v>13</v>
      </c>
      <c r="P245" s="15" t="s">
        <v>39</v>
      </c>
      <c r="Q245" s="275"/>
    </row>
    <row r="246" spans="1:17" ht="75" x14ac:dyDescent="0.25">
      <c r="A246" s="276" t="s">
        <v>31</v>
      </c>
      <c r="B246" s="279" t="s">
        <v>5266</v>
      </c>
      <c r="C246" s="279"/>
      <c r="D246" s="279" t="s">
        <v>1107</v>
      </c>
      <c r="E246" s="16" t="s">
        <v>1108</v>
      </c>
      <c r="F246" s="16" t="s">
        <v>5282</v>
      </c>
      <c r="G246" s="16" t="s">
        <v>5283</v>
      </c>
      <c r="H246" s="280" t="s">
        <v>35</v>
      </c>
      <c r="I246" s="280" t="s">
        <v>4</v>
      </c>
      <c r="J246" s="280" t="s">
        <v>5</v>
      </c>
      <c r="K246" s="280" t="s">
        <v>55</v>
      </c>
      <c r="L246" s="280" t="s">
        <v>710</v>
      </c>
      <c r="M246" s="279" t="s">
        <v>711</v>
      </c>
      <c r="N246" s="279" t="s">
        <v>38</v>
      </c>
      <c r="O246" s="280" t="s">
        <v>13</v>
      </c>
      <c r="P246" s="16" t="s">
        <v>39</v>
      </c>
      <c r="Q246" s="274"/>
    </row>
    <row r="247" spans="1:17" ht="75" x14ac:dyDescent="0.25">
      <c r="A247" s="276" t="s">
        <v>31</v>
      </c>
      <c r="B247" s="277" t="s">
        <v>5266</v>
      </c>
      <c r="C247" s="277"/>
      <c r="D247" s="277" t="s">
        <v>1109</v>
      </c>
      <c r="E247" s="15" t="s">
        <v>1110</v>
      </c>
      <c r="F247" s="15" t="s">
        <v>5284</v>
      </c>
      <c r="G247" s="15" t="s">
        <v>5285</v>
      </c>
      <c r="H247" s="278" t="s">
        <v>35</v>
      </c>
      <c r="I247" s="278" t="s">
        <v>4</v>
      </c>
      <c r="J247" s="278" t="s">
        <v>5</v>
      </c>
      <c r="K247" s="278" t="s">
        <v>55</v>
      </c>
      <c r="L247" s="278" t="s">
        <v>710</v>
      </c>
      <c r="M247" s="277" t="s">
        <v>711</v>
      </c>
      <c r="N247" s="277" t="s">
        <v>38</v>
      </c>
      <c r="O247" s="278" t="s">
        <v>13</v>
      </c>
      <c r="P247" s="15" t="s">
        <v>39</v>
      </c>
      <c r="Q247" s="275"/>
    </row>
    <row r="248" spans="1:17" ht="45" x14ac:dyDescent="0.25">
      <c r="A248" s="276" t="s">
        <v>31</v>
      </c>
      <c r="B248" s="279" t="s">
        <v>4819</v>
      </c>
      <c r="C248" s="279" t="s">
        <v>1112</v>
      </c>
      <c r="D248" s="279" t="s">
        <v>1113</v>
      </c>
      <c r="E248" s="16" t="s">
        <v>1114</v>
      </c>
      <c r="F248" s="16" t="s">
        <v>1115</v>
      </c>
      <c r="G248" s="16" t="s">
        <v>1116</v>
      </c>
      <c r="H248" s="280" t="s">
        <v>35</v>
      </c>
      <c r="I248" s="280" t="s">
        <v>8</v>
      </c>
      <c r="J248" s="280" t="s">
        <v>5</v>
      </c>
      <c r="K248" s="280" t="s">
        <v>55</v>
      </c>
      <c r="L248" s="280" t="s">
        <v>45</v>
      </c>
      <c r="M248" s="279" t="s">
        <v>1117</v>
      </c>
      <c r="N248" s="279" t="s">
        <v>38</v>
      </c>
      <c r="O248" s="280" t="s">
        <v>1118</v>
      </c>
      <c r="P248" s="16" t="s">
        <v>39</v>
      </c>
      <c r="Q248" s="274"/>
    </row>
    <row r="249" spans="1:17" ht="60" x14ac:dyDescent="0.25">
      <c r="A249" s="276" t="s">
        <v>31</v>
      </c>
      <c r="B249" s="277" t="s">
        <v>4907</v>
      </c>
      <c r="C249" s="277" t="s">
        <v>1120</v>
      </c>
      <c r="D249" s="277" t="s">
        <v>1121</v>
      </c>
      <c r="E249" s="15" t="s">
        <v>1122</v>
      </c>
      <c r="F249" s="15" t="s">
        <v>4908</v>
      </c>
      <c r="G249" s="15" t="s">
        <v>4909</v>
      </c>
      <c r="H249" s="278" t="s">
        <v>35</v>
      </c>
      <c r="I249" s="278" t="s">
        <v>8</v>
      </c>
      <c r="J249" s="278" t="s">
        <v>5</v>
      </c>
      <c r="K249" s="278" t="s">
        <v>44</v>
      </c>
      <c r="L249" s="278" t="s">
        <v>45</v>
      </c>
      <c r="M249" s="277" t="s">
        <v>46</v>
      </c>
      <c r="N249" s="277" t="s">
        <v>38</v>
      </c>
      <c r="O249" s="278" t="s">
        <v>1118</v>
      </c>
      <c r="P249" s="15" t="s">
        <v>39</v>
      </c>
      <c r="Q249" s="275"/>
    </row>
    <row r="250" spans="1:17" ht="45" x14ac:dyDescent="0.25">
      <c r="A250" s="276" t="s">
        <v>31</v>
      </c>
      <c r="B250" s="279" t="s">
        <v>4910</v>
      </c>
      <c r="C250" s="279" t="s">
        <v>1123</v>
      </c>
      <c r="D250" s="279" t="s">
        <v>1124</v>
      </c>
      <c r="E250" s="16" t="s">
        <v>1125</v>
      </c>
      <c r="F250" s="16" t="s">
        <v>4911</v>
      </c>
      <c r="G250" s="16" t="s">
        <v>4912</v>
      </c>
      <c r="H250" s="280" t="s">
        <v>35</v>
      </c>
      <c r="I250" s="280" t="s">
        <v>8</v>
      </c>
      <c r="J250" s="280" t="s">
        <v>5</v>
      </c>
      <c r="K250" s="280" t="s">
        <v>44</v>
      </c>
      <c r="L250" s="280" t="s">
        <v>45</v>
      </c>
      <c r="M250" s="279" t="s">
        <v>46</v>
      </c>
      <c r="N250" s="279" t="s">
        <v>38</v>
      </c>
      <c r="O250" s="280" t="s">
        <v>1118</v>
      </c>
      <c r="P250" s="16" t="s">
        <v>39</v>
      </c>
      <c r="Q250" s="274"/>
    </row>
    <row r="251" spans="1:17" ht="60" x14ac:dyDescent="0.25">
      <c r="A251" s="276" t="s">
        <v>31</v>
      </c>
      <c r="B251" s="277" t="s">
        <v>4910</v>
      </c>
      <c r="C251" s="277" t="s">
        <v>1126</v>
      </c>
      <c r="D251" s="277" t="s">
        <v>1127</v>
      </c>
      <c r="E251" s="15" t="s">
        <v>1128</v>
      </c>
      <c r="F251" s="15" t="s">
        <v>1129</v>
      </c>
      <c r="G251" s="15" t="s">
        <v>1130</v>
      </c>
      <c r="H251" s="278" t="s">
        <v>35</v>
      </c>
      <c r="I251" s="278" t="s">
        <v>8</v>
      </c>
      <c r="J251" s="278" t="s">
        <v>5</v>
      </c>
      <c r="K251" s="278" t="s">
        <v>44</v>
      </c>
      <c r="L251" s="278" t="s">
        <v>45</v>
      </c>
      <c r="M251" s="277" t="s">
        <v>46</v>
      </c>
      <c r="N251" s="277" t="s">
        <v>38</v>
      </c>
      <c r="O251" s="278" t="s">
        <v>1118</v>
      </c>
      <c r="P251" s="15" t="s">
        <v>39</v>
      </c>
      <c r="Q251" s="275"/>
    </row>
    <row r="252" spans="1:17" ht="45" x14ac:dyDescent="0.25">
      <c r="A252" s="276" t="s">
        <v>31</v>
      </c>
      <c r="B252" s="279" t="s">
        <v>4913</v>
      </c>
      <c r="C252" s="279" t="s">
        <v>1131</v>
      </c>
      <c r="D252" s="279" t="s">
        <v>1132</v>
      </c>
      <c r="E252" s="16" t="s">
        <v>1133</v>
      </c>
      <c r="F252" s="16" t="s">
        <v>4914</v>
      </c>
      <c r="G252" s="16" t="s">
        <v>4915</v>
      </c>
      <c r="H252" s="280" t="s">
        <v>35</v>
      </c>
      <c r="I252" s="280" t="s">
        <v>8</v>
      </c>
      <c r="J252" s="280" t="s">
        <v>5</v>
      </c>
      <c r="K252" s="280" t="s">
        <v>44</v>
      </c>
      <c r="L252" s="280" t="s">
        <v>45</v>
      </c>
      <c r="M252" s="279" t="s">
        <v>46</v>
      </c>
      <c r="N252" s="279" t="s">
        <v>38</v>
      </c>
      <c r="O252" s="280" t="s">
        <v>1118</v>
      </c>
      <c r="P252" s="16" t="s">
        <v>39</v>
      </c>
      <c r="Q252" s="274"/>
    </row>
    <row r="253" spans="1:17" ht="60" x14ac:dyDescent="0.25">
      <c r="A253" s="276" t="s">
        <v>31</v>
      </c>
      <c r="B253" s="277" t="s">
        <v>4913</v>
      </c>
      <c r="C253" s="277" t="s">
        <v>1134</v>
      </c>
      <c r="D253" s="277" t="s">
        <v>1135</v>
      </c>
      <c r="E253" s="15" t="s">
        <v>1136</v>
      </c>
      <c r="F253" s="15" t="s">
        <v>4916</v>
      </c>
      <c r="G253" s="15" t="s">
        <v>4917</v>
      </c>
      <c r="H253" s="278" t="s">
        <v>35</v>
      </c>
      <c r="I253" s="278" t="s">
        <v>8</v>
      </c>
      <c r="J253" s="278" t="s">
        <v>5</v>
      </c>
      <c r="K253" s="278" t="s">
        <v>44</v>
      </c>
      <c r="L253" s="278" t="s">
        <v>45</v>
      </c>
      <c r="M253" s="277" t="s">
        <v>46</v>
      </c>
      <c r="N253" s="277" t="s">
        <v>38</v>
      </c>
      <c r="O253" s="278" t="s">
        <v>1118</v>
      </c>
      <c r="P253" s="15" t="s">
        <v>39</v>
      </c>
      <c r="Q253" s="275"/>
    </row>
    <row r="254" spans="1:17" ht="45" x14ac:dyDescent="0.25">
      <c r="A254" s="276" t="s">
        <v>31</v>
      </c>
      <c r="B254" s="279" t="s">
        <v>4913</v>
      </c>
      <c r="C254" s="279" t="s">
        <v>1137</v>
      </c>
      <c r="D254" s="279" t="s">
        <v>1138</v>
      </c>
      <c r="E254" s="16" t="s">
        <v>1139</v>
      </c>
      <c r="F254" s="16" t="s">
        <v>4918</v>
      </c>
      <c r="G254" s="16" t="s">
        <v>4919</v>
      </c>
      <c r="H254" s="280" t="s">
        <v>35</v>
      </c>
      <c r="I254" s="280" t="s">
        <v>8</v>
      </c>
      <c r="J254" s="280" t="s">
        <v>5</v>
      </c>
      <c r="K254" s="280" t="s">
        <v>44</v>
      </c>
      <c r="L254" s="280" t="s">
        <v>45</v>
      </c>
      <c r="M254" s="279" t="s">
        <v>46</v>
      </c>
      <c r="N254" s="279" t="s">
        <v>38</v>
      </c>
      <c r="O254" s="280" t="s">
        <v>1118</v>
      </c>
      <c r="P254" s="16" t="s">
        <v>39</v>
      </c>
      <c r="Q254" s="274"/>
    </row>
    <row r="255" spans="1:17" ht="60" x14ac:dyDescent="0.25">
      <c r="A255" s="276" t="s">
        <v>31</v>
      </c>
      <c r="B255" s="277" t="s">
        <v>4910</v>
      </c>
      <c r="C255" s="277" t="s">
        <v>1140</v>
      </c>
      <c r="D255" s="277" t="s">
        <v>1141</v>
      </c>
      <c r="E255" s="15" t="s">
        <v>1142</v>
      </c>
      <c r="F255" s="15" t="s">
        <v>1143</v>
      </c>
      <c r="G255" s="15" t="s">
        <v>1144</v>
      </c>
      <c r="H255" s="278" t="s">
        <v>35</v>
      </c>
      <c r="I255" s="278" t="s">
        <v>8</v>
      </c>
      <c r="J255" s="278" t="s">
        <v>5</v>
      </c>
      <c r="K255" s="278" t="s">
        <v>44</v>
      </c>
      <c r="L255" s="278" t="s">
        <v>45</v>
      </c>
      <c r="M255" s="277" t="s">
        <v>46</v>
      </c>
      <c r="N255" s="277"/>
      <c r="O255" s="278" t="s">
        <v>1118</v>
      </c>
      <c r="P255" s="15" t="s">
        <v>39</v>
      </c>
      <c r="Q255" s="275"/>
    </row>
    <row r="256" spans="1:17" ht="60" x14ac:dyDescent="0.25">
      <c r="A256" s="276" t="s">
        <v>31</v>
      </c>
      <c r="B256" s="279" t="s">
        <v>4913</v>
      </c>
      <c r="C256" s="279" t="s">
        <v>1145</v>
      </c>
      <c r="D256" s="279" t="s">
        <v>1146</v>
      </c>
      <c r="E256" s="16" t="s">
        <v>1147</v>
      </c>
      <c r="F256" s="16" t="s">
        <v>4920</v>
      </c>
      <c r="G256" s="16" t="s">
        <v>4921</v>
      </c>
      <c r="H256" s="280" t="s">
        <v>396</v>
      </c>
      <c r="I256" s="280" t="s">
        <v>8</v>
      </c>
      <c r="J256" s="280" t="s">
        <v>5</v>
      </c>
      <c r="K256" s="280" t="s">
        <v>44</v>
      </c>
      <c r="L256" s="280" t="s">
        <v>45</v>
      </c>
      <c r="M256" s="279" t="s">
        <v>46</v>
      </c>
      <c r="N256" s="279" t="s">
        <v>38</v>
      </c>
      <c r="O256" s="280" t="s">
        <v>1118</v>
      </c>
      <c r="P256" s="16" t="s">
        <v>39</v>
      </c>
      <c r="Q256" s="274"/>
    </row>
    <row r="257" spans="1:17" ht="60" x14ac:dyDescent="0.25">
      <c r="A257" s="276" t="s">
        <v>31</v>
      </c>
      <c r="B257" s="277" t="s">
        <v>4913</v>
      </c>
      <c r="C257" s="277" t="s">
        <v>1148</v>
      </c>
      <c r="D257" s="277" t="s">
        <v>1149</v>
      </c>
      <c r="E257" s="15" t="s">
        <v>1150</v>
      </c>
      <c r="F257" s="15" t="s">
        <v>4922</v>
      </c>
      <c r="G257" s="15" t="s">
        <v>4912</v>
      </c>
      <c r="H257" s="278" t="s">
        <v>396</v>
      </c>
      <c r="I257" s="278" t="s">
        <v>8</v>
      </c>
      <c r="J257" s="278" t="s">
        <v>5</v>
      </c>
      <c r="K257" s="278" t="s">
        <v>44</v>
      </c>
      <c r="L257" s="278" t="s">
        <v>45</v>
      </c>
      <c r="M257" s="277" t="s">
        <v>46</v>
      </c>
      <c r="N257" s="277"/>
      <c r="O257" s="278" t="s">
        <v>1118</v>
      </c>
      <c r="P257" s="15" t="s">
        <v>39</v>
      </c>
      <c r="Q257" s="275"/>
    </row>
    <row r="258" spans="1:17" ht="45" x14ac:dyDescent="0.25">
      <c r="A258" s="276" t="s">
        <v>31</v>
      </c>
      <c r="B258" s="279" t="s">
        <v>5275</v>
      </c>
      <c r="C258" s="279" t="s">
        <v>1151</v>
      </c>
      <c r="D258" s="279" t="s">
        <v>1152</v>
      </c>
      <c r="E258" s="16" t="s">
        <v>1153</v>
      </c>
      <c r="F258" s="16" t="s">
        <v>1154</v>
      </c>
      <c r="G258" s="16" t="s">
        <v>5286</v>
      </c>
      <c r="H258" s="280" t="s">
        <v>35</v>
      </c>
      <c r="I258" s="280" t="s">
        <v>8</v>
      </c>
      <c r="J258" s="280" t="s">
        <v>5</v>
      </c>
      <c r="K258" s="280" t="s">
        <v>55</v>
      </c>
      <c r="L258" s="280" t="s">
        <v>477</v>
      </c>
      <c r="M258" s="279" t="s">
        <v>1155</v>
      </c>
      <c r="N258" s="279" t="s">
        <v>38</v>
      </c>
      <c r="O258" s="280" t="s">
        <v>9</v>
      </c>
      <c r="P258" s="16" t="s">
        <v>39</v>
      </c>
      <c r="Q258" s="274"/>
    </row>
    <row r="259" spans="1:17" ht="45" x14ac:dyDescent="0.25">
      <c r="A259" s="276" t="s">
        <v>31</v>
      </c>
      <c r="B259" s="277" t="s">
        <v>5275</v>
      </c>
      <c r="C259" s="277" t="s">
        <v>1156</v>
      </c>
      <c r="D259" s="277" t="s">
        <v>1157</v>
      </c>
      <c r="E259" s="15" t="s">
        <v>1158</v>
      </c>
      <c r="F259" s="15" t="s">
        <v>1159</v>
      </c>
      <c r="G259" s="15" t="s">
        <v>1160</v>
      </c>
      <c r="H259" s="278" t="s">
        <v>35</v>
      </c>
      <c r="I259" s="278" t="s">
        <v>8</v>
      </c>
      <c r="J259" s="278" t="s">
        <v>5</v>
      </c>
      <c r="K259" s="278" t="s">
        <v>55</v>
      </c>
      <c r="L259" s="278" t="s">
        <v>477</v>
      </c>
      <c r="M259" s="277" t="s">
        <v>1155</v>
      </c>
      <c r="N259" s="277" t="s">
        <v>38</v>
      </c>
      <c r="O259" s="278" t="s">
        <v>9</v>
      </c>
      <c r="P259" s="15" t="s">
        <v>39</v>
      </c>
      <c r="Q259" s="275"/>
    </row>
    <row r="260" spans="1:17" ht="45" x14ac:dyDescent="0.25">
      <c r="A260" s="276" t="s">
        <v>31</v>
      </c>
      <c r="B260" s="279" t="s">
        <v>1161</v>
      </c>
      <c r="C260" s="279" t="s">
        <v>1162</v>
      </c>
      <c r="D260" s="279" t="s">
        <v>1163</v>
      </c>
      <c r="E260" s="16" t="s">
        <v>1164</v>
      </c>
      <c r="F260" s="16" t="s">
        <v>1165</v>
      </c>
      <c r="G260" s="16" t="s">
        <v>1166</v>
      </c>
      <c r="H260" s="280" t="s">
        <v>35</v>
      </c>
      <c r="I260" s="280" t="s">
        <v>8</v>
      </c>
      <c r="J260" s="280" t="s">
        <v>6</v>
      </c>
      <c r="K260" s="280" t="s">
        <v>55</v>
      </c>
      <c r="L260" s="280" t="s">
        <v>477</v>
      </c>
      <c r="M260" s="279" t="s">
        <v>1155</v>
      </c>
      <c r="N260" s="279" t="s">
        <v>38</v>
      </c>
      <c r="O260" s="280" t="s">
        <v>9</v>
      </c>
      <c r="P260" s="16" t="s">
        <v>39</v>
      </c>
      <c r="Q260" s="274"/>
    </row>
    <row r="261" spans="1:17" ht="45" x14ac:dyDescent="0.25">
      <c r="A261" s="276" t="s">
        <v>31</v>
      </c>
      <c r="B261" s="277" t="s">
        <v>5275</v>
      </c>
      <c r="C261" s="277" t="s">
        <v>1167</v>
      </c>
      <c r="D261" s="277" t="s">
        <v>1168</v>
      </c>
      <c r="E261" s="15" t="s">
        <v>1169</v>
      </c>
      <c r="F261" s="15" t="s">
        <v>1170</v>
      </c>
      <c r="G261" s="15" t="s">
        <v>1171</v>
      </c>
      <c r="H261" s="278" t="s">
        <v>35</v>
      </c>
      <c r="I261" s="278" t="s">
        <v>8</v>
      </c>
      <c r="J261" s="278" t="s">
        <v>5</v>
      </c>
      <c r="K261" s="278" t="s">
        <v>55</v>
      </c>
      <c r="L261" s="278" t="s">
        <v>477</v>
      </c>
      <c r="M261" s="277" t="s">
        <v>1172</v>
      </c>
      <c r="N261" s="277" t="s">
        <v>38</v>
      </c>
      <c r="O261" s="278" t="s">
        <v>9</v>
      </c>
      <c r="P261" s="15" t="s">
        <v>39</v>
      </c>
      <c r="Q261" s="275"/>
    </row>
    <row r="262" spans="1:17" ht="45" x14ac:dyDescent="0.25">
      <c r="A262" s="276" t="s">
        <v>31</v>
      </c>
      <c r="B262" s="279" t="s">
        <v>5275</v>
      </c>
      <c r="C262" s="279" t="s">
        <v>1173</v>
      </c>
      <c r="D262" s="279" t="s">
        <v>1174</v>
      </c>
      <c r="E262" s="16" t="s">
        <v>1175</v>
      </c>
      <c r="F262" s="16" t="s">
        <v>1176</v>
      </c>
      <c r="G262" s="16" t="s">
        <v>1177</v>
      </c>
      <c r="H262" s="280" t="s">
        <v>35</v>
      </c>
      <c r="I262" s="280" t="s">
        <v>8</v>
      </c>
      <c r="J262" s="280" t="s">
        <v>5</v>
      </c>
      <c r="K262" s="280" t="s">
        <v>55</v>
      </c>
      <c r="L262" s="280" t="s">
        <v>477</v>
      </c>
      <c r="M262" s="279" t="s">
        <v>1155</v>
      </c>
      <c r="N262" s="279" t="s">
        <v>38</v>
      </c>
      <c r="O262" s="280" t="s">
        <v>9</v>
      </c>
      <c r="P262" s="16" t="s">
        <v>39</v>
      </c>
      <c r="Q262" s="274"/>
    </row>
    <row r="263" spans="1:17" ht="45" x14ac:dyDescent="0.25">
      <c r="A263" s="276" t="s">
        <v>31</v>
      </c>
      <c r="B263" s="277" t="s">
        <v>5275</v>
      </c>
      <c r="C263" s="277" t="s">
        <v>1178</v>
      </c>
      <c r="D263" s="277" t="s">
        <v>1179</v>
      </c>
      <c r="E263" s="15" t="s">
        <v>1180</v>
      </c>
      <c r="F263" s="15" t="s">
        <v>5287</v>
      </c>
      <c r="G263" s="15" t="s">
        <v>5288</v>
      </c>
      <c r="H263" s="278" t="s">
        <v>35</v>
      </c>
      <c r="I263" s="278" t="s">
        <v>8</v>
      </c>
      <c r="J263" s="278" t="s">
        <v>5</v>
      </c>
      <c r="K263" s="278" t="s">
        <v>55</v>
      </c>
      <c r="L263" s="278" t="s">
        <v>477</v>
      </c>
      <c r="M263" s="277" t="s">
        <v>1155</v>
      </c>
      <c r="N263" s="277" t="s">
        <v>38</v>
      </c>
      <c r="O263" s="278" t="s">
        <v>9</v>
      </c>
      <c r="P263" s="15" t="s">
        <v>39</v>
      </c>
      <c r="Q263" s="275"/>
    </row>
    <row r="264" spans="1:17" ht="60" x14ac:dyDescent="0.25">
      <c r="A264" s="276" t="s">
        <v>31</v>
      </c>
      <c r="B264" s="279" t="s">
        <v>1161</v>
      </c>
      <c r="C264" s="279" t="s">
        <v>1181</v>
      </c>
      <c r="D264" s="279" t="s">
        <v>1182</v>
      </c>
      <c r="E264" s="16" t="s">
        <v>1183</v>
      </c>
      <c r="F264" s="16" t="s">
        <v>1184</v>
      </c>
      <c r="G264" s="16" t="s">
        <v>1185</v>
      </c>
      <c r="H264" s="280" t="s">
        <v>70</v>
      </c>
      <c r="I264" s="280" t="s">
        <v>8</v>
      </c>
      <c r="J264" s="280" t="s">
        <v>6</v>
      </c>
      <c r="K264" s="280" t="s">
        <v>55</v>
      </c>
      <c r="L264" s="280" t="s">
        <v>477</v>
      </c>
      <c r="M264" s="279" t="s">
        <v>1155</v>
      </c>
      <c r="N264" s="279" t="s">
        <v>38</v>
      </c>
      <c r="O264" s="280" t="s">
        <v>9</v>
      </c>
      <c r="P264" s="16" t="s">
        <v>39</v>
      </c>
      <c r="Q264" s="274"/>
    </row>
    <row r="265" spans="1:17" ht="75" x14ac:dyDescent="0.25">
      <c r="A265" s="276" t="s">
        <v>31</v>
      </c>
      <c r="B265" s="277" t="s">
        <v>5275</v>
      </c>
      <c r="C265" s="277"/>
      <c r="D265" s="277" t="s">
        <v>1186</v>
      </c>
      <c r="E265" s="15" t="s">
        <v>1187</v>
      </c>
      <c r="F265" s="15" t="s">
        <v>1184</v>
      </c>
      <c r="G265" s="15" t="s">
        <v>1185</v>
      </c>
      <c r="H265" s="278" t="s">
        <v>1188</v>
      </c>
      <c r="I265" s="278" t="s">
        <v>4</v>
      </c>
      <c r="J265" s="278" t="s">
        <v>5</v>
      </c>
      <c r="K265" s="278" t="s">
        <v>55</v>
      </c>
      <c r="L265" s="278" t="s">
        <v>477</v>
      </c>
      <c r="M265" s="277" t="s">
        <v>1172</v>
      </c>
      <c r="N265" s="277" t="s">
        <v>103</v>
      </c>
      <c r="O265" s="278"/>
      <c r="P265" s="15" t="s">
        <v>39</v>
      </c>
      <c r="Q265" s="275"/>
    </row>
    <row r="266" spans="1:17" ht="60" x14ac:dyDescent="0.25">
      <c r="A266" s="276" t="s">
        <v>31</v>
      </c>
      <c r="B266" s="279" t="s">
        <v>4884</v>
      </c>
      <c r="C266" s="279"/>
      <c r="D266" s="279" t="s">
        <v>1189</v>
      </c>
      <c r="E266" s="16" t="s">
        <v>1190</v>
      </c>
      <c r="F266" s="16" t="s">
        <v>1191</v>
      </c>
      <c r="G266" s="16" t="s">
        <v>1192</v>
      </c>
      <c r="H266" s="280" t="s">
        <v>35</v>
      </c>
      <c r="I266" s="280" t="s">
        <v>4</v>
      </c>
      <c r="J266" s="280" t="s">
        <v>5</v>
      </c>
      <c r="K266" s="280" t="s">
        <v>62</v>
      </c>
      <c r="L266" s="280" t="s">
        <v>497</v>
      </c>
      <c r="M266" s="279" t="s">
        <v>1193</v>
      </c>
      <c r="N266" s="279" t="s">
        <v>38</v>
      </c>
      <c r="O266" s="280" t="s">
        <v>13</v>
      </c>
      <c r="P266" s="16" t="s">
        <v>39</v>
      </c>
      <c r="Q266" s="274"/>
    </row>
    <row r="267" spans="1:17" ht="60" x14ac:dyDescent="0.25">
      <c r="A267" s="276" t="s">
        <v>31</v>
      </c>
      <c r="B267" s="277" t="s">
        <v>989</v>
      </c>
      <c r="C267" s="277"/>
      <c r="D267" s="277" t="s">
        <v>1194</v>
      </c>
      <c r="E267" s="15" t="s">
        <v>1195</v>
      </c>
      <c r="F267" s="15" t="s">
        <v>1196</v>
      </c>
      <c r="G267" s="15" t="s">
        <v>1197</v>
      </c>
      <c r="H267" s="278" t="s">
        <v>35</v>
      </c>
      <c r="I267" s="278" t="s">
        <v>4</v>
      </c>
      <c r="J267" s="278" t="s">
        <v>6</v>
      </c>
      <c r="K267" s="278" t="s">
        <v>36</v>
      </c>
      <c r="L267" s="278" t="s">
        <v>1198</v>
      </c>
      <c r="M267" s="277" t="s">
        <v>192</v>
      </c>
      <c r="N267" s="277" t="s">
        <v>38</v>
      </c>
      <c r="O267" s="278" t="s">
        <v>13</v>
      </c>
      <c r="P267" s="15" t="s">
        <v>39</v>
      </c>
      <c r="Q267" s="275"/>
    </row>
    <row r="268" spans="1:17" ht="60" x14ac:dyDescent="0.25">
      <c r="A268" s="276" t="s">
        <v>31</v>
      </c>
      <c r="B268" s="279" t="s">
        <v>1199</v>
      </c>
      <c r="C268" s="279" t="s">
        <v>1200</v>
      </c>
      <c r="D268" s="279" t="s">
        <v>1201</v>
      </c>
      <c r="E268" s="16" t="s">
        <v>1202</v>
      </c>
      <c r="F268" s="16" t="s">
        <v>1203</v>
      </c>
      <c r="G268" s="16" t="s">
        <v>1204</v>
      </c>
      <c r="H268" s="280" t="s">
        <v>35</v>
      </c>
      <c r="I268" s="280" t="s">
        <v>8</v>
      </c>
      <c r="J268" s="280" t="s">
        <v>6</v>
      </c>
      <c r="K268" s="280" t="s">
        <v>36</v>
      </c>
      <c r="L268" s="280" t="s">
        <v>1198</v>
      </c>
      <c r="M268" s="279" t="s">
        <v>192</v>
      </c>
      <c r="N268" s="279" t="s">
        <v>38</v>
      </c>
      <c r="O268" s="280" t="s">
        <v>209</v>
      </c>
      <c r="P268" s="16" t="s">
        <v>39</v>
      </c>
      <c r="Q268" s="274"/>
    </row>
    <row r="269" spans="1:17" ht="60" x14ac:dyDescent="0.25">
      <c r="A269" s="276" t="s">
        <v>31</v>
      </c>
      <c r="B269" s="277" t="s">
        <v>1205</v>
      </c>
      <c r="C269" s="277" t="s">
        <v>1206</v>
      </c>
      <c r="D269" s="277" t="s">
        <v>1207</v>
      </c>
      <c r="E269" s="15" t="s">
        <v>1208</v>
      </c>
      <c r="F269" s="15" t="s">
        <v>1209</v>
      </c>
      <c r="G269" s="15" t="s">
        <v>1210</v>
      </c>
      <c r="H269" s="278" t="s">
        <v>35</v>
      </c>
      <c r="I269" s="278" t="s">
        <v>8</v>
      </c>
      <c r="J269" s="278" t="s">
        <v>6</v>
      </c>
      <c r="K269" s="278" t="s">
        <v>36</v>
      </c>
      <c r="L269" s="278" t="s">
        <v>1198</v>
      </c>
      <c r="M269" s="277" t="s">
        <v>192</v>
      </c>
      <c r="N269" s="277" t="s">
        <v>38</v>
      </c>
      <c r="O269" s="278" t="s">
        <v>209</v>
      </c>
      <c r="P269" s="15" t="s">
        <v>39</v>
      </c>
      <c r="Q269" s="275"/>
    </row>
    <row r="270" spans="1:17" ht="60" x14ac:dyDescent="0.25">
      <c r="A270" s="276" t="s">
        <v>31</v>
      </c>
      <c r="B270" s="279" t="s">
        <v>1199</v>
      </c>
      <c r="C270" s="279" t="s">
        <v>1211</v>
      </c>
      <c r="D270" s="279" t="s">
        <v>1212</v>
      </c>
      <c r="E270" s="16" t="s">
        <v>1213</v>
      </c>
      <c r="F270" s="16" t="s">
        <v>1214</v>
      </c>
      <c r="G270" s="16" t="s">
        <v>1215</v>
      </c>
      <c r="H270" s="280" t="s">
        <v>35</v>
      </c>
      <c r="I270" s="280" t="s">
        <v>8</v>
      </c>
      <c r="J270" s="280" t="s">
        <v>6</v>
      </c>
      <c r="K270" s="280" t="s">
        <v>36</v>
      </c>
      <c r="L270" s="280" t="s">
        <v>1198</v>
      </c>
      <c r="M270" s="279" t="s">
        <v>192</v>
      </c>
      <c r="N270" s="279" t="s">
        <v>38</v>
      </c>
      <c r="O270" s="280" t="s">
        <v>209</v>
      </c>
      <c r="P270" s="16" t="s">
        <v>39</v>
      </c>
      <c r="Q270" s="274"/>
    </row>
    <row r="271" spans="1:17" ht="60" x14ac:dyDescent="0.25">
      <c r="A271" s="276" t="s">
        <v>31</v>
      </c>
      <c r="B271" s="277" t="s">
        <v>1199</v>
      </c>
      <c r="C271" s="277" t="s">
        <v>1216</v>
      </c>
      <c r="D271" s="277" t="s">
        <v>1217</v>
      </c>
      <c r="E271" s="15" t="s">
        <v>1218</v>
      </c>
      <c r="F271" s="15" t="s">
        <v>1219</v>
      </c>
      <c r="G271" s="15" t="s">
        <v>1220</v>
      </c>
      <c r="H271" s="278" t="s">
        <v>35</v>
      </c>
      <c r="I271" s="278" t="s">
        <v>8</v>
      </c>
      <c r="J271" s="278" t="s">
        <v>6</v>
      </c>
      <c r="K271" s="278" t="s">
        <v>36</v>
      </c>
      <c r="L271" s="278" t="s">
        <v>1198</v>
      </c>
      <c r="M271" s="277" t="s">
        <v>192</v>
      </c>
      <c r="N271" s="277" t="s">
        <v>38</v>
      </c>
      <c r="O271" s="278" t="s">
        <v>209</v>
      </c>
      <c r="P271" s="15" t="s">
        <v>39</v>
      </c>
      <c r="Q271" s="275"/>
    </row>
    <row r="272" spans="1:17" ht="60" x14ac:dyDescent="0.25">
      <c r="A272" s="276" t="s">
        <v>31</v>
      </c>
      <c r="B272" s="279" t="s">
        <v>1205</v>
      </c>
      <c r="C272" s="279" t="s">
        <v>1221</v>
      </c>
      <c r="D272" s="279" t="s">
        <v>1222</v>
      </c>
      <c r="E272" s="16" t="s">
        <v>1223</v>
      </c>
      <c r="F272" s="16" t="s">
        <v>1224</v>
      </c>
      <c r="G272" s="16" t="s">
        <v>1225</v>
      </c>
      <c r="H272" s="280" t="s">
        <v>35</v>
      </c>
      <c r="I272" s="280" t="s">
        <v>8</v>
      </c>
      <c r="J272" s="280" t="s">
        <v>6</v>
      </c>
      <c r="K272" s="280" t="s">
        <v>36</v>
      </c>
      <c r="L272" s="280" t="s">
        <v>1198</v>
      </c>
      <c r="M272" s="279" t="s">
        <v>192</v>
      </c>
      <c r="N272" s="279" t="s">
        <v>38</v>
      </c>
      <c r="O272" s="280" t="s">
        <v>209</v>
      </c>
      <c r="P272" s="16" t="s">
        <v>39</v>
      </c>
      <c r="Q272" s="274"/>
    </row>
    <row r="273" spans="1:17" ht="60" x14ac:dyDescent="0.25">
      <c r="A273" s="276" t="s">
        <v>31</v>
      </c>
      <c r="B273" s="277" t="s">
        <v>1205</v>
      </c>
      <c r="C273" s="277" t="s">
        <v>1226</v>
      </c>
      <c r="D273" s="277" t="s">
        <v>1227</v>
      </c>
      <c r="E273" s="15" t="s">
        <v>1228</v>
      </c>
      <c r="F273" s="15" t="s">
        <v>1229</v>
      </c>
      <c r="G273" s="15" t="s">
        <v>1230</v>
      </c>
      <c r="H273" s="278" t="s">
        <v>35</v>
      </c>
      <c r="I273" s="278" t="s">
        <v>8</v>
      </c>
      <c r="J273" s="278" t="s">
        <v>6</v>
      </c>
      <c r="K273" s="278" t="s">
        <v>36</v>
      </c>
      <c r="L273" s="278" t="s">
        <v>1198</v>
      </c>
      <c r="M273" s="277" t="s">
        <v>192</v>
      </c>
      <c r="N273" s="277" t="s">
        <v>38</v>
      </c>
      <c r="O273" s="278" t="s">
        <v>209</v>
      </c>
      <c r="P273" s="15" t="s">
        <v>39</v>
      </c>
      <c r="Q273" s="275"/>
    </row>
    <row r="274" spans="1:17" ht="60" x14ac:dyDescent="0.25">
      <c r="A274" s="276" t="s">
        <v>31</v>
      </c>
      <c r="B274" s="279" t="s">
        <v>1199</v>
      </c>
      <c r="C274" s="279" t="s">
        <v>1231</v>
      </c>
      <c r="D274" s="279" t="s">
        <v>1232</v>
      </c>
      <c r="E274" s="16" t="s">
        <v>1233</v>
      </c>
      <c r="F274" s="16" t="s">
        <v>1234</v>
      </c>
      <c r="G274" s="16" t="s">
        <v>1235</v>
      </c>
      <c r="H274" s="280" t="s">
        <v>35</v>
      </c>
      <c r="I274" s="280" t="s">
        <v>8</v>
      </c>
      <c r="J274" s="280" t="s">
        <v>6</v>
      </c>
      <c r="K274" s="280" t="s">
        <v>36</v>
      </c>
      <c r="L274" s="280" t="s">
        <v>1198</v>
      </c>
      <c r="M274" s="279" t="s">
        <v>192</v>
      </c>
      <c r="N274" s="279" t="s">
        <v>38</v>
      </c>
      <c r="O274" s="280" t="s">
        <v>209</v>
      </c>
      <c r="P274" s="16" t="s">
        <v>39</v>
      </c>
      <c r="Q274" s="274"/>
    </row>
    <row r="275" spans="1:17" ht="75" x14ac:dyDescent="0.25">
      <c r="A275" s="276" t="s">
        <v>31</v>
      </c>
      <c r="B275" s="277" t="s">
        <v>1205</v>
      </c>
      <c r="C275" s="277"/>
      <c r="D275" s="277" t="s">
        <v>1236</v>
      </c>
      <c r="E275" s="15" t="s">
        <v>1237</v>
      </c>
      <c r="F275" s="15" t="s">
        <v>1238</v>
      </c>
      <c r="G275" s="15" t="s">
        <v>1210</v>
      </c>
      <c r="H275" s="278" t="s">
        <v>35</v>
      </c>
      <c r="I275" s="278" t="s">
        <v>4</v>
      </c>
      <c r="J275" s="278" t="s">
        <v>6</v>
      </c>
      <c r="K275" s="278" t="s">
        <v>36</v>
      </c>
      <c r="L275" s="278" t="s">
        <v>1198</v>
      </c>
      <c r="M275" s="277" t="s">
        <v>192</v>
      </c>
      <c r="N275" s="277" t="s">
        <v>38</v>
      </c>
      <c r="O275" s="278" t="s">
        <v>13</v>
      </c>
      <c r="P275" s="15" t="s">
        <v>39</v>
      </c>
      <c r="Q275" s="275"/>
    </row>
    <row r="276" spans="1:17" ht="60" x14ac:dyDescent="0.25">
      <c r="A276" s="276" t="s">
        <v>31</v>
      </c>
      <c r="B276" s="274"/>
      <c r="C276" s="279" t="s">
        <v>5289</v>
      </c>
      <c r="D276" s="279" t="s">
        <v>5290</v>
      </c>
      <c r="E276" s="16" t="s">
        <v>5291</v>
      </c>
      <c r="F276" s="16" t="s">
        <v>5292</v>
      </c>
      <c r="G276" s="16" t="s">
        <v>5293</v>
      </c>
      <c r="H276" s="280" t="s">
        <v>396</v>
      </c>
      <c r="I276" s="280" t="s">
        <v>8</v>
      </c>
      <c r="J276" s="280" t="s">
        <v>6</v>
      </c>
      <c r="K276" s="280" t="s">
        <v>62</v>
      </c>
      <c r="L276" s="280" t="s">
        <v>101</v>
      </c>
      <c r="M276" s="279" t="s">
        <v>5294</v>
      </c>
      <c r="N276" s="279" t="s">
        <v>2187</v>
      </c>
      <c r="O276" s="280" t="s">
        <v>5178</v>
      </c>
      <c r="P276" s="16" t="s">
        <v>39</v>
      </c>
      <c r="Q276" s="274"/>
    </row>
    <row r="277" spans="1:17" ht="75" x14ac:dyDescent="0.25">
      <c r="A277" s="276" t="s">
        <v>31</v>
      </c>
      <c r="B277" s="277" t="s">
        <v>4822</v>
      </c>
      <c r="C277" s="277"/>
      <c r="D277" s="277" t="s">
        <v>1239</v>
      </c>
      <c r="E277" s="15" t="s">
        <v>1240</v>
      </c>
      <c r="F277" s="15" t="s">
        <v>1241</v>
      </c>
      <c r="G277" s="15" t="s">
        <v>1242</v>
      </c>
      <c r="H277" s="278" t="s">
        <v>396</v>
      </c>
      <c r="I277" s="278" t="s">
        <v>4</v>
      </c>
      <c r="J277" s="278" t="s">
        <v>5</v>
      </c>
      <c r="K277" s="278" t="s">
        <v>62</v>
      </c>
      <c r="L277" s="278" t="s">
        <v>101</v>
      </c>
      <c r="M277" s="277" t="s">
        <v>1243</v>
      </c>
      <c r="N277" s="277" t="s">
        <v>103</v>
      </c>
      <c r="O277" s="278"/>
      <c r="P277" s="15" t="s">
        <v>39</v>
      </c>
      <c r="Q277" s="275"/>
    </row>
    <row r="278" spans="1:17" ht="90" x14ac:dyDescent="0.25">
      <c r="A278" s="276" t="s">
        <v>31</v>
      </c>
      <c r="B278" s="279" t="s">
        <v>4852</v>
      </c>
      <c r="C278" s="279"/>
      <c r="D278" s="279" t="s">
        <v>1244</v>
      </c>
      <c r="E278" s="16" t="s">
        <v>1245</v>
      </c>
      <c r="F278" s="16" t="s">
        <v>1246</v>
      </c>
      <c r="G278" s="16" t="s">
        <v>1247</v>
      </c>
      <c r="H278" s="280" t="s">
        <v>1188</v>
      </c>
      <c r="I278" s="280" t="s">
        <v>4</v>
      </c>
      <c r="J278" s="280" t="s">
        <v>5</v>
      </c>
      <c r="K278" s="280" t="s">
        <v>55</v>
      </c>
      <c r="L278" s="280" t="s">
        <v>56</v>
      </c>
      <c r="M278" s="279" t="s">
        <v>1172</v>
      </c>
      <c r="N278" s="279" t="s">
        <v>103</v>
      </c>
      <c r="O278" s="280"/>
      <c r="P278" s="16" t="s">
        <v>39</v>
      </c>
      <c r="Q278" s="274"/>
    </row>
    <row r="279" spans="1:17" ht="90" x14ac:dyDescent="0.25">
      <c r="A279" s="276" t="s">
        <v>31</v>
      </c>
      <c r="B279" s="277" t="s">
        <v>4852</v>
      </c>
      <c r="C279" s="277"/>
      <c r="D279" s="277" t="s">
        <v>1248</v>
      </c>
      <c r="E279" s="15" t="s">
        <v>1249</v>
      </c>
      <c r="F279" s="15" t="s">
        <v>1250</v>
      </c>
      <c r="G279" s="15" t="s">
        <v>1251</v>
      </c>
      <c r="H279" s="278" t="s">
        <v>1188</v>
      </c>
      <c r="I279" s="278" t="s">
        <v>4</v>
      </c>
      <c r="J279" s="278" t="s">
        <v>5</v>
      </c>
      <c r="K279" s="278" t="s">
        <v>55</v>
      </c>
      <c r="L279" s="278" t="s">
        <v>56</v>
      </c>
      <c r="M279" s="277" t="s">
        <v>1172</v>
      </c>
      <c r="N279" s="277"/>
      <c r="O279" s="278"/>
      <c r="P279" s="15" t="s">
        <v>39</v>
      </c>
      <c r="Q279" s="275"/>
    </row>
    <row r="280" spans="1:17" ht="90" x14ac:dyDescent="0.25">
      <c r="A280" s="276" t="s">
        <v>31</v>
      </c>
      <c r="B280" s="279" t="s">
        <v>4821</v>
      </c>
      <c r="C280" s="279"/>
      <c r="D280" s="279" t="s">
        <v>1253</v>
      </c>
      <c r="E280" s="16" t="s">
        <v>1254</v>
      </c>
      <c r="F280" s="16" t="s">
        <v>1255</v>
      </c>
      <c r="G280" s="16" t="s">
        <v>1256</v>
      </c>
      <c r="H280" s="280" t="s">
        <v>35</v>
      </c>
      <c r="I280" s="280" t="s">
        <v>4</v>
      </c>
      <c r="J280" s="280" t="s">
        <v>5</v>
      </c>
      <c r="K280" s="280" t="s">
        <v>55</v>
      </c>
      <c r="L280" s="280" t="s">
        <v>56</v>
      </c>
      <c r="M280" s="279" t="s">
        <v>1172</v>
      </c>
      <c r="N280" s="279" t="s">
        <v>103</v>
      </c>
      <c r="O280" s="280"/>
      <c r="P280" s="16" t="s">
        <v>39</v>
      </c>
      <c r="Q280" s="274"/>
    </row>
    <row r="281" spans="1:17" ht="90" x14ac:dyDescent="0.25">
      <c r="A281" s="276" t="s">
        <v>31</v>
      </c>
      <c r="B281" s="277" t="s">
        <v>4821</v>
      </c>
      <c r="C281" s="277"/>
      <c r="D281" s="277" t="s">
        <v>1257</v>
      </c>
      <c r="E281" s="15" t="s">
        <v>1258</v>
      </c>
      <c r="F281" s="15" t="s">
        <v>1259</v>
      </c>
      <c r="G281" s="15" t="s">
        <v>1260</v>
      </c>
      <c r="H281" s="278" t="s">
        <v>35</v>
      </c>
      <c r="I281" s="278" t="s">
        <v>4</v>
      </c>
      <c r="J281" s="278" t="s">
        <v>5</v>
      </c>
      <c r="K281" s="278" t="s">
        <v>55</v>
      </c>
      <c r="L281" s="278" t="s">
        <v>56</v>
      </c>
      <c r="M281" s="277" t="s">
        <v>1261</v>
      </c>
      <c r="N281" s="277" t="s">
        <v>38</v>
      </c>
      <c r="O281" s="278" t="s">
        <v>9</v>
      </c>
      <c r="P281" s="15" t="s">
        <v>39</v>
      </c>
      <c r="Q281" s="275"/>
    </row>
    <row r="282" spans="1:17" ht="60" x14ac:dyDescent="0.25">
      <c r="A282" s="276" t="s">
        <v>31</v>
      </c>
      <c r="B282" s="279" t="s">
        <v>4852</v>
      </c>
      <c r="C282" s="279" t="s">
        <v>1262</v>
      </c>
      <c r="D282" s="279" t="s">
        <v>1263</v>
      </c>
      <c r="E282" s="16" t="s">
        <v>1264</v>
      </c>
      <c r="F282" s="16" t="s">
        <v>1265</v>
      </c>
      <c r="G282" s="16" t="s">
        <v>1266</v>
      </c>
      <c r="H282" s="280" t="s">
        <v>70</v>
      </c>
      <c r="I282" s="280" t="s">
        <v>8</v>
      </c>
      <c r="J282" s="280" t="s">
        <v>5</v>
      </c>
      <c r="K282" s="280" t="s">
        <v>55</v>
      </c>
      <c r="L282" s="280" t="s">
        <v>56</v>
      </c>
      <c r="M282" s="279" t="s">
        <v>1172</v>
      </c>
      <c r="N282" s="279" t="s">
        <v>103</v>
      </c>
      <c r="O282" s="280"/>
      <c r="P282" s="16" t="s">
        <v>39</v>
      </c>
      <c r="Q282" s="274"/>
    </row>
    <row r="283" spans="1:17" ht="75" x14ac:dyDescent="0.25">
      <c r="A283" s="276" t="s">
        <v>31</v>
      </c>
      <c r="B283" s="277" t="s">
        <v>4852</v>
      </c>
      <c r="C283" s="277"/>
      <c r="D283" s="277" t="s">
        <v>1267</v>
      </c>
      <c r="E283" s="15" t="s">
        <v>1268</v>
      </c>
      <c r="F283" s="15" t="s">
        <v>1269</v>
      </c>
      <c r="G283" s="15" t="s">
        <v>1270</v>
      </c>
      <c r="H283" s="278" t="s">
        <v>35</v>
      </c>
      <c r="I283" s="278" t="s">
        <v>4</v>
      </c>
      <c r="J283" s="278" t="s">
        <v>5</v>
      </c>
      <c r="K283" s="278" t="s">
        <v>55</v>
      </c>
      <c r="L283" s="278" t="s">
        <v>56</v>
      </c>
      <c r="M283" s="277" t="s">
        <v>1172</v>
      </c>
      <c r="N283" s="277" t="s">
        <v>103</v>
      </c>
      <c r="O283" s="278"/>
      <c r="P283" s="15" t="s">
        <v>39</v>
      </c>
      <c r="Q283" s="275"/>
    </row>
    <row r="284" spans="1:17" ht="75" x14ac:dyDescent="0.25">
      <c r="A284" s="276" t="s">
        <v>31</v>
      </c>
      <c r="B284" s="279" t="s">
        <v>5295</v>
      </c>
      <c r="C284" s="279"/>
      <c r="D284" s="279" t="s">
        <v>1271</v>
      </c>
      <c r="E284" s="16" t="s">
        <v>1272</v>
      </c>
      <c r="F284" s="16" t="s">
        <v>1273</v>
      </c>
      <c r="G284" s="16" t="s">
        <v>1274</v>
      </c>
      <c r="H284" s="280" t="s">
        <v>35</v>
      </c>
      <c r="I284" s="280" t="s">
        <v>4</v>
      </c>
      <c r="J284" s="280" t="s">
        <v>5</v>
      </c>
      <c r="K284" s="280" t="s">
        <v>36</v>
      </c>
      <c r="L284" s="280" t="s">
        <v>1198</v>
      </c>
      <c r="M284" s="279" t="s">
        <v>374</v>
      </c>
      <c r="N284" s="279" t="s">
        <v>38</v>
      </c>
      <c r="O284" s="280"/>
      <c r="P284" s="16" t="s">
        <v>39</v>
      </c>
      <c r="Q284" s="274"/>
    </row>
    <row r="285" spans="1:17" ht="75" x14ac:dyDescent="0.25">
      <c r="A285" s="276" t="s">
        <v>31</v>
      </c>
      <c r="B285" s="277" t="s">
        <v>5295</v>
      </c>
      <c r="C285" s="277" t="s">
        <v>1275</v>
      </c>
      <c r="D285" s="277" t="s">
        <v>1276</v>
      </c>
      <c r="E285" s="15" t="s">
        <v>1277</v>
      </c>
      <c r="F285" s="15" t="s">
        <v>1278</v>
      </c>
      <c r="G285" s="15" t="s">
        <v>1279</v>
      </c>
      <c r="H285" s="278" t="s">
        <v>1188</v>
      </c>
      <c r="I285" s="278" t="s">
        <v>8</v>
      </c>
      <c r="J285" s="278" t="s">
        <v>5</v>
      </c>
      <c r="K285" s="278" t="s">
        <v>36</v>
      </c>
      <c r="L285" s="278" t="s">
        <v>1198</v>
      </c>
      <c r="M285" s="277" t="s">
        <v>1280</v>
      </c>
      <c r="N285" s="277" t="s">
        <v>103</v>
      </c>
      <c r="O285" s="278"/>
      <c r="P285" s="15" t="s">
        <v>39</v>
      </c>
      <c r="Q285" s="275"/>
    </row>
    <row r="286" spans="1:17" ht="75" x14ac:dyDescent="0.25">
      <c r="A286" s="276" t="s">
        <v>31</v>
      </c>
      <c r="B286" s="279" t="s">
        <v>5296</v>
      </c>
      <c r="C286" s="279" t="s">
        <v>1281</v>
      </c>
      <c r="D286" s="279" t="s">
        <v>1282</v>
      </c>
      <c r="E286" s="16" t="s">
        <v>1283</v>
      </c>
      <c r="F286" s="16" t="s">
        <v>536</v>
      </c>
      <c r="G286" s="16" t="s">
        <v>537</v>
      </c>
      <c r="H286" s="280" t="s">
        <v>35</v>
      </c>
      <c r="I286" s="280" t="s">
        <v>8</v>
      </c>
      <c r="J286" s="280" t="s">
        <v>5</v>
      </c>
      <c r="K286" s="280" t="s">
        <v>55</v>
      </c>
      <c r="L286" s="280" t="s">
        <v>538</v>
      </c>
      <c r="M286" s="279" t="s">
        <v>1284</v>
      </c>
      <c r="N286" s="279" t="s">
        <v>38</v>
      </c>
      <c r="O286" s="280" t="s">
        <v>9</v>
      </c>
      <c r="P286" s="16" t="s">
        <v>39</v>
      </c>
      <c r="Q286" s="274"/>
    </row>
    <row r="287" spans="1:17" ht="75" x14ac:dyDescent="0.25">
      <c r="A287" s="276" t="s">
        <v>31</v>
      </c>
      <c r="B287" s="277" t="s">
        <v>5296</v>
      </c>
      <c r="C287" s="277" t="s">
        <v>1285</v>
      </c>
      <c r="D287" s="277" t="s">
        <v>1286</v>
      </c>
      <c r="E287" s="15" t="s">
        <v>1287</v>
      </c>
      <c r="F287" s="15" t="s">
        <v>1288</v>
      </c>
      <c r="G287" s="15" t="s">
        <v>1289</v>
      </c>
      <c r="H287" s="278" t="s">
        <v>35</v>
      </c>
      <c r="I287" s="278" t="s">
        <v>8</v>
      </c>
      <c r="J287" s="278" t="s">
        <v>5</v>
      </c>
      <c r="K287" s="278" t="s">
        <v>55</v>
      </c>
      <c r="L287" s="278" t="s">
        <v>538</v>
      </c>
      <c r="M287" s="277" t="s">
        <v>1284</v>
      </c>
      <c r="N287" s="277" t="s">
        <v>38</v>
      </c>
      <c r="O287" s="278" t="s">
        <v>9</v>
      </c>
      <c r="P287" s="15" t="s">
        <v>39</v>
      </c>
      <c r="Q287" s="275"/>
    </row>
    <row r="288" spans="1:17" ht="75" x14ac:dyDescent="0.25">
      <c r="A288" s="276" t="s">
        <v>31</v>
      </c>
      <c r="B288" s="279" t="s">
        <v>4923</v>
      </c>
      <c r="C288" s="279"/>
      <c r="D288" s="279" t="s">
        <v>1290</v>
      </c>
      <c r="E288" s="16" t="s">
        <v>1291</v>
      </c>
      <c r="F288" s="16" t="s">
        <v>1292</v>
      </c>
      <c r="G288" s="16" t="s">
        <v>1293</v>
      </c>
      <c r="H288" s="280" t="s">
        <v>35</v>
      </c>
      <c r="I288" s="280" t="s">
        <v>4</v>
      </c>
      <c r="J288" s="280" t="s">
        <v>5</v>
      </c>
      <c r="K288" s="280" t="s">
        <v>71</v>
      </c>
      <c r="L288" s="280" t="s">
        <v>1294</v>
      </c>
      <c r="M288" s="279" t="s">
        <v>152</v>
      </c>
      <c r="N288" s="279" t="s">
        <v>38</v>
      </c>
      <c r="O288" s="280" t="s">
        <v>13</v>
      </c>
      <c r="P288" s="16" t="s">
        <v>39</v>
      </c>
      <c r="Q288" s="274"/>
    </row>
    <row r="289" spans="1:17" ht="45" x14ac:dyDescent="0.25">
      <c r="A289" s="276" t="s">
        <v>31</v>
      </c>
      <c r="B289" s="277" t="s">
        <v>5209</v>
      </c>
      <c r="C289" s="277" t="s">
        <v>1295</v>
      </c>
      <c r="D289" s="277" t="s">
        <v>1296</v>
      </c>
      <c r="E289" s="15" t="s">
        <v>1297</v>
      </c>
      <c r="F289" s="15" t="s">
        <v>1298</v>
      </c>
      <c r="G289" s="15" t="s">
        <v>1299</v>
      </c>
      <c r="H289" s="278" t="s">
        <v>35</v>
      </c>
      <c r="I289" s="278" t="s">
        <v>8</v>
      </c>
      <c r="J289" s="278" t="s">
        <v>5</v>
      </c>
      <c r="K289" s="278" t="s">
        <v>71</v>
      </c>
      <c r="L289" s="278" t="s">
        <v>236</v>
      </c>
      <c r="M289" s="277" t="s">
        <v>267</v>
      </c>
      <c r="N289" s="277" t="s">
        <v>38</v>
      </c>
      <c r="O289" s="278" t="s">
        <v>1300</v>
      </c>
      <c r="P289" s="15" t="s">
        <v>39</v>
      </c>
      <c r="Q289" s="275"/>
    </row>
    <row r="290" spans="1:17" ht="45" x14ac:dyDescent="0.25">
      <c r="A290" s="276" t="s">
        <v>31</v>
      </c>
      <c r="B290" s="279" t="s">
        <v>5209</v>
      </c>
      <c r="C290" s="279" t="s">
        <v>1301</v>
      </c>
      <c r="D290" s="279" t="s">
        <v>1302</v>
      </c>
      <c r="E290" s="16" t="s">
        <v>1303</v>
      </c>
      <c r="F290" s="16" t="s">
        <v>1304</v>
      </c>
      <c r="G290" s="16" t="s">
        <v>1305</v>
      </c>
      <c r="H290" s="280" t="s">
        <v>35</v>
      </c>
      <c r="I290" s="280" t="s">
        <v>8</v>
      </c>
      <c r="J290" s="280" t="s">
        <v>5</v>
      </c>
      <c r="K290" s="280" t="s">
        <v>71</v>
      </c>
      <c r="L290" s="280" t="s">
        <v>236</v>
      </c>
      <c r="M290" s="279" t="s">
        <v>267</v>
      </c>
      <c r="N290" s="279" t="s">
        <v>38</v>
      </c>
      <c r="O290" s="280" t="s">
        <v>209</v>
      </c>
      <c r="P290" s="16" t="s">
        <v>39</v>
      </c>
      <c r="Q290" s="274"/>
    </row>
    <row r="291" spans="1:17" ht="60" x14ac:dyDescent="0.25">
      <c r="A291" s="276" t="s">
        <v>31</v>
      </c>
      <c r="B291" s="277" t="s">
        <v>5209</v>
      </c>
      <c r="C291" s="277" t="s">
        <v>1306</v>
      </c>
      <c r="D291" s="277" t="s">
        <v>1307</v>
      </c>
      <c r="E291" s="15" t="s">
        <v>1308</v>
      </c>
      <c r="F291" s="15" t="s">
        <v>1309</v>
      </c>
      <c r="G291" s="15" t="s">
        <v>1310</v>
      </c>
      <c r="H291" s="278" t="s">
        <v>35</v>
      </c>
      <c r="I291" s="278" t="s">
        <v>8</v>
      </c>
      <c r="J291" s="278" t="s">
        <v>5</v>
      </c>
      <c r="K291" s="278" t="s">
        <v>71</v>
      </c>
      <c r="L291" s="278" t="s">
        <v>236</v>
      </c>
      <c r="M291" s="277" t="s">
        <v>267</v>
      </c>
      <c r="N291" s="277" t="s">
        <v>38</v>
      </c>
      <c r="O291" s="278" t="s">
        <v>209</v>
      </c>
      <c r="P291" s="15" t="s">
        <v>39</v>
      </c>
      <c r="Q291" s="275"/>
    </row>
    <row r="292" spans="1:17" ht="60" x14ac:dyDescent="0.25">
      <c r="A292" s="276" t="s">
        <v>31</v>
      </c>
      <c r="B292" s="279" t="s">
        <v>5209</v>
      </c>
      <c r="C292" s="279" t="s">
        <v>1311</v>
      </c>
      <c r="D292" s="279" t="s">
        <v>1312</v>
      </c>
      <c r="E292" s="16" t="s">
        <v>1313</v>
      </c>
      <c r="F292" s="16" t="s">
        <v>1314</v>
      </c>
      <c r="G292" s="16" t="s">
        <v>1315</v>
      </c>
      <c r="H292" s="280" t="s">
        <v>35</v>
      </c>
      <c r="I292" s="280" t="s">
        <v>8</v>
      </c>
      <c r="J292" s="280" t="s">
        <v>5</v>
      </c>
      <c r="K292" s="280" t="s">
        <v>71</v>
      </c>
      <c r="L292" s="280" t="s">
        <v>236</v>
      </c>
      <c r="M292" s="279" t="s">
        <v>267</v>
      </c>
      <c r="N292" s="279" t="s">
        <v>38</v>
      </c>
      <c r="O292" s="280" t="s">
        <v>209</v>
      </c>
      <c r="P292" s="16" t="s">
        <v>39</v>
      </c>
      <c r="Q292" s="274"/>
    </row>
    <row r="293" spans="1:17" ht="75" x14ac:dyDescent="0.25">
      <c r="A293" s="276" t="s">
        <v>31</v>
      </c>
      <c r="B293" s="277" t="s">
        <v>4824</v>
      </c>
      <c r="C293" s="277" t="s">
        <v>1316</v>
      </c>
      <c r="D293" s="277" t="s">
        <v>1317</v>
      </c>
      <c r="E293" s="15" t="s">
        <v>1318</v>
      </c>
      <c r="F293" s="15" t="s">
        <v>4924</v>
      </c>
      <c r="G293" s="15" t="s">
        <v>4925</v>
      </c>
      <c r="H293" s="278" t="s">
        <v>35</v>
      </c>
      <c r="I293" s="278" t="s">
        <v>8</v>
      </c>
      <c r="J293" s="278" t="s">
        <v>5</v>
      </c>
      <c r="K293" s="278" t="s">
        <v>71</v>
      </c>
      <c r="L293" s="278" t="s">
        <v>236</v>
      </c>
      <c r="M293" s="277" t="s">
        <v>267</v>
      </c>
      <c r="N293" s="277" t="s">
        <v>38</v>
      </c>
      <c r="O293" s="278" t="s">
        <v>209</v>
      </c>
      <c r="P293" s="15" t="s">
        <v>39</v>
      </c>
      <c r="Q293" s="275"/>
    </row>
    <row r="294" spans="1:17" ht="60" x14ac:dyDescent="0.25">
      <c r="A294" s="276" t="s">
        <v>31</v>
      </c>
      <c r="B294" s="279" t="s">
        <v>276</v>
      </c>
      <c r="C294" s="279"/>
      <c r="D294" s="279" t="s">
        <v>1319</v>
      </c>
      <c r="E294" s="16" t="s">
        <v>1320</v>
      </c>
      <c r="F294" s="16" t="s">
        <v>1321</v>
      </c>
      <c r="G294" s="16" t="s">
        <v>1322</v>
      </c>
      <c r="H294" s="280" t="s">
        <v>35</v>
      </c>
      <c r="I294" s="280" t="s">
        <v>4</v>
      </c>
      <c r="J294" s="280" t="s">
        <v>6</v>
      </c>
      <c r="K294" s="280" t="s">
        <v>71</v>
      </c>
      <c r="L294" s="280" t="s">
        <v>236</v>
      </c>
      <c r="M294" s="279" t="s">
        <v>267</v>
      </c>
      <c r="N294" s="279" t="s">
        <v>38</v>
      </c>
      <c r="O294" s="280" t="s">
        <v>209</v>
      </c>
      <c r="P294" s="16" t="s">
        <v>39</v>
      </c>
      <c r="Q294" s="274"/>
    </row>
    <row r="295" spans="1:17" ht="60" x14ac:dyDescent="0.25">
      <c r="A295" s="276" t="s">
        <v>31</v>
      </c>
      <c r="B295" s="277" t="s">
        <v>4824</v>
      </c>
      <c r="C295" s="277"/>
      <c r="D295" s="277" t="s">
        <v>1323</v>
      </c>
      <c r="E295" s="15" t="s">
        <v>1324</v>
      </c>
      <c r="F295" s="15" t="s">
        <v>1325</v>
      </c>
      <c r="G295" s="15" t="s">
        <v>1326</v>
      </c>
      <c r="H295" s="278" t="s">
        <v>35</v>
      </c>
      <c r="I295" s="278" t="s">
        <v>4</v>
      </c>
      <c r="J295" s="278" t="s">
        <v>5</v>
      </c>
      <c r="K295" s="278" t="s">
        <v>71</v>
      </c>
      <c r="L295" s="278" t="s">
        <v>236</v>
      </c>
      <c r="M295" s="277" t="s">
        <v>267</v>
      </c>
      <c r="N295" s="277" t="s">
        <v>38</v>
      </c>
      <c r="O295" s="278" t="s">
        <v>18</v>
      </c>
      <c r="P295" s="15" t="s">
        <v>39</v>
      </c>
      <c r="Q295" s="275"/>
    </row>
    <row r="296" spans="1:17" ht="45" x14ac:dyDescent="0.25">
      <c r="A296" s="276" t="s">
        <v>31</v>
      </c>
      <c r="B296" s="279" t="s">
        <v>4853</v>
      </c>
      <c r="C296" s="279" t="s">
        <v>1327</v>
      </c>
      <c r="D296" s="279" t="s">
        <v>1328</v>
      </c>
      <c r="E296" s="16" t="s">
        <v>1329</v>
      </c>
      <c r="F296" s="16" t="s">
        <v>1330</v>
      </c>
      <c r="G296" s="16" t="s">
        <v>1331</v>
      </c>
      <c r="H296" s="280" t="s">
        <v>35</v>
      </c>
      <c r="I296" s="280" t="s">
        <v>8</v>
      </c>
      <c r="J296" s="280" t="s">
        <v>5</v>
      </c>
      <c r="K296" s="280" t="s">
        <v>55</v>
      </c>
      <c r="L296" s="280" t="s">
        <v>182</v>
      </c>
      <c r="M296" s="279" t="s">
        <v>1332</v>
      </c>
      <c r="N296" s="279" t="s">
        <v>38</v>
      </c>
      <c r="O296" s="280" t="s">
        <v>9</v>
      </c>
      <c r="P296" s="16" t="s">
        <v>39</v>
      </c>
      <c r="Q296" s="274"/>
    </row>
    <row r="297" spans="1:17" ht="45" x14ac:dyDescent="0.25">
      <c r="A297" s="276" t="s">
        <v>31</v>
      </c>
      <c r="B297" s="277" t="s">
        <v>4853</v>
      </c>
      <c r="C297" s="277" t="s">
        <v>1333</v>
      </c>
      <c r="D297" s="277" t="s">
        <v>1334</v>
      </c>
      <c r="E297" s="15" t="s">
        <v>1335</v>
      </c>
      <c r="F297" s="15" t="s">
        <v>1336</v>
      </c>
      <c r="G297" s="15" t="s">
        <v>1337</v>
      </c>
      <c r="H297" s="278" t="s">
        <v>35</v>
      </c>
      <c r="I297" s="278" t="s">
        <v>8</v>
      </c>
      <c r="J297" s="278" t="s">
        <v>5</v>
      </c>
      <c r="K297" s="278" t="s">
        <v>55</v>
      </c>
      <c r="L297" s="278" t="s">
        <v>182</v>
      </c>
      <c r="M297" s="277" t="s">
        <v>428</v>
      </c>
      <c r="N297" s="277" t="s">
        <v>38</v>
      </c>
      <c r="O297" s="278" t="s">
        <v>9</v>
      </c>
      <c r="P297" s="15" t="s">
        <v>39</v>
      </c>
      <c r="Q297" s="275"/>
    </row>
    <row r="298" spans="1:17" ht="60" x14ac:dyDescent="0.25">
      <c r="A298" s="276" t="s">
        <v>31</v>
      </c>
      <c r="B298" s="279" t="s">
        <v>4853</v>
      </c>
      <c r="C298" s="279"/>
      <c r="D298" s="279" t="s">
        <v>1338</v>
      </c>
      <c r="E298" s="16" t="s">
        <v>1339</v>
      </c>
      <c r="F298" s="16" t="s">
        <v>1340</v>
      </c>
      <c r="G298" s="16" t="s">
        <v>1341</v>
      </c>
      <c r="H298" s="280" t="s">
        <v>35</v>
      </c>
      <c r="I298" s="280" t="s">
        <v>4</v>
      </c>
      <c r="J298" s="280" t="s">
        <v>5</v>
      </c>
      <c r="K298" s="280" t="s">
        <v>55</v>
      </c>
      <c r="L298" s="280" t="s">
        <v>182</v>
      </c>
      <c r="M298" s="279" t="s">
        <v>428</v>
      </c>
      <c r="N298" s="279" t="s">
        <v>38</v>
      </c>
      <c r="O298" s="280" t="s">
        <v>184</v>
      </c>
      <c r="P298" s="16" t="s">
        <v>39</v>
      </c>
      <c r="Q298" s="274"/>
    </row>
    <row r="299" spans="1:17" ht="75" x14ac:dyDescent="0.25">
      <c r="A299" s="276" t="s">
        <v>31</v>
      </c>
      <c r="B299" s="277" t="s">
        <v>1252</v>
      </c>
      <c r="C299" s="277" t="s">
        <v>1342</v>
      </c>
      <c r="D299" s="277" t="s">
        <v>1343</v>
      </c>
      <c r="E299" s="15" t="s">
        <v>1344</v>
      </c>
      <c r="F299" s="15" t="s">
        <v>1345</v>
      </c>
      <c r="G299" s="15" t="s">
        <v>5859</v>
      </c>
      <c r="H299" s="278" t="s">
        <v>70</v>
      </c>
      <c r="I299" s="278" t="s">
        <v>8</v>
      </c>
      <c r="J299" s="278" t="s">
        <v>5</v>
      </c>
      <c r="K299" s="278" t="s">
        <v>55</v>
      </c>
      <c r="L299" s="278" t="s">
        <v>56</v>
      </c>
      <c r="M299" s="277" t="s">
        <v>1346</v>
      </c>
      <c r="N299" s="277" t="s">
        <v>103</v>
      </c>
      <c r="O299" s="278"/>
      <c r="P299" s="15" t="s">
        <v>39</v>
      </c>
      <c r="Q299" s="275"/>
    </row>
    <row r="300" spans="1:17" ht="75" x14ac:dyDescent="0.25">
      <c r="A300" s="276" t="s">
        <v>31</v>
      </c>
      <c r="B300" s="279" t="s">
        <v>1252</v>
      </c>
      <c r="C300" s="279" t="s">
        <v>1347</v>
      </c>
      <c r="D300" s="279" t="s">
        <v>1348</v>
      </c>
      <c r="E300" s="16" t="s">
        <v>1349</v>
      </c>
      <c r="F300" s="16" t="s">
        <v>5860</v>
      </c>
      <c r="G300" s="16" t="s">
        <v>5861</v>
      </c>
      <c r="H300" s="280" t="s">
        <v>70</v>
      </c>
      <c r="I300" s="280" t="s">
        <v>8</v>
      </c>
      <c r="J300" s="280" t="s">
        <v>6</v>
      </c>
      <c r="K300" s="280" t="s">
        <v>55</v>
      </c>
      <c r="L300" s="280" t="s">
        <v>56</v>
      </c>
      <c r="M300" s="279" t="s">
        <v>1346</v>
      </c>
      <c r="N300" s="279" t="s">
        <v>103</v>
      </c>
      <c r="O300" s="280"/>
      <c r="P300" s="16" t="s">
        <v>39</v>
      </c>
      <c r="Q300" s="274"/>
    </row>
    <row r="301" spans="1:17" ht="75" x14ac:dyDescent="0.25">
      <c r="A301" s="276" t="s">
        <v>31</v>
      </c>
      <c r="B301" s="275"/>
      <c r="C301" s="277" t="s">
        <v>5862</v>
      </c>
      <c r="D301" s="277" t="s">
        <v>5863</v>
      </c>
      <c r="E301" s="15" t="s">
        <v>5864</v>
      </c>
      <c r="F301" s="15" t="s">
        <v>5865</v>
      </c>
      <c r="G301" s="15" t="s">
        <v>5866</v>
      </c>
      <c r="H301" s="278" t="s">
        <v>70</v>
      </c>
      <c r="I301" s="278" t="s">
        <v>8</v>
      </c>
      <c r="J301" s="278" t="s">
        <v>6</v>
      </c>
      <c r="K301" s="278" t="s">
        <v>55</v>
      </c>
      <c r="L301" s="278" t="s">
        <v>56</v>
      </c>
      <c r="M301" s="277" t="s">
        <v>1346</v>
      </c>
      <c r="N301" s="277" t="s">
        <v>103</v>
      </c>
      <c r="O301" s="278"/>
      <c r="P301" s="15" t="s">
        <v>39</v>
      </c>
      <c r="Q301" s="275"/>
    </row>
    <row r="302" spans="1:17" ht="75" x14ac:dyDescent="0.25">
      <c r="A302" s="276" t="s">
        <v>31</v>
      </c>
      <c r="B302" s="274"/>
      <c r="C302" s="279" t="s">
        <v>5867</v>
      </c>
      <c r="D302" s="279" t="s">
        <v>5868</v>
      </c>
      <c r="E302" s="16" t="s">
        <v>5869</v>
      </c>
      <c r="F302" s="16" t="s">
        <v>5870</v>
      </c>
      <c r="G302" s="16" t="s">
        <v>5871</v>
      </c>
      <c r="H302" s="280" t="s">
        <v>70</v>
      </c>
      <c r="I302" s="280" t="s">
        <v>8</v>
      </c>
      <c r="J302" s="280" t="s">
        <v>6</v>
      </c>
      <c r="K302" s="280" t="s">
        <v>55</v>
      </c>
      <c r="L302" s="280" t="s">
        <v>56</v>
      </c>
      <c r="M302" s="279" t="s">
        <v>1346</v>
      </c>
      <c r="N302" s="279" t="s">
        <v>103</v>
      </c>
      <c r="O302" s="280"/>
      <c r="P302" s="16" t="s">
        <v>39</v>
      </c>
      <c r="Q302" s="274"/>
    </row>
    <row r="303" spans="1:17" ht="75" x14ac:dyDescent="0.25">
      <c r="A303" s="276" t="s">
        <v>31</v>
      </c>
      <c r="B303" s="277" t="s">
        <v>1252</v>
      </c>
      <c r="C303" s="277" t="s">
        <v>1350</v>
      </c>
      <c r="D303" s="277" t="s">
        <v>1351</v>
      </c>
      <c r="E303" s="15" t="s">
        <v>5872</v>
      </c>
      <c r="F303" s="15" t="s">
        <v>5873</v>
      </c>
      <c r="G303" s="15" t="s">
        <v>5874</v>
      </c>
      <c r="H303" s="278" t="s">
        <v>70</v>
      </c>
      <c r="I303" s="278" t="s">
        <v>8</v>
      </c>
      <c r="J303" s="278" t="s">
        <v>6</v>
      </c>
      <c r="K303" s="278" t="s">
        <v>55</v>
      </c>
      <c r="L303" s="278" t="s">
        <v>56</v>
      </c>
      <c r="M303" s="277" t="s">
        <v>1346</v>
      </c>
      <c r="N303" s="277" t="s">
        <v>103</v>
      </c>
      <c r="O303" s="278"/>
      <c r="P303" s="15" t="s">
        <v>39</v>
      </c>
      <c r="Q303" s="275"/>
    </row>
    <row r="304" spans="1:17" ht="75" x14ac:dyDescent="0.25">
      <c r="A304" s="276" t="s">
        <v>31</v>
      </c>
      <c r="B304" s="279" t="s">
        <v>1252</v>
      </c>
      <c r="C304" s="279" t="s">
        <v>1352</v>
      </c>
      <c r="D304" s="279" t="s">
        <v>1353</v>
      </c>
      <c r="E304" s="16" t="s">
        <v>5875</v>
      </c>
      <c r="F304" s="16" t="s">
        <v>5876</v>
      </c>
      <c r="G304" s="16" t="s">
        <v>5877</v>
      </c>
      <c r="H304" s="280" t="s">
        <v>70</v>
      </c>
      <c r="I304" s="280" t="s">
        <v>8</v>
      </c>
      <c r="J304" s="280" t="s">
        <v>6</v>
      </c>
      <c r="K304" s="280" t="s">
        <v>55</v>
      </c>
      <c r="L304" s="280" t="s">
        <v>56</v>
      </c>
      <c r="M304" s="279" t="s">
        <v>1346</v>
      </c>
      <c r="N304" s="279" t="s">
        <v>103</v>
      </c>
      <c r="O304" s="280"/>
      <c r="P304" s="16" t="s">
        <v>39</v>
      </c>
      <c r="Q304" s="274"/>
    </row>
    <row r="305" spans="1:17" ht="45" x14ac:dyDescent="0.25">
      <c r="A305" s="276" t="s">
        <v>31</v>
      </c>
      <c r="B305" s="277" t="s">
        <v>4821</v>
      </c>
      <c r="C305" s="277" t="s">
        <v>1354</v>
      </c>
      <c r="D305" s="277" t="s">
        <v>1355</v>
      </c>
      <c r="E305" s="15" t="s">
        <v>1356</v>
      </c>
      <c r="F305" s="15" t="s">
        <v>4926</v>
      </c>
      <c r="G305" s="15" t="s">
        <v>4927</v>
      </c>
      <c r="H305" s="278" t="s">
        <v>35</v>
      </c>
      <c r="I305" s="278" t="s">
        <v>8</v>
      </c>
      <c r="J305" s="278" t="s">
        <v>5</v>
      </c>
      <c r="K305" s="278" t="s">
        <v>55</v>
      </c>
      <c r="L305" s="278" t="s">
        <v>56</v>
      </c>
      <c r="M305" s="277" t="s">
        <v>1155</v>
      </c>
      <c r="N305" s="277" t="s">
        <v>38</v>
      </c>
      <c r="O305" s="278" t="s">
        <v>9</v>
      </c>
      <c r="P305" s="15" t="s">
        <v>39</v>
      </c>
      <c r="Q305" s="275"/>
    </row>
    <row r="306" spans="1:17" ht="45" x14ac:dyDescent="0.25">
      <c r="A306" s="276" t="s">
        <v>31</v>
      </c>
      <c r="B306" s="279" t="s">
        <v>4928</v>
      </c>
      <c r="C306" s="279" t="s">
        <v>1357</v>
      </c>
      <c r="D306" s="279" t="s">
        <v>1358</v>
      </c>
      <c r="E306" s="16" t="s">
        <v>1359</v>
      </c>
      <c r="F306" s="16" t="s">
        <v>1360</v>
      </c>
      <c r="G306" s="16" t="s">
        <v>1361</v>
      </c>
      <c r="H306" s="280" t="s">
        <v>35</v>
      </c>
      <c r="I306" s="280" t="s">
        <v>8</v>
      </c>
      <c r="J306" s="280" t="s">
        <v>5</v>
      </c>
      <c r="K306" s="280" t="s">
        <v>55</v>
      </c>
      <c r="L306" s="280" t="s">
        <v>56</v>
      </c>
      <c r="M306" s="279" t="s">
        <v>1155</v>
      </c>
      <c r="N306" s="279" t="s">
        <v>38</v>
      </c>
      <c r="O306" s="280" t="s">
        <v>9</v>
      </c>
      <c r="P306" s="16" t="s">
        <v>39</v>
      </c>
      <c r="Q306" s="274"/>
    </row>
    <row r="307" spans="1:17" ht="45" x14ac:dyDescent="0.25">
      <c r="A307" s="276" t="s">
        <v>31</v>
      </c>
      <c r="B307" s="277" t="s">
        <v>4892</v>
      </c>
      <c r="C307" s="277" t="s">
        <v>1362</v>
      </c>
      <c r="D307" s="277" t="s">
        <v>1363</v>
      </c>
      <c r="E307" s="15" t="s">
        <v>1364</v>
      </c>
      <c r="F307" s="15" t="s">
        <v>2219</v>
      </c>
      <c r="G307" s="15" t="s">
        <v>4929</v>
      </c>
      <c r="H307" s="278" t="s">
        <v>35</v>
      </c>
      <c r="I307" s="278" t="s">
        <v>8</v>
      </c>
      <c r="J307" s="278" t="s">
        <v>5</v>
      </c>
      <c r="K307" s="278" t="s">
        <v>55</v>
      </c>
      <c r="L307" s="278" t="s">
        <v>56</v>
      </c>
      <c r="M307" s="277" t="s">
        <v>1155</v>
      </c>
      <c r="N307" s="277" t="s">
        <v>38</v>
      </c>
      <c r="O307" s="278" t="s">
        <v>9</v>
      </c>
      <c r="P307" s="15" t="s">
        <v>39</v>
      </c>
      <c r="Q307" s="275"/>
    </row>
    <row r="308" spans="1:17" ht="45" x14ac:dyDescent="0.25">
      <c r="A308" s="276" t="s">
        <v>31</v>
      </c>
      <c r="B308" s="279" t="s">
        <v>4892</v>
      </c>
      <c r="C308" s="279" t="s">
        <v>1365</v>
      </c>
      <c r="D308" s="279" t="s">
        <v>1366</v>
      </c>
      <c r="E308" s="16" t="s">
        <v>1367</v>
      </c>
      <c r="F308" s="16" t="s">
        <v>1368</v>
      </c>
      <c r="G308" s="16" t="s">
        <v>1369</v>
      </c>
      <c r="H308" s="280" t="s">
        <v>35</v>
      </c>
      <c r="I308" s="280" t="s">
        <v>8</v>
      </c>
      <c r="J308" s="280" t="s">
        <v>5</v>
      </c>
      <c r="K308" s="280" t="s">
        <v>55</v>
      </c>
      <c r="L308" s="280" t="s">
        <v>56</v>
      </c>
      <c r="M308" s="279" t="s">
        <v>1155</v>
      </c>
      <c r="N308" s="279" t="s">
        <v>38</v>
      </c>
      <c r="O308" s="280" t="s">
        <v>9</v>
      </c>
      <c r="P308" s="16" t="s">
        <v>39</v>
      </c>
      <c r="Q308" s="274"/>
    </row>
    <row r="309" spans="1:17" ht="75" x14ac:dyDescent="0.25">
      <c r="A309" s="276" t="s">
        <v>31</v>
      </c>
      <c r="B309" s="277" t="s">
        <v>4930</v>
      </c>
      <c r="C309" s="277"/>
      <c r="D309" s="277" t="s">
        <v>1370</v>
      </c>
      <c r="E309" s="15" t="s">
        <v>1371</v>
      </c>
      <c r="F309" s="15" t="s">
        <v>1372</v>
      </c>
      <c r="G309" s="15" t="s">
        <v>1373</v>
      </c>
      <c r="H309" s="278" t="s">
        <v>35</v>
      </c>
      <c r="I309" s="278" t="s">
        <v>4</v>
      </c>
      <c r="J309" s="278" t="s">
        <v>5</v>
      </c>
      <c r="K309" s="278" t="s">
        <v>55</v>
      </c>
      <c r="L309" s="278" t="s">
        <v>56</v>
      </c>
      <c r="M309" s="277" t="s">
        <v>1172</v>
      </c>
      <c r="N309" s="277" t="s">
        <v>103</v>
      </c>
      <c r="O309" s="278"/>
      <c r="P309" s="15" t="s">
        <v>39</v>
      </c>
      <c r="Q309" s="275"/>
    </row>
    <row r="310" spans="1:17" ht="60" x14ac:dyDescent="0.25">
      <c r="A310" s="276" t="s">
        <v>31</v>
      </c>
      <c r="B310" s="279" t="s">
        <v>4852</v>
      </c>
      <c r="C310" s="279"/>
      <c r="D310" s="279" t="s">
        <v>1374</v>
      </c>
      <c r="E310" s="16" t="s">
        <v>1375</v>
      </c>
      <c r="F310" s="16" t="s">
        <v>1376</v>
      </c>
      <c r="G310" s="16" t="s">
        <v>1377</v>
      </c>
      <c r="H310" s="280" t="s">
        <v>1188</v>
      </c>
      <c r="I310" s="280" t="s">
        <v>4</v>
      </c>
      <c r="J310" s="280" t="s">
        <v>5</v>
      </c>
      <c r="K310" s="280" t="s">
        <v>55</v>
      </c>
      <c r="L310" s="280" t="s">
        <v>56</v>
      </c>
      <c r="M310" s="279" t="s">
        <v>1172</v>
      </c>
      <c r="N310" s="279"/>
      <c r="O310" s="280"/>
      <c r="P310" s="16" t="s">
        <v>39</v>
      </c>
      <c r="Q310" s="274"/>
    </row>
    <row r="311" spans="1:17" ht="75" x14ac:dyDescent="0.25">
      <c r="A311" s="276" t="s">
        <v>31</v>
      </c>
      <c r="B311" s="277" t="s">
        <v>4852</v>
      </c>
      <c r="C311" s="277" t="s">
        <v>1378</v>
      </c>
      <c r="D311" s="277" t="s">
        <v>1379</v>
      </c>
      <c r="E311" s="15" t="s">
        <v>1380</v>
      </c>
      <c r="F311" s="15" t="s">
        <v>1381</v>
      </c>
      <c r="G311" s="15" t="s">
        <v>1382</v>
      </c>
      <c r="H311" s="278" t="s">
        <v>70</v>
      </c>
      <c r="I311" s="278" t="s">
        <v>8</v>
      </c>
      <c r="J311" s="278" t="s">
        <v>5</v>
      </c>
      <c r="K311" s="278" t="s">
        <v>55</v>
      </c>
      <c r="L311" s="278" t="s">
        <v>56</v>
      </c>
      <c r="M311" s="277" t="s">
        <v>1172</v>
      </c>
      <c r="N311" s="277" t="s">
        <v>38</v>
      </c>
      <c r="O311" s="278" t="s">
        <v>153</v>
      </c>
      <c r="P311" s="15" t="s">
        <v>39</v>
      </c>
      <c r="Q311" s="275"/>
    </row>
    <row r="312" spans="1:17" ht="60" x14ac:dyDescent="0.25">
      <c r="A312" s="276" t="s">
        <v>31</v>
      </c>
      <c r="B312" s="279" t="s">
        <v>1383</v>
      </c>
      <c r="C312" s="279" t="s">
        <v>1384</v>
      </c>
      <c r="D312" s="279" t="s">
        <v>1385</v>
      </c>
      <c r="E312" s="16" t="s">
        <v>1386</v>
      </c>
      <c r="F312" s="16" t="s">
        <v>4931</v>
      </c>
      <c r="G312" s="16" t="s">
        <v>4932</v>
      </c>
      <c r="H312" s="280" t="s">
        <v>35</v>
      </c>
      <c r="I312" s="280" t="s">
        <v>8</v>
      </c>
      <c r="J312" s="280" t="s">
        <v>6</v>
      </c>
      <c r="K312" s="280" t="s">
        <v>55</v>
      </c>
      <c r="L312" s="280" t="s">
        <v>1387</v>
      </c>
      <c r="M312" s="279" t="s">
        <v>5198</v>
      </c>
      <c r="N312" s="279" t="s">
        <v>38</v>
      </c>
      <c r="O312" s="280" t="s">
        <v>9</v>
      </c>
      <c r="P312" s="16" t="s">
        <v>39</v>
      </c>
      <c r="Q312" s="274"/>
    </row>
    <row r="313" spans="1:17" ht="60" x14ac:dyDescent="0.25">
      <c r="A313" s="276" t="s">
        <v>31</v>
      </c>
      <c r="B313" s="277" t="s">
        <v>1383</v>
      </c>
      <c r="C313" s="277" t="s">
        <v>1388</v>
      </c>
      <c r="D313" s="277" t="s">
        <v>1389</v>
      </c>
      <c r="E313" s="15" t="s">
        <v>1390</v>
      </c>
      <c r="F313" s="15" t="s">
        <v>4933</v>
      </c>
      <c r="G313" s="15" t="s">
        <v>4934</v>
      </c>
      <c r="H313" s="278" t="s">
        <v>35</v>
      </c>
      <c r="I313" s="278" t="s">
        <v>8</v>
      </c>
      <c r="J313" s="278" t="s">
        <v>6</v>
      </c>
      <c r="K313" s="278" t="s">
        <v>55</v>
      </c>
      <c r="L313" s="278" t="s">
        <v>1387</v>
      </c>
      <c r="M313" s="277" t="s">
        <v>5297</v>
      </c>
      <c r="N313" s="277" t="s">
        <v>38</v>
      </c>
      <c r="O313" s="278" t="s">
        <v>9</v>
      </c>
      <c r="P313" s="15" t="s">
        <v>39</v>
      </c>
      <c r="Q313" s="275"/>
    </row>
    <row r="314" spans="1:17" ht="75" x14ac:dyDescent="0.25">
      <c r="A314" s="276" t="s">
        <v>31</v>
      </c>
      <c r="B314" s="279" t="s">
        <v>5298</v>
      </c>
      <c r="C314" s="279" t="s">
        <v>1391</v>
      </c>
      <c r="D314" s="279" t="s">
        <v>1392</v>
      </c>
      <c r="E314" s="16" t="s">
        <v>1393</v>
      </c>
      <c r="F314" s="16" t="s">
        <v>4935</v>
      </c>
      <c r="G314" s="16" t="s">
        <v>4936</v>
      </c>
      <c r="H314" s="280" t="s">
        <v>396</v>
      </c>
      <c r="I314" s="280" t="s">
        <v>8</v>
      </c>
      <c r="J314" s="280" t="s">
        <v>5</v>
      </c>
      <c r="K314" s="280" t="s">
        <v>55</v>
      </c>
      <c r="L314" s="280" t="s">
        <v>1387</v>
      </c>
      <c r="M314" s="279" t="s">
        <v>5297</v>
      </c>
      <c r="N314" s="279" t="s">
        <v>38</v>
      </c>
      <c r="O314" s="280" t="s">
        <v>9</v>
      </c>
      <c r="P314" s="16" t="s">
        <v>39</v>
      </c>
      <c r="Q314" s="274"/>
    </row>
    <row r="315" spans="1:17" ht="60" x14ac:dyDescent="0.25">
      <c r="A315" s="276" t="s">
        <v>31</v>
      </c>
      <c r="B315" s="277" t="s">
        <v>5299</v>
      </c>
      <c r="C315" s="277"/>
      <c r="D315" s="277" t="s">
        <v>1394</v>
      </c>
      <c r="E315" s="15" t="s">
        <v>1395</v>
      </c>
      <c r="F315" s="15" t="s">
        <v>4722</v>
      </c>
      <c r="G315" s="15" t="s">
        <v>4723</v>
      </c>
      <c r="H315" s="278" t="s">
        <v>35</v>
      </c>
      <c r="I315" s="278" t="s">
        <v>4</v>
      </c>
      <c r="J315" s="278" t="s">
        <v>5</v>
      </c>
      <c r="K315" s="278" t="s">
        <v>55</v>
      </c>
      <c r="L315" s="278" t="s">
        <v>1387</v>
      </c>
      <c r="M315" s="277" t="s">
        <v>5297</v>
      </c>
      <c r="N315" s="277" t="s">
        <v>38</v>
      </c>
      <c r="O315" s="278" t="s">
        <v>9</v>
      </c>
      <c r="P315" s="15" t="s">
        <v>39</v>
      </c>
      <c r="Q315" s="275"/>
    </row>
    <row r="316" spans="1:17" ht="75" x14ac:dyDescent="0.25">
      <c r="A316" s="276" t="s">
        <v>31</v>
      </c>
      <c r="B316" s="279" t="s">
        <v>5296</v>
      </c>
      <c r="C316" s="279" t="s">
        <v>1397</v>
      </c>
      <c r="D316" s="279" t="s">
        <v>1398</v>
      </c>
      <c r="E316" s="16" t="s">
        <v>1399</v>
      </c>
      <c r="F316" s="16" t="s">
        <v>1400</v>
      </c>
      <c r="G316" s="16" t="s">
        <v>1401</v>
      </c>
      <c r="H316" s="280" t="s">
        <v>1188</v>
      </c>
      <c r="I316" s="280" t="s">
        <v>8</v>
      </c>
      <c r="J316" s="280" t="s">
        <v>5</v>
      </c>
      <c r="K316" s="280" t="s">
        <v>55</v>
      </c>
      <c r="L316" s="280" t="s">
        <v>538</v>
      </c>
      <c r="M316" s="279" t="s">
        <v>1402</v>
      </c>
      <c r="N316" s="279" t="s">
        <v>103</v>
      </c>
      <c r="O316" s="280"/>
      <c r="P316" s="16" t="s">
        <v>39</v>
      </c>
      <c r="Q316" s="274"/>
    </row>
    <row r="317" spans="1:17" ht="45" x14ac:dyDescent="0.25">
      <c r="A317" s="276" t="s">
        <v>31</v>
      </c>
      <c r="B317" s="277" t="s">
        <v>1252</v>
      </c>
      <c r="C317" s="277" t="s">
        <v>1403</v>
      </c>
      <c r="D317" s="277" t="s">
        <v>1404</v>
      </c>
      <c r="E317" s="15" t="s">
        <v>1405</v>
      </c>
      <c r="F317" s="15" t="s">
        <v>1406</v>
      </c>
      <c r="G317" s="15" t="s">
        <v>1407</v>
      </c>
      <c r="H317" s="278" t="s">
        <v>35</v>
      </c>
      <c r="I317" s="278" t="s">
        <v>8</v>
      </c>
      <c r="J317" s="278" t="s">
        <v>6</v>
      </c>
      <c r="K317" s="278" t="s">
        <v>55</v>
      </c>
      <c r="L317" s="278" t="s">
        <v>56</v>
      </c>
      <c r="M317" s="277" t="s">
        <v>1172</v>
      </c>
      <c r="N317" s="277" t="s">
        <v>38</v>
      </c>
      <c r="O317" s="278" t="s">
        <v>9</v>
      </c>
      <c r="P317" s="15" t="s">
        <v>39</v>
      </c>
      <c r="Q317" s="275"/>
    </row>
    <row r="318" spans="1:17" ht="60" x14ac:dyDescent="0.25">
      <c r="A318" s="276" t="s">
        <v>31</v>
      </c>
      <c r="B318" s="279" t="s">
        <v>5300</v>
      </c>
      <c r="C318" s="279" t="s">
        <v>1408</v>
      </c>
      <c r="D318" s="279" t="s">
        <v>1409</v>
      </c>
      <c r="E318" s="16" t="s">
        <v>1410</v>
      </c>
      <c r="F318" s="16" t="s">
        <v>1411</v>
      </c>
      <c r="G318" s="16" t="s">
        <v>1412</v>
      </c>
      <c r="H318" s="280" t="s">
        <v>35</v>
      </c>
      <c r="I318" s="280" t="s">
        <v>8</v>
      </c>
      <c r="J318" s="280" t="s">
        <v>5</v>
      </c>
      <c r="K318" s="280" t="s">
        <v>55</v>
      </c>
      <c r="L318" s="280" t="s">
        <v>56</v>
      </c>
      <c r="M318" s="279" t="s">
        <v>1172</v>
      </c>
      <c r="N318" s="279" t="s">
        <v>38</v>
      </c>
      <c r="O318" s="280" t="s">
        <v>9</v>
      </c>
      <c r="P318" s="16" t="s">
        <v>39</v>
      </c>
      <c r="Q318" s="274"/>
    </row>
    <row r="319" spans="1:17" ht="60" x14ac:dyDescent="0.25">
      <c r="A319" s="276" t="s">
        <v>31</v>
      </c>
      <c r="B319" s="277" t="s">
        <v>1413</v>
      </c>
      <c r="C319" s="277" t="s">
        <v>1414</v>
      </c>
      <c r="D319" s="277" t="s">
        <v>1415</v>
      </c>
      <c r="E319" s="15" t="s">
        <v>1416</v>
      </c>
      <c r="F319" s="15" t="s">
        <v>1417</v>
      </c>
      <c r="G319" s="15" t="s">
        <v>1418</v>
      </c>
      <c r="H319" s="278" t="s">
        <v>70</v>
      </c>
      <c r="I319" s="278" t="s">
        <v>8</v>
      </c>
      <c r="J319" s="278" t="s">
        <v>6</v>
      </c>
      <c r="K319" s="278" t="s">
        <v>55</v>
      </c>
      <c r="L319" s="278" t="s">
        <v>56</v>
      </c>
      <c r="M319" s="277" t="s">
        <v>1155</v>
      </c>
      <c r="N319" s="277" t="s">
        <v>38</v>
      </c>
      <c r="O319" s="278" t="s">
        <v>13</v>
      </c>
      <c r="P319" s="15" t="s">
        <v>39</v>
      </c>
      <c r="Q319" s="275"/>
    </row>
    <row r="320" spans="1:17" ht="60" x14ac:dyDescent="0.25">
      <c r="A320" s="276" t="s">
        <v>31</v>
      </c>
      <c r="B320" s="279" t="s">
        <v>1413</v>
      </c>
      <c r="C320" s="279"/>
      <c r="D320" s="279" t="s">
        <v>1419</v>
      </c>
      <c r="E320" s="16" t="s">
        <v>1420</v>
      </c>
      <c r="F320" s="16" t="s">
        <v>1417</v>
      </c>
      <c r="G320" s="16" t="s">
        <v>1418</v>
      </c>
      <c r="H320" s="280" t="s">
        <v>1188</v>
      </c>
      <c r="I320" s="280" t="s">
        <v>4</v>
      </c>
      <c r="J320" s="280" t="s">
        <v>6</v>
      </c>
      <c r="K320" s="280" t="s">
        <v>55</v>
      </c>
      <c r="L320" s="280" t="s">
        <v>56</v>
      </c>
      <c r="M320" s="279" t="s">
        <v>1172</v>
      </c>
      <c r="N320" s="279" t="s">
        <v>103</v>
      </c>
      <c r="O320" s="280"/>
      <c r="P320" s="16" t="s">
        <v>39</v>
      </c>
      <c r="Q320" s="274"/>
    </row>
    <row r="321" spans="1:17" ht="60" x14ac:dyDescent="0.25">
      <c r="A321" s="276" t="s">
        <v>31</v>
      </c>
      <c r="B321" s="277" t="s">
        <v>5301</v>
      </c>
      <c r="C321" s="277"/>
      <c r="D321" s="277" t="s">
        <v>5302</v>
      </c>
      <c r="E321" s="15" t="s">
        <v>5303</v>
      </c>
      <c r="F321" s="15" t="s">
        <v>5304</v>
      </c>
      <c r="G321" s="15" t="s">
        <v>5305</v>
      </c>
      <c r="H321" s="278" t="s">
        <v>35</v>
      </c>
      <c r="I321" s="278" t="s">
        <v>4</v>
      </c>
      <c r="J321" s="278" t="s">
        <v>5</v>
      </c>
      <c r="K321" s="278" t="s">
        <v>766</v>
      </c>
      <c r="L321" s="278" t="s">
        <v>2012</v>
      </c>
      <c r="M321" s="277" t="s">
        <v>652</v>
      </c>
      <c r="N321" s="277" t="s">
        <v>38</v>
      </c>
      <c r="O321" s="278" t="s">
        <v>7</v>
      </c>
      <c r="P321" s="15" t="s">
        <v>39</v>
      </c>
      <c r="Q321" s="275"/>
    </row>
    <row r="322" spans="1:17" ht="45" x14ac:dyDescent="0.25">
      <c r="A322" s="276" t="s">
        <v>31</v>
      </c>
      <c r="B322" s="279" t="s">
        <v>5209</v>
      </c>
      <c r="C322" s="279" t="s">
        <v>1421</v>
      </c>
      <c r="D322" s="279" t="s">
        <v>1422</v>
      </c>
      <c r="E322" s="16" t="s">
        <v>1423</v>
      </c>
      <c r="F322" s="16" t="s">
        <v>1424</v>
      </c>
      <c r="G322" s="16" t="s">
        <v>1425</v>
      </c>
      <c r="H322" s="280" t="s">
        <v>35</v>
      </c>
      <c r="I322" s="280" t="s">
        <v>8</v>
      </c>
      <c r="J322" s="280" t="s">
        <v>5</v>
      </c>
      <c r="K322" s="280" t="s">
        <v>71</v>
      </c>
      <c r="L322" s="280" t="s">
        <v>1198</v>
      </c>
      <c r="M322" s="279" t="s">
        <v>374</v>
      </c>
      <c r="N322" s="279" t="s">
        <v>103</v>
      </c>
      <c r="O322" s="280"/>
      <c r="P322" s="16" t="s">
        <v>39</v>
      </c>
      <c r="Q322" s="274"/>
    </row>
    <row r="323" spans="1:17" ht="75" x14ac:dyDescent="0.25">
      <c r="A323" s="276" t="s">
        <v>31</v>
      </c>
      <c r="B323" s="277" t="s">
        <v>1383</v>
      </c>
      <c r="C323" s="277"/>
      <c r="D323" s="277" t="s">
        <v>1426</v>
      </c>
      <c r="E323" s="15" t="s">
        <v>1427</v>
      </c>
      <c r="F323" s="15" t="s">
        <v>4937</v>
      </c>
      <c r="G323" s="15" t="s">
        <v>4938</v>
      </c>
      <c r="H323" s="278" t="s">
        <v>35</v>
      </c>
      <c r="I323" s="278" t="s">
        <v>4</v>
      </c>
      <c r="J323" s="278" t="s">
        <v>6</v>
      </c>
      <c r="K323" s="278" t="s">
        <v>55</v>
      </c>
      <c r="L323" s="278" t="s">
        <v>1387</v>
      </c>
      <c r="M323" s="277" t="s">
        <v>5297</v>
      </c>
      <c r="N323" s="277" t="s">
        <v>38</v>
      </c>
      <c r="O323" s="278" t="s">
        <v>9</v>
      </c>
      <c r="P323" s="15" t="s">
        <v>39</v>
      </c>
      <c r="Q323" s="275"/>
    </row>
    <row r="324" spans="1:17" ht="45" x14ac:dyDescent="0.25">
      <c r="A324" s="276" t="s">
        <v>31</v>
      </c>
      <c r="B324" s="279" t="s">
        <v>5239</v>
      </c>
      <c r="C324" s="279" t="s">
        <v>1428</v>
      </c>
      <c r="D324" s="279" t="s">
        <v>1429</v>
      </c>
      <c r="E324" s="16" t="s">
        <v>1430</v>
      </c>
      <c r="F324" s="16" t="s">
        <v>1431</v>
      </c>
      <c r="G324" s="16" t="s">
        <v>1432</v>
      </c>
      <c r="H324" s="280" t="s">
        <v>35</v>
      </c>
      <c r="I324" s="280" t="s">
        <v>8</v>
      </c>
      <c r="J324" s="280" t="s">
        <v>5</v>
      </c>
      <c r="K324" s="280" t="s">
        <v>62</v>
      </c>
      <c r="L324" s="280" t="s">
        <v>483</v>
      </c>
      <c r="M324" s="279" t="s">
        <v>487</v>
      </c>
      <c r="N324" s="279" t="s">
        <v>38</v>
      </c>
      <c r="O324" s="280" t="s">
        <v>153</v>
      </c>
      <c r="P324" s="16" t="s">
        <v>39</v>
      </c>
      <c r="Q324" s="274"/>
    </row>
    <row r="325" spans="1:17" ht="45" x14ac:dyDescent="0.25">
      <c r="A325" s="276" t="s">
        <v>31</v>
      </c>
      <c r="B325" s="277" t="s">
        <v>5239</v>
      </c>
      <c r="C325" s="277" t="s">
        <v>1433</v>
      </c>
      <c r="D325" s="277" t="s">
        <v>1434</v>
      </c>
      <c r="E325" s="15" t="s">
        <v>1435</v>
      </c>
      <c r="F325" s="15" t="s">
        <v>1436</v>
      </c>
      <c r="G325" s="15" t="s">
        <v>1437</v>
      </c>
      <c r="H325" s="278" t="s">
        <v>35</v>
      </c>
      <c r="I325" s="278" t="s">
        <v>8</v>
      </c>
      <c r="J325" s="278" t="s">
        <v>5</v>
      </c>
      <c r="K325" s="278" t="s">
        <v>62</v>
      </c>
      <c r="L325" s="278" t="s">
        <v>483</v>
      </c>
      <c r="M325" s="277" t="s">
        <v>487</v>
      </c>
      <c r="N325" s="277" t="s">
        <v>38</v>
      </c>
      <c r="O325" s="278" t="s">
        <v>153</v>
      </c>
      <c r="P325" s="15" t="s">
        <v>39</v>
      </c>
      <c r="Q325" s="275"/>
    </row>
    <row r="326" spans="1:17" ht="75" x14ac:dyDescent="0.25">
      <c r="A326" s="276" t="s">
        <v>31</v>
      </c>
      <c r="B326" s="279" t="s">
        <v>4852</v>
      </c>
      <c r="C326" s="279"/>
      <c r="D326" s="279" t="s">
        <v>1438</v>
      </c>
      <c r="E326" s="16" t="s">
        <v>1439</v>
      </c>
      <c r="F326" s="16" t="s">
        <v>1440</v>
      </c>
      <c r="G326" s="16" t="s">
        <v>1441</v>
      </c>
      <c r="H326" s="280" t="s">
        <v>35</v>
      </c>
      <c r="I326" s="280" t="s">
        <v>4</v>
      </c>
      <c r="J326" s="280" t="s">
        <v>5</v>
      </c>
      <c r="K326" s="280" t="s">
        <v>55</v>
      </c>
      <c r="L326" s="280" t="s">
        <v>182</v>
      </c>
      <c r="M326" s="279" t="s">
        <v>1442</v>
      </c>
      <c r="N326" s="279" t="s">
        <v>38</v>
      </c>
      <c r="O326" s="280" t="s">
        <v>14</v>
      </c>
      <c r="P326" s="16" t="s">
        <v>39</v>
      </c>
      <c r="Q326" s="274"/>
    </row>
    <row r="327" spans="1:17" ht="60" x14ac:dyDescent="0.25">
      <c r="A327" s="276" t="s">
        <v>31</v>
      </c>
      <c r="B327" s="277" t="s">
        <v>4902</v>
      </c>
      <c r="C327" s="277" t="s">
        <v>1443</v>
      </c>
      <c r="D327" s="277" t="s">
        <v>1444</v>
      </c>
      <c r="E327" s="15" t="s">
        <v>1445</v>
      </c>
      <c r="F327" s="15" t="s">
        <v>1446</v>
      </c>
      <c r="G327" s="15" t="s">
        <v>1447</v>
      </c>
      <c r="H327" s="278" t="s">
        <v>35</v>
      </c>
      <c r="I327" s="278" t="s">
        <v>8</v>
      </c>
      <c r="J327" s="278" t="s">
        <v>5</v>
      </c>
      <c r="K327" s="278" t="s">
        <v>55</v>
      </c>
      <c r="L327" s="278" t="s">
        <v>182</v>
      </c>
      <c r="M327" s="277" t="s">
        <v>1448</v>
      </c>
      <c r="N327" s="277" t="s">
        <v>38</v>
      </c>
      <c r="O327" s="278" t="s">
        <v>7</v>
      </c>
      <c r="P327" s="15" t="s">
        <v>39</v>
      </c>
      <c r="Q327" s="275"/>
    </row>
    <row r="328" spans="1:17" ht="75" x14ac:dyDescent="0.25">
      <c r="A328" s="276" t="s">
        <v>31</v>
      </c>
      <c r="B328" s="279" t="s">
        <v>5239</v>
      </c>
      <c r="C328" s="279"/>
      <c r="D328" s="279" t="s">
        <v>1449</v>
      </c>
      <c r="E328" s="16" t="s">
        <v>1450</v>
      </c>
      <c r="F328" s="16" t="s">
        <v>1451</v>
      </c>
      <c r="G328" s="16" t="s">
        <v>1452</v>
      </c>
      <c r="H328" s="280" t="s">
        <v>35</v>
      </c>
      <c r="I328" s="280" t="s">
        <v>4</v>
      </c>
      <c r="J328" s="280" t="s">
        <v>5</v>
      </c>
      <c r="K328" s="280" t="s">
        <v>55</v>
      </c>
      <c r="L328" s="280" t="s">
        <v>651</v>
      </c>
      <c r="M328" s="279" t="s">
        <v>374</v>
      </c>
      <c r="N328" s="279" t="s">
        <v>38</v>
      </c>
      <c r="O328" s="280"/>
      <c r="P328" s="16" t="s">
        <v>39</v>
      </c>
      <c r="Q328" s="274"/>
    </row>
    <row r="329" spans="1:17" ht="90" x14ac:dyDescent="0.25">
      <c r="A329" s="276" t="s">
        <v>31</v>
      </c>
      <c r="B329" s="277" t="s">
        <v>5267</v>
      </c>
      <c r="C329" s="277"/>
      <c r="D329" s="277" t="s">
        <v>1453</v>
      </c>
      <c r="E329" s="15" t="s">
        <v>1454</v>
      </c>
      <c r="F329" s="15" t="s">
        <v>1455</v>
      </c>
      <c r="G329" s="15" t="s">
        <v>1456</v>
      </c>
      <c r="H329" s="278" t="s">
        <v>35</v>
      </c>
      <c r="I329" s="278" t="s">
        <v>4</v>
      </c>
      <c r="J329" s="278" t="s">
        <v>5</v>
      </c>
      <c r="K329" s="278" t="s">
        <v>766</v>
      </c>
      <c r="L329" s="278" t="s">
        <v>767</v>
      </c>
      <c r="M329" s="277" t="s">
        <v>267</v>
      </c>
      <c r="N329" s="277" t="s">
        <v>38</v>
      </c>
      <c r="O329" s="278" t="s">
        <v>1457</v>
      </c>
      <c r="P329" s="15" t="s">
        <v>39</v>
      </c>
      <c r="Q329" s="275"/>
    </row>
    <row r="330" spans="1:17" ht="75" x14ac:dyDescent="0.25">
      <c r="A330" s="276" t="s">
        <v>31</v>
      </c>
      <c r="B330" s="279" t="s">
        <v>4939</v>
      </c>
      <c r="C330" s="279"/>
      <c r="D330" s="279" t="s">
        <v>1458</v>
      </c>
      <c r="E330" s="16" t="s">
        <v>1459</v>
      </c>
      <c r="F330" s="16" t="s">
        <v>1460</v>
      </c>
      <c r="G330" s="16" t="s">
        <v>1461</v>
      </c>
      <c r="H330" s="280" t="s">
        <v>35</v>
      </c>
      <c r="I330" s="280" t="s">
        <v>4</v>
      </c>
      <c r="J330" s="280" t="s">
        <v>5</v>
      </c>
      <c r="K330" s="280" t="s">
        <v>71</v>
      </c>
      <c r="L330" s="280" t="s">
        <v>1294</v>
      </c>
      <c r="M330" s="279" t="s">
        <v>152</v>
      </c>
      <c r="N330" s="279" t="s">
        <v>38</v>
      </c>
      <c r="O330" s="280" t="s">
        <v>13</v>
      </c>
      <c r="P330" s="16" t="s">
        <v>39</v>
      </c>
      <c r="Q330" s="274"/>
    </row>
    <row r="331" spans="1:17" ht="105" x14ac:dyDescent="0.25">
      <c r="A331" s="276" t="s">
        <v>31</v>
      </c>
      <c r="B331" s="277" t="s">
        <v>5306</v>
      </c>
      <c r="C331" s="277"/>
      <c r="D331" s="277" t="s">
        <v>1462</v>
      </c>
      <c r="E331" s="15" t="s">
        <v>1463</v>
      </c>
      <c r="F331" s="15" t="s">
        <v>1464</v>
      </c>
      <c r="G331" s="15" t="s">
        <v>1465</v>
      </c>
      <c r="H331" s="278" t="s">
        <v>35</v>
      </c>
      <c r="I331" s="278" t="s">
        <v>4</v>
      </c>
      <c r="J331" s="278" t="s">
        <v>5</v>
      </c>
      <c r="K331" s="278" t="s">
        <v>71</v>
      </c>
      <c r="L331" s="278" t="s">
        <v>1466</v>
      </c>
      <c r="M331" s="277" t="s">
        <v>152</v>
      </c>
      <c r="N331" s="277" t="s">
        <v>103</v>
      </c>
      <c r="O331" s="278"/>
      <c r="P331" s="15" t="s">
        <v>39</v>
      </c>
      <c r="Q331" s="275"/>
    </row>
    <row r="332" spans="1:17" ht="60" x14ac:dyDescent="0.25">
      <c r="A332" s="276" t="s">
        <v>31</v>
      </c>
      <c r="B332" s="279" t="s">
        <v>4852</v>
      </c>
      <c r="C332" s="279" t="s">
        <v>1467</v>
      </c>
      <c r="D332" s="279" t="s">
        <v>1468</v>
      </c>
      <c r="E332" s="16" t="s">
        <v>1469</v>
      </c>
      <c r="F332" s="16" t="s">
        <v>1470</v>
      </c>
      <c r="G332" s="16" t="s">
        <v>1337</v>
      </c>
      <c r="H332" s="280" t="s">
        <v>35</v>
      </c>
      <c r="I332" s="280" t="s">
        <v>8</v>
      </c>
      <c r="J332" s="280" t="s">
        <v>5</v>
      </c>
      <c r="K332" s="280" t="s">
        <v>55</v>
      </c>
      <c r="L332" s="280" t="s">
        <v>182</v>
      </c>
      <c r="M332" s="279" t="s">
        <v>428</v>
      </c>
      <c r="N332" s="279" t="s">
        <v>38</v>
      </c>
      <c r="O332" s="280" t="s">
        <v>9</v>
      </c>
      <c r="P332" s="16" t="s">
        <v>39</v>
      </c>
      <c r="Q332" s="274"/>
    </row>
    <row r="333" spans="1:17" ht="60" x14ac:dyDescent="0.25">
      <c r="A333" s="276" t="s">
        <v>31</v>
      </c>
      <c r="B333" s="277" t="s">
        <v>4852</v>
      </c>
      <c r="C333" s="277" t="s">
        <v>1471</v>
      </c>
      <c r="D333" s="277" t="s">
        <v>1472</v>
      </c>
      <c r="E333" s="15" t="s">
        <v>1473</v>
      </c>
      <c r="F333" s="15" t="s">
        <v>1474</v>
      </c>
      <c r="G333" s="15" t="s">
        <v>1475</v>
      </c>
      <c r="H333" s="278" t="s">
        <v>35</v>
      </c>
      <c r="I333" s="278" t="s">
        <v>8</v>
      </c>
      <c r="J333" s="278" t="s">
        <v>5</v>
      </c>
      <c r="K333" s="278" t="s">
        <v>55</v>
      </c>
      <c r="L333" s="278" t="s">
        <v>182</v>
      </c>
      <c r="M333" s="277" t="s">
        <v>428</v>
      </c>
      <c r="N333" s="277" t="s">
        <v>38</v>
      </c>
      <c r="O333" s="278" t="s">
        <v>9</v>
      </c>
      <c r="P333" s="15" t="s">
        <v>39</v>
      </c>
      <c r="Q333" s="275"/>
    </row>
    <row r="334" spans="1:17" ht="60" x14ac:dyDescent="0.25">
      <c r="A334" s="276" t="s">
        <v>31</v>
      </c>
      <c r="B334" s="279" t="s">
        <v>4940</v>
      </c>
      <c r="C334" s="279" t="s">
        <v>4941</v>
      </c>
      <c r="D334" s="279" t="s">
        <v>1476</v>
      </c>
      <c r="E334" s="16" t="s">
        <v>4942</v>
      </c>
      <c r="F334" s="16" t="s">
        <v>274</v>
      </c>
      <c r="G334" s="16" t="s">
        <v>4943</v>
      </c>
      <c r="H334" s="280" t="s">
        <v>35</v>
      </c>
      <c r="I334" s="280" t="s">
        <v>8</v>
      </c>
      <c r="J334" s="280" t="s">
        <v>5</v>
      </c>
      <c r="K334" s="280" t="s">
        <v>55</v>
      </c>
      <c r="L334" s="280" t="s">
        <v>182</v>
      </c>
      <c r="M334" s="279" t="s">
        <v>428</v>
      </c>
      <c r="N334" s="279" t="s">
        <v>38</v>
      </c>
      <c r="O334" s="280" t="s">
        <v>9</v>
      </c>
      <c r="P334" s="16" t="s">
        <v>39</v>
      </c>
      <c r="Q334" s="274"/>
    </row>
    <row r="335" spans="1:17" ht="75" x14ac:dyDescent="0.25">
      <c r="A335" s="276" t="s">
        <v>31</v>
      </c>
      <c r="B335" s="277" t="s">
        <v>4851</v>
      </c>
      <c r="C335" s="277"/>
      <c r="D335" s="277" t="s">
        <v>1477</v>
      </c>
      <c r="E335" s="15" t="s">
        <v>1478</v>
      </c>
      <c r="F335" s="15" t="s">
        <v>4944</v>
      </c>
      <c r="G335" s="15" t="s">
        <v>1479</v>
      </c>
      <c r="H335" s="278" t="s">
        <v>35</v>
      </c>
      <c r="I335" s="278" t="s">
        <v>4</v>
      </c>
      <c r="J335" s="278" t="s">
        <v>5</v>
      </c>
      <c r="K335" s="278" t="s">
        <v>55</v>
      </c>
      <c r="L335" s="278" t="s">
        <v>182</v>
      </c>
      <c r="M335" s="277" t="s">
        <v>428</v>
      </c>
      <c r="N335" s="277" t="s">
        <v>38</v>
      </c>
      <c r="O335" s="278" t="s">
        <v>9</v>
      </c>
      <c r="P335" s="15" t="s">
        <v>39</v>
      </c>
      <c r="Q335" s="275"/>
    </row>
    <row r="336" spans="1:17" ht="60" x14ac:dyDescent="0.25">
      <c r="A336" s="276" t="s">
        <v>31</v>
      </c>
      <c r="B336" s="279" t="s">
        <v>5199</v>
      </c>
      <c r="C336" s="279" t="s">
        <v>1481</v>
      </c>
      <c r="D336" s="279" t="s">
        <v>1482</v>
      </c>
      <c r="E336" s="16" t="s">
        <v>1483</v>
      </c>
      <c r="F336" s="16" t="s">
        <v>1484</v>
      </c>
      <c r="G336" s="16" t="s">
        <v>1485</v>
      </c>
      <c r="H336" s="280" t="s">
        <v>35</v>
      </c>
      <c r="I336" s="280" t="s">
        <v>8</v>
      </c>
      <c r="J336" s="280" t="s">
        <v>5</v>
      </c>
      <c r="K336" s="280" t="s">
        <v>71</v>
      </c>
      <c r="L336" s="280" t="s">
        <v>72</v>
      </c>
      <c r="M336" s="279" t="s">
        <v>73</v>
      </c>
      <c r="N336" s="279" t="s">
        <v>38</v>
      </c>
      <c r="O336" s="280" t="s">
        <v>13</v>
      </c>
      <c r="P336" s="16" t="s">
        <v>39</v>
      </c>
      <c r="Q336" s="274"/>
    </row>
    <row r="337" spans="1:17" ht="60" x14ac:dyDescent="0.25">
      <c r="A337" s="276" t="s">
        <v>31</v>
      </c>
      <c r="B337" s="277" t="s">
        <v>5199</v>
      </c>
      <c r="C337" s="277" t="s">
        <v>1486</v>
      </c>
      <c r="D337" s="277" t="s">
        <v>1487</v>
      </c>
      <c r="E337" s="15" t="s">
        <v>1488</v>
      </c>
      <c r="F337" s="15" t="s">
        <v>1489</v>
      </c>
      <c r="G337" s="15" t="s">
        <v>1490</v>
      </c>
      <c r="H337" s="278" t="s">
        <v>35</v>
      </c>
      <c r="I337" s="278" t="s">
        <v>8</v>
      </c>
      <c r="J337" s="278" t="s">
        <v>5</v>
      </c>
      <c r="K337" s="278" t="s">
        <v>71</v>
      </c>
      <c r="L337" s="278" t="s">
        <v>72</v>
      </c>
      <c r="M337" s="277" t="s">
        <v>73</v>
      </c>
      <c r="N337" s="277" t="s">
        <v>38</v>
      </c>
      <c r="O337" s="278" t="s">
        <v>13</v>
      </c>
      <c r="P337" s="15" t="s">
        <v>39</v>
      </c>
      <c r="Q337" s="275"/>
    </row>
    <row r="338" spans="1:17" ht="60" x14ac:dyDescent="0.25">
      <c r="A338" s="276" t="s">
        <v>31</v>
      </c>
      <c r="B338" s="279" t="s">
        <v>5199</v>
      </c>
      <c r="C338" s="279" t="s">
        <v>1491</v>
      </c>
      <c r="D338" s="279" t="s">
        <v>1492</v>
      </c>
      <c r="E338" s="16" t="s">
        <v>1493</v>
      </c>
      <c r="F338" s="16" t="s">
        <v>1494</v>
      </c>
      <c r="G338" s="16" t="s">
        <v>1495</v>
      </c>
      <c r="H338" s="280" t="s">
        <v>35</v>
      </c>
      <c r="I338" s="280" t="s">
        <v>8</v>
      </c>
      <c r="J338" s="280" t="s">
        <v>5</v>
      </c>
      <c r="K338" s="280" t="s">
        <v>71</v>
      </c>
      <c r="L338" s="280" t="s">
        <v>72</v>
      </c>
      <c r="M338" s="279" t="s">
        <v>73</v>
      </c>
      <c r="N338" s="279" t="s">
        <v>38</v>
      </c>
      <c r="O338" s="280" t="s">
        <v>13</v>
      </c>
      <c r="P338" s="16" t="s">
        <v>39</v>
      </c>
      <c r="Q338" s="274"/>
    </row>
    <row r="339" spans="1:17" ht="60" x14ac:dyDescent="0.25">
      <c r="A339" s="276" t="s">
        <v>31</v>
      </c>
      <c r="B339" s="277" t="s">
        <v>5199</v>
      </c>
      <c r="C339" s="277" t="s">
        <v>1496</v>
      </c>
      <c r="D339" s="277" t="s">
        <v>1497</v>
      </c>
      <c r="E339" s="15" t="s">
        <v>1498</v>
      </c>
      <c r="F339" s="15" t="s">
        <v>5307</v>
      </c>
      <c r="G339" s="15" t="s">
        <v>5308</v>
      </c>
      <c r="H339" s="278" t="s">
        <v>35</v>
      </c>
      <c r="I339" s="278" t="s">
        <v>8</v>
      </c>
      <c r="J339" s="278" t="s">
        <v>5</v>
      </c>
      <c r="K339" s="278" t="s">
        <v>71</v>
      </c>
      <c r="L339" s="278" t="s">
        <v>72</v>
      </c>
      <c r="M339" s="277" t="s">
        <v>73</v>
      </c>
      <c r="N339" s="277" t="s">
        <v>38</v>
      </c>
      <c r="O339" s="278" t="s">
        <v>13</v>
      </c>
      <c r="P339" s="15" t="s">
        <v>39</v>
      </c>
      <c r="Q339" s="275"/>
    </row>
    <row r="340" spans="1:17" ht="60" x14ac:dyDescent="0.25">
      <c r="A340" s="276" t="s">
        <v>31</v>
      </c>
      <c r="B340" s="279" t="s">
        <v>5199</v>
      </c>
      <c r="C340" s="279" t="s">
        <v>1500</v>
      </c>
      <c r="D340" s="279" t="s">
        <v>1501</v>
      </c>
      <c r="E340" s="16" t="s">
        <v>1502</v>
      </c>
      <c r="F340" s="16" t="s">
        <v>1503</v>
      </c>
      <c r="G340" s="16" t="s">
        <v>1504</v>
      </c>
      <c r="H340" s="280" t="s">
        <v>35</v>
      </c>
      <c r="I340" s="280" t="s">
        <v>8</v>
      </c>
      <c r="J340" s="280" t="s">
        <v>5</v>
      </c>
      <c r="K340" s="280" t="s">
        <v>71</v>
      </c>
      <c r="L340" s="280" t="s">
        <v>72</v>
      </c>
      <c r="M340" s="279" t="s">
        <v>73</v>
      </c>
      <c r="N340" s="279" t="s">
        <v>38</v>
      </c>
      <c r="O340" s="280" t="s">
        <v>13</v>
      </c>
      <c r="P340" s="16" t="s">
        <v>39</v>
      </c>
      <c r="Q340" s="274"/>
    </row>
    <row r="341" spans="1:17" ht="60" x14ac:dyDescent="0.25">
      <c r="A341" s="276" t="s">
        <v>31</v>
      </c>
      <c r="B341" s="277" t="s">
        <v>5199</v>
      </c>
      <c r="C341" s="277" t="s">
        <v>1505</v>
      </c>
      <c r="D341" s="277" t="s">
        <v>1506</v>
      </c>
      <c r="E341" s="15" t="s">
        <v>1507</v>
      </c>
      <c r="F341" s="15" t="s">
        <v>1508</v>
      </c>
      <c r="G341" s="15" t="s">
        <v>1495</v>
      </c>
      <c r="H341" s="278" t="s">
        <v>35</v>
      </c>
      <c r="I341" s="278" t="s">
        <v>8</v>
      </c>
      <c r="J341" s="278" t="s">
        <v>5</v>
      </c>
      <c r="K341" s="278" t="s">
        <v>71</v>
      </c>
      <c r="L341" s="278" t="s">
        <v>72</v>
      </c>
      <c r="M341" s="277" t="s">
        <v>73</v>
      </c>
      <c r="N341" s="277" t="s">
        <v>38</v>
      </c>
      <c r="O341" s="278" t="s">
        <v>14</v>
      </c>
      <c r="P341" s="15" t="s">
        <v>39</v>
      </c>
      <c r="Q341" s="275"/>
    </row>
    <row r="342" spans="1:17" ht="60" x14ac:dyDescent="0.25">
      <c r="A342" s="276" t="s">
        <v>31</v>
      </c>
      <c r="B342" s="279" t="s">
        <v>1480</v>
      </c>
      <c r="C342" s="279" t="s">
        <v>1509</v>
      </c>
      <c r="D342" s="279" t="s">
        <v>1510</v>
      </c>
      <c r="E342" s="16" t="s">
        <v>1511</v>
      </c>
      <c r="F342" s="16" t="s">
        <v>1512</v>
      </c>
      <c r="G342" s="16" t="s">
        <v>1513</v>
      </c>
      <c r="H342" s="280" t="s">
        <v>70</v>
      </c>
      <c r="I342" s="280" t="s">
        <v>8</v>
      </c>
      <c r="J342" s="280" t="s">
        <v>6</v>
      </c>
      <c r="K342" s="280" t="s">
        <v>71</v>
      </c>
      <c r="L342" s="280" t="s">
        <v>72</v>
      </c>
      <c r="M342" s="279" t="s">
        <v>1514</v>
      </c>
      <c r="N342" s="279" t="s">
        <v>38</v>
      </c>
      <c r="O342" s="280" t="s">
        <v>1515</v>
      </c>
      <c r="P342" s="16" t="s">
        <v>39</v>
      </c>
      <c r="Q342" s="274"/>
    </row>
    <row r="343" spans="1:17" ht="60" x14ac:dyDescent="0.25">
      <c r="A343" s="276" t="s">
        <v>31</v>
      </c>
      <c r="B343" s="277" t="s">
        <v>1480</v>
      </c>
      <c r="C343" s="277" t="s">
        <v>1516</v>
      </c>
      <c r="D343" s="277" t="s">
        <v>1517</v>
      </c>
      <c r="E343" s="15" t="s">
        <v>1518</v>
      </c>
      <c r="F343" s="15" t="s">
        <v>1519</v>
      </c>
      <c r="G343" s="15" t="s">
        <v>1520</v>
      </c>
      <c r="H343" s="278" t="s">
        <v>70</v>
      </c>
      <c r="I343" s="278" t="s">
        <v>8</v>
      </c>
      <c r="J343" s="278" t="s">
        <v>6</v>
      </c>
      <c r="K343" s="278" t="s">
        <v>71</v>
      </c>
      <c r="L343" s="278" t="s">
        <v>72</v>
      </c>
      <c r="M343" s="277" t="s">
        <v>1521</v>
      </c>
      <c r="N343" s="277" t="s">
        <v>38</v>
      </c>
      <c r="O343" s="278" t="s">
        <v>1515</v>
      </c>
      <c r="P343" s="15" t="s">
        <v>39</v>
      </c>
      <c r="Q343" s="275"/>
    </row>
    <row r="344" spans="1:17" ht="90" x14ac:dyDescent="0.25">
      <c r="A344" s="276" t="s">
        <v>31</v>
      </c>
      <c r="B344" s="279" t="s">
        <v>5199</v>
      </c>
      <c r="C344" s="279" t="s">
        <v>1522</v>
      </c>
      <c r="D344" s="279" t="s">
        <v>1523</v>
      </c>
      <c r="E344" s="16" t="s">
        <v>1524</v>
      </c>
      <c r="F344" s="16" t="s">
        <v>1525</v>
      </c>
      <c r="G344" s="16" t="s">
        <v>1526</v>
      </c>
      <c r="H344" s="280" t="s">
        <v>70</v>
      </c>
      <c r="I344" s="280" t="s">
        <v>8</v>
      </c>
      <c r="J344" s="280" t="s">
        <v>5</v>
      </c>
      <c r="K344" s="280" t="s">
        <v>71</v>
      </c>
      <c r="L344" s="280" t="s">
        <v>72</v>
      </c>
      <c r="M344" s="279" t="s">
        <v>73</v>
      </c>
      <c r="N344" s="279" t="s">
        <v>38</v>
      </c>
      <c r="O344" s="280" t="s">
        <v>7</v>
      </c>
      <c r="P344" s="16" t="s">
        <v>39</v>
      </c>
      <c r="Q344" s="274"/>
    </row>
    <row r="345" spans="1:17" ht="60" x14ac:dyDescent="0.25">
      <c r="A345" s="276" t="s">
        <v>31</v>
      </c>
      <c r="B345" s="277" t="s">
        <v>5309</v>
      </c>
      <c r="C345" s="277" t="s">
        <v>1527</v>
      </c>
      <c r="D345" s="277" t="s">
        <v>1528</v>
      </c>
      <c r="E345" s="15" t="s">
        <v>1529</v>
      </c>
      <c r="F345" s="15" t="s">
        <v>1530</v>
      </c>
      <c r="G345" s="15" t="s">
        <v>1531</v>
      </c>
      <c r="H345" s="278" t="s">
        <v>35</v>
      </c>
      <c r="I345" s="278" t="s">
        <v>4</v>
      </c>
      <c r="J345" s="278" t="s">
        <v>5</v>
      </c>
      <c r="K345" s="278" t="s">
        <v>36</v>
      </c>
      <c r="L345" s="278" t="s">
        <v>651</v>
      </c>
      <c r="M345" s="277" t="s">
        <v>652</v>
      </c>
      <c r="N345" s="277" t="s">
        <v>38</v>
      </c>
      <c r="O345" s="278" t="s">
        <v>653</v>
      </c>
      <c r="P345" s="15" t="s">
        <v>39</v>
      </c>
      <c r="Q345" s="275"/>
    </row>
    <row r="346" spans="1:17" ht="60" x14ac:dyDescent="0.25">
      <c r="A346" s="276" t="s">
        <v>31</v>
      </c>
      <c r="B346" s="279" t="s">
        <v>5309</v>
      </c>
      <c r="C346" s="279" t="s">
        <v>1532</v>
      </c>
      <c r="D346" s="279" t="s">
        <v>1533</v>
      </c>
      <c r="E346" s="16" t="s">
        <v>1534</v>
      </c>
      <c r="F346" s="16" t="s">
        <v>1535</v>
      </c>
      <c r="G346" s="16" t="s">
        <v>1536</v>
      </c>
      <c r="H346" s="280" t="s">
        <v>35</v>
      </c>
      <c r="I346" s="280" t="s">
        <v>4</v>
      </c>
      <c r="J346" s="280" t="s">
        <v>5</v>
      </c>
      <c r="K346" s="280" t="s">
        <v>36</v>
      </c>
      <c r="L346" s="280" t="s">
        <v>651</v>
      </c>
      <c r="M346" s="279" t="s">
        <v>652</v>
      </c>
      <c r="N346" s="279" t="s">
        <v>38</v>
      </c>
      <c r="O346" s="280" t="s">
        <v>653</v>
      </c>
      <c r="P346" s="16" t="s">
        <v>39</v>
      </c>
      <c r="Q346" s="274"/>
    </row>
    <row r="347" spans="1:17" ht="60" x14ac:dyDescent="0.25">
      <c r="A347" s="276" t="s">
        <v>31</v>
      </c>
      <c r="B347" s="277" t="s">
        <v>5309</v>
      </c>
      <c r="C347" s="277" t="s">
        <v>1537</v>
      </c>
      <c r="D347" s="277" t="s">
        <v>1538</v>
      </c>
      <c r="E347" s="15" t="s">
        <v>1539</v>
      </c>
      <c r="F347" s="15" t="s">
        <v>1540</v>
      </c>
      <c r="G347" s="15" t="s">
        <v>1541</v>
      </c>
      <c r="H347" s="278" t="s">
        <v>35</v>
      </c>
      <c r="I347" s="278" t="s">
        <v>4</v>
      </c>
      <c r="J347" s="278" t="s">
        <v>5</v>
      </c>
      <c r="K347" s="278" t="s">
        <v>36</v>
      </c>
      <c r="L347" s="278" t="s">
        <v>651</v>
      </c>
      <c r="M347" s="277" t="s">
        <v>652</v>
      </c>
      <c r="N347" s="277" t="s">
        <v>38</v>
      </c>
      <c r="O347" s="278" t="s">
        <v>653</v>
      </c>
      <c r="P347" s="15" t="s">
        <v>39</v>
      </c>
      <c r="Q347" s="275"/>
    </row>
    <row r="348" spans="1:17" ht="45" x14ac:dyDescent="0.25">
      <c r="A348" s="276" t="s">
        <v>31</v>
      </c>
      <c r="B348" s="279" t="s">
        <v>5239</v>
      </c>
      <c r="C348" s="279"/>
      <c r="D348" s="279" t="s">
        <v>1542</v>
      </c>
      <c r="E348" s="16" t="s">
        <v>1543</v>
      </c>
      <c r="F348" s="16" t="s">
        <v>1544</v>
      </c>
      <c r="G348" s="16" t="s">
        <v>1545</v>
      </c>
      <c r="H348" s="280" t="s">
        <v>35</v>
      </c>
      <c r="I348" s="280" t="s">
        <v>4</v>
      </c>
      <c r="J348" s="280" t="s">
        <v>5</v>
      </c>
      <c r="K348" s="280" t="s">
        <v>36</v>
      </c>
      <c r="L348" s="280" t="s">
        <v>651</v>
      </c>
      <c r="M348" s="279" t="s">
        <v>652</v>
      </c>
      <c r="N348" s="279" t="s">
        <v>38</v>
      </c>
      <c r="O348" s="280" t="s">
        <v>13</v>
      </c>
      <c r="P348" s="16" t="s">
        <v>39</v>
      </c>
      <c r="Q348" s="274"/>
    </row>
    <row r="349" spans="1:17" ht="45" x14ac:dyDescent="0.25">
      <c r="A349" s="276" t="s">
        <v>31</v>
      </c>
      <c r="B349" s="277" t="s">
        <v>5239</v>
      </c>
      <c r="C349" s="277"/>
      <c r="D349" s="277" t="s">
        <v>1546</v>
      </c>
      <c r="E349" s="15" t="s">
        <v>1547</v>
      </c>
      <c r="F349" s="15" t="s">
        <v>1548</v>
      </c>
      <c r="G349" s="15" t="s">
        <v>1549</v>
      </c>
      <c r="H349" s="278" t="s">
        <v>35</v>
      </c>
      <c r="I349" s="278" t="s">
        <v>4</v>
      </c>
      <c r="J349" s="278" t="s">
        <v>5</v>
      </c>
      <c r="K349" s="278" t="s">
        <v>36</v>
      </c>
      <c r="L349" s="278" t="s">
        <v>651</v>
      </c>
      <c r="M349" s="277" t="s">
        <v>652</v>
      </c>
      <c r="N349" s="277" t="s">
        <v>38</v>
      </c>
      <c r="O349" s="278" t="s">
        <v>198</v>
      </c>
      <c r="P349" s="15" t="s">
        <v>39</v>
      </c>
      <c r="Q349" s="275"/>
    </row>
    <row r="350" spans="1:17" ht="45" x14ac:dyDescent="0.25">
      <c r="A350" s="276" t="s">
        <v>31</v>
      </c>
      <c r="B350" s="279" t="s">
        <v>5310</v>
      </c>
      <c r="C350" s="279"/>
      <c r="D350" s="279" t="s">
        <v>1550</v>
      </c>
      <c r="E350" s="16" t="s">
        <v>1551</v>
      </c>
      <c r="F350" s="16" t="s">
        <v>1552</v>
      </c>
      <c r="G350" s="16" t="s">
        <v>1553</v>
      </c>
      <c r="H350" s="280" t="s">
        <v>35</v>
      </c>
      <c r="I350" s="280" t="s">
        <v>4</v>
      </c>
      <c r="J350" s="280" t="s">
        <v>5</v>
      </c>
      <c r="K350" s="280" t="s">
        <v>36</v>
      </c>
      <c r="L350" s="280" t="s">
        <v>651</v>
      </c>
      <c r="M350" s="279" t="s">
        <v>652</v>
      </c>
      <c r="N350" s="279" t="s">
        <v>38</v>
      </c>
      <c r="O350" s="280" t="s">
        <v>13</v>
      </c>
      <c r="P350" s="16" t="s">
        <v>39</v>
      </c>
      <c r="Q350" s="274"/>
    </row>
    <row r="351" spans="1:17" ht="45" x14ac:dyDescent="0.25">
      <c r="A351" s="276" t="s">
        <v>31</v>
      </c>
      <c r="B351" s="277" t="s">
        <v>5310</v>
      </c>
      <c r="C351" s="277"/>
      <c r="D351" s="277" t="s">
        <v>1554</v>
      </c>
      <c r="E351" s="15" t="s">
        <v>1555</v>
      </c>
      <c r="F351" s="15" t="s">
        <v>1556</v>
      </c>
      <c r="G351" s="15" t="s">
        <v>1557</v>
      </c>
      <c r="H351" s="278" t="s">
        <v>35</v>
      </c>
      <c r="I351" s="278" t="s">
        <v>4</v>
      </c>
      <c r="J351" s="278" t="s">
        <v>5</v>
      </c>
      <c r="K351" s="278" t="s">
        <v>36</v>
      </c>
      <c r="L351" s="278" t="s">
        <v>651</v>
      </c>
      <c r="M351" s="277" t="s">
        <v>652</v>
      </c>
      <c r="N351" s="277" t="s">
        <v>38</v>
      </c>
      <c r="O351" s="278" t="s">
        <v>13</v>
      </c>
      <c r="P351" s="15" t="s">
        <v>39</v>
      </c>
      <c r="Q351" s="275"/>
    </row>
    <row r="352" spans="1:17" ht="90" x14ac:dyDescent="0.25">
      <c r="A352" s="276" t="s">
        <v>31</v>
      </c>
      <c r="B352" s="279" t="s">
        <v>4945</v>
      </c>
      <c r="C352" s="279" t="s">
        <v>1558</v>
      </c>
      <c r="D352" s="279" t="s">
        <v>1559</v>
      </c>
      <c r="E352" s="16" t="s">
        <v>1560</v>
      </c>
      <c r="F352" s="16" t="s">
        <v>1561</v>
      </c>
      <c r="G352" s="16" t="s">
        <v>1562</v>
      </c>
      <c r="H352" s="280" t="s">
        <v>35</v>
      </c>
      <c r="I352" s="280" t="s">
        <v>8</v>
      </c>
      <c r="J352" s="280" t="s">
        <v>5</v>
      </c>
      <c r="K352" s="280" t="s">
        <v>36</v>
      </c>
      <c r="L352" s="280" t="s">
        <v>651</v>
      </c>
      <c r="M352" s="279" t="s">
        <v>1563</v>
      </c>
      <c r="N352" s="279" t="s">
        <v>38</v>
      </c>
      <c r="O352" s="280" t="s">
        <v>1564</v>
      </c>
      <c r="P352" s="16" t="s">
        <v>39</v>
      </c>
      <c r="Q352" s="274"/>
    </row>
    <row r="353" spans="1:17" ht="90" x14ac:dyDescent="0.25">
      <c r="A353" s="276" t="s">
        <v>31</v>
      </c>
      <c r="B353" s="277" t="s">
        <v>4945</v>
      </c>
      <c r="C353" s="277" t="s">
        <v>1565</v>
      </c>
      <c r="D353" s="277" t="s">
        <v>1566</v>
      </c>
      <c r="E353" s="15" t="s">
        <v>1567</v>
      </c>
      <c r="F353" s="15" t="s">
        <v>4946</v>
      </c>
      <c r="G353" s="15" t="s">
        <v>4947</v>
      </c>
      <c r="H353" s="278" t="s">
        <v>35</v>
      </c>
      <c r="I353" s="278" t="s">
        <v>8</v>
      </c>
      <c r="J353" s="278" t="s">
        <v>5</v>
      </c>
      <c r="K353" s="278" t="s">
        <v>36</v>
      </c>
      <c r="L353" s="278" t="s">
        <v>651</v>
      </c>
      <c r="M353" s="277" t="s">
        <v>1563</v>
      </c>
      <c r="N353" s="277" t="s">
        <v>38</v>
      </c>
      <c r="O353" s="278" t="s">
        <v>13</v>
      </c>
      <c r="P353" s="15" t="s">
        <v>39</v>
      </c>
      <c r="Q353" s="275"/>
    </row>
    <row r="354" spans="1:17" ht="90" x14ac:dyDescent="0.25">
      <c r="A354" s="276" t="s">
        <v>31</v>
      </c>
      <c r="B354" s="279" t="s">
        <v>4945</v>
      </c>
      <c r="C354" s="279" t="s">
        <v>1568</v>
      </c>
      <c r="D354" s="279" t="s">
        <v>1569</v>
      </c>
      <c r="E354" s="16" t="s">
        <v>1570</v>
      </c>
      <c r="F354" s="16" t="s">
        <v>1571</v>
      </c>
      <c r="G354" s="16" t="s">
        <v>1572</v>
      </c>
      <c r="H354" s="280" t="s">
        <v>35</v>
      </c>
      <c r="I354" s="280" t="s">
        <v>8</v>
      </c>
      <c r="J354" s="280" t="s">
        <v>5</v>
      </c>
      <c r="K354" s="280" t="s">
        <v>36</v>
      </c>
      <c r="L354" s="280" t="s">
        <v>651</v>
      </c>
      <c r="M354" s="279" t="s">
        <v>1563</v>
      </c>
      <c r="N354" s="279" t="s">
        <v>38</v>
      </c>
      <c r="O354" s="280" t="s">
        <v>13</v>
      </c>
      <c r="P354" s="16" t="s">
        <v>39</v>
      </c>
      <c r="Q354" s="274"/>
    </row>
    <row r="355" spans="1:17" ht="90" x14ac:dyDescent="0.25">
      <c r="A355" s="276" t="s">
        <v>31</v>
      </c>
      <c r="B355" s="277" t="s">
        <v>4945</v>
      </c>
      <c r="C355" s="277" t="s">
        <v>1573</v>
      </c>
      <c r="D355" s="277" t="s">
        <v>1574</v>
      </c>
      <c r="E355" s="15" t="s">
        <v>1575</v>
      </c>
      <c r="F355" s="15" t="s">
        <v>1576</v>
      </c>
      <c r="G355" s="15" t="s">
        <v>1577</v>
      </c>
      <c r="H355" s="278" t="s">
        <v>35</v>
      </c>
      <c r="I355" s="278" t="s">
        <v>8</v>
      </c>
      <c r="J355" s="278" t="s">
        <v>5</v>
      </c>
      <c r="K355" s="278" t="s">
        <v>36</v>
      </c>
      <c r="L355" s="278" t="s">
        <v>651</v>
      </c>
      <c r="M355" s="277" t="s">
        <v>1563</v>
      </c>
      <c r="N355" s="277" t="s">
        <v>38</v>
      </c>
      <c r="O355" s="278" t="s">
        <v>13</v>
      </c>
      <c r="P355" s="15" t="s">
        <v>39</v>
      </c>
      <c r="Q355" s="275"/>
    </row>
    <row r="356" spans="1:17" ht="75" x14ac:dyDescent="0.25">
      <c r="A356" s="276" t="s">
        <v>31</v>
      </c>
      <c r="B356" s="279" t="s">
        <v>5245</v>
      </c>
      <c r="C356" s="279"/>
      <c r="D356" s="279" t="s">
        <v>1578</v>
      </c>
      <c r="E356" s="16" t="s">
        <v>1579</v>
      </c>
      <c r="F356" s="16" t="s">
        <v>1580</v>
      </c>
      <c r="G356" s="16" t="s">
        <v>1581</v>
      </c>
      <c r="H356" s="280" t="s">
        <v>35</v>
      </c>
      <c r="I356" s="280" t="s">
        <v>4</v>
      </c>
      <c r="J356" s="280" t="s">
        <v>5</v>
      </c>
      <c r="K356" s="280" t="s">
        <v>62</v>
      </c>
      <c r="L356" s="280" t="s">
        <v>941</v>
      </c>
      <c r="M356" s="279" t="s">
        <v>1582</v>
      </c>
      <c r="N356" s="279" t="s">
        <v>103</v>
      </c>
      <c r="O356" s="280"/>
      <c r="P356" s="16" t="s">
        <v>39</v>
      </c>
      <c r="Q356" s="274"/>
    </row>
    <row r="357" spans="1:17" ht="75" x14ac:dyDescent="0.25">
      <c r="A357" s="276" t="s">
        <v>31</v>
      </c>
      <c r="B357" s="277" t="s">
        <v>5245</v>
      </c>
      <c r="C357" s="277"/>
      <c r="D357" s="277" t="s">
        <v>1583</v>
      </c>
      <c r="E357" s="15" t="s">
        <v>1584</v>
      </c>
      <c r="F357" s="15" t="s">
        <v>1585</v>
      </c>
      <c r="G357" s="15" t="s">
        <v>1586</v>
      </c>
      <c r="H357" s="278" t="s">
        <v>35</v>
      </c>
      <c r="I357" s="278" t="s">
        <v>4</v>
      </c>
      <c r="J357" s="278" t="s">
        <v>5</v>
      </c>
      <c r="K357" s="278" t="s">
        <v>62</v>
      </c>
      <c r="L357" s="278" t="s">
        <v>941</v>
      </c>
      <c r="M357" s="277" t="s">
        <v>1582</v>
      </c>
      <c r="N357" s="277" t="s">
        <v>103</v>
      </c>
      <c r="O357" s="278"/>
      <c r="P357" s="15" t="s">
        <v>39</v>
      </c>
      <c r="Q357" s="275"/>
    </row>
    <row r="358" spans="1:17" ht="75" x14ac:dyDescent="0.25">
      <c r="A358" s="276" t="s">
        <v>31</v>
      </c>
      <c r="B358" s="279" t="s">
        <v>5245</v>
      </c>
      <c r="C358" s="279"/>
      <c r="D358" s="279" t="s">
        <v>1587</v>
      </c>
      <c r="E358" s="16" t="s">
        <v>1588</v>
      </c>
      <c r="F358" s="16" t="s">
        <v>1589</v>
      </c>
      <c r="G358" s="16" t="s">
        <v>1590</v>
      </c>
      <c r="H358" s="280" t="s">
        <v>35</v>
      </c>
      <c r="I358" s="280" t="s">
        <v>4</v>
      </c>
      <c r="J358" s="280" t="s">
        <v>5</v>
      </c>
      <c r="K358" s="280" t="s">
        <v>62</v>
      </c>
      <c r="L358" s="280" t="s">
        <v>941</v>
      </c>
      <c r="M358" s="279" t="s">
        <v>1582</v>
      </c>
      <c r="N358" s="279" t="s">
        <v>103</v>
      </c>
      <c r="O358" s="280"/>
      <c r="P358" s="16" t="s">
        <v>39</v>
      </c>
      <c r="Q358" s="274"/>
    </row>
    <row r="359" spans="1:17" ht="75" x14ac:dyDescent="0.25">
      <c r="A359" s="276" t="s">
        <v>31</v>
      </c>
      <c r="B359" s="277" t="s">
        <v>5245</v>
      </c>
      <c r="C359" s="277"/>
      <c r="D359" s="277" t="s">
        <v>1591</v>
      </c>
      <c r="E359" s="15" t="s">
        <v>1592</v>
      </c>
      <c r="F359" s="15" t="s">
        <v>1593</v>
      </c>
      <c r="G359" s="15" t="s">
        <v>1594</v>
      </c>
      <c r="H359" s="278" t="s">
        <v>35</v>
      </c>
      <c r="I359" s="278" t="s">
        <v>4</v>
      </c>
      <c r="J359" s="278" t="s">
        <v>5</v>
      </c>
      <c r="K359" s="278" t="s">
        <v>62</v>
      </c>
      <c r="L359" s="278" t="s">
        <v>941</v>
      </c>
      <c r="M359" s="277" t="s">
        <v>1582</v>
      </c>
      <c r="N359" s="277" t="s">
        <v>103</v>
      </c>
      <c r="O359" s="278"/>
      <c r="P359" s="15" t="s">
        <v>39</v>
      </c>
      <c r="Q359" s="275"/>
    </row>
    <row r="360" spans="1:17" ht="60" x14ac:dyDescent="0.25">
      <c r="A360" s="276" t="s">
        <v>31</v>
      </c>
      <c r="B360" s="279" t="s">
        <v>1595</v>
      </c>
      <c r="C360" s="279"/>
      <c r="D360" s="279" t="s">
        <v>1596</v>
      </c>
      <c r="E360" s="16" t="s">
        <v>1597</v>
      </c>
      <c r="F360" s="16" t="s">
        <v>1540</v>
      </c>
      <c r="G360" s="16" t="s">
        <v>1598</v>
      </c>
      <c r="H360" s="280" t="s">
        <v>35</v>
      </c>
      <c r="I360" s="280" t="s">
        <v>4</v>
      </c>
      <c r="J360" s="280" t="s">
        <v>6</v>
      </c>
      <c r="K360" s="280" t="s">
        <v>36</v>
      </c>
      <c r="L360" s="280" t="s">
        <v>1599</v>
      </c>
      <c r="M360" s="279" t="s">
        <v>1600</v>
      </c>
      <c r="N360" s="279"/>
      <c r="O360" s="280" t="s">
        <v>13</v>
      </c>
      <c r="P360" s="16" t="s">
        <v>39</v>
      </c>
      <c r="Q360" s="274"/>
    </row>
    <row r="361" spans="1:17" ht="75" x14ac:dyDescent="0.25">
      <c r="A361" s="276" t="s">
        <v>31</v>
      </c>
      <c r="B361" s="287">
        <v>44110</v>
      </c>
      <c r="C361" s="277"/>
      <c r="D361" s="277" t="s">
        <v>1601</v>
      </c>
      <c r="E361" s="15" t="s">
        <v>1602</v>
      </c>
      <c r="F361" s="15" t="s">
        <v>1603</v>
      </c>
      <c r="G361" s="15" t="s">
        <v>1604</v>
      </c>
      <c r="H361" s="278" t="s">
        <v>35</v>
      </c>
      <c r="I361" s="278" t="s">
        <v>4</v>
      </c>
      <c r="J361" s="278" t="s">
        <v>6</v>
      </c>
      <c r="K361" s="278" t="s">
        <v>62</v>
      </c>
      <c r="L361" s="278" t="s">
        <v>483</v>
      </c>
      <c r="M361" s="277" t="s">
        <v>487</v>
      </c>
      <c r="N361" s="277" t="s">
        <v>38</v>
      </c>
      <c r="O361" s="278" t="s">
        <v>13</v>
      </c>
      <c r="P361" s="15" t="s">
        <v>39</v>
      </c>
      <c r="Q361" s="275"/>
    </row>
    <row r="362" spans="1:17" ht="60" x14ac:dyDescent="0.25">
      <c r="A362" s="276" t="s">
        <v>31</v>
      </c>
      <c r="B362" s="279" t="s">
        <v>1383</v>
      </c>
      <c r="C362" s="279"/>
      <c r="D362" s="279" t="s">
        <v>1605</v>
      </c>
      <c r="E362" s="16" t="s">
        <v>1606</v>
      </c>
      <c r="F362" s="16" t="s">
        <v>1607</v>
      </c>
      <c r="G362" s="16" t="s">
        <v>1608</v>
      </c>
      <c r="H362" s="280" t="s">
        <v>35</v>
      </c>
      <c r="I362" s="280" t="s">
        <v>4</v>
      </c>
      <c r="J362" s="280" t="s">
        <v>6</v>
      </c>
      <c r="K362" s="280" t="s">
        <v>55</v>
      </c>
      <c r="L362" s="280" t="s">
        <v>1387</v>
      </c>
      <c r="M362" s="279" t="s">
        <v>5297</v>
      </c>
      <c r="N362" s="279" t="s">
        <v>38</v>
      </c>
      <c r="O362" s="280" t="s">
        <v>9</v>
      </c>
      <c r="P362" s="16" t="s">
        <v>39</v>
      </c>
      <c r="Q362" s="274"/>
    </row>
    <row r="363" spans="1:17" ht="75" x14ac:dyDescent="0.25">
      <c r="A363" s="276" t="s">
        <v>31</v>
      </c>
      <c r="B363" s="277" t="s">
        <v>4945</v>
      </c>
      <c r="C363" s="277"/>
      <c r="D363" s="277" t="s">
        <v>1609</v>
      </c>
      <c r="E363" s="15" t="s">
        <v>1610</v>
      </c>
      <c r="F363" s="15" t="s">
        <v>1611</v>
      </c>
      <c r="G363" s="15" t="s">
        <v>1612</v>
      </c>
      <c r="H363" s="278" t="s">
        <v>35</v>
      </c>
      <c r="I363" s="278" t="s">
        <v>4</v>
      </c>
      <c r="J363" s="278" t="s">
        <v>5</v>
      </c>
      <c r="K363" s="278" t="s">
        <v>36</v>
      </c>
      <c r="L363" s="278" t="s">
        <v>651</v>
      </c>
      <c r="M363" s="277" t="s">
        <v>652</v>
      </c>
      <c r="N363" s="277" t="s">
        <v>38</v>
      </c>
      <c r="O363" s="278" t="s">
        <v>13</v>
      </c>
      <c r="P363" s="15" t="s">
        <v>39</v>
      </c>
      <c r="Q363" s="275"/>
    </row>
    <row r="364" spans="1:17" ht="60" x14ac:dyDescent="0.25">
      <c r="A364" s="276" t="s">
        <v>31</v>
      </c>
      <c r="B364" s="279" t="s">
        <v>5311</v>
      </c>
      <c r="C364" s="279" t="s">
        <v>1613</v>
      </c>
      <c r="D364" s="279" t="s">
        <v>1614</v>
      </c>
      <c r="E364" s="16" t="s">
        <v>1615</v>
      </c>
      <c r="F364" s="16" t="s">
        <v>1616</v>
      </c>
      <c r="G364" s="16" t="s">
        <v>1617</v>
      </c>
      <c r="H364" s="280" t="s">
        <v>70</v>
      </c>
      <c r="I364" s="280" t="s">
        <v>8</v>
      </c>
      <c r="J364" s="280" t="s">
        <v>5</v>
      </c>
      <c r="K364" s="280" t="s">
        <v>71</v>
      </c>
      <c r="L364" s="280" t="s">
        <v>72</v>
      </c>
      <c r="M364" s="279" t="s">
        <v>1618</v>
      </c>
      <c r="N364" s="279" t="s">
        <v>38</v>
      </c>
      <c r="O364" s="280" t="s">
        <v>12</v>
      </c>
      <c r="P364" s="16" t="s">
        <v>39</v>
      </c>
      <c r="Q364" s="274"/>
    </row>
    <row r="365" spans="1:17" ht="60" x14ac:dyDescent="0.25">
      <c r="A365" s="276" t="s">
        <v>31</v>
      </c>
      <c r="B365" s="277" t="s">
        <v>5312</v>
      </c>
      <c r="C365" s="277" t="s">
        <v>1619</v>
      </c>
      <c r="D365" s="277" t="s">
        <v>1620</v>
      </c>
      <c r="E365" s="15" t="s">
        <v>1621</v>
      </c>
      <c r="F365" s="15" t="s">
        <v>1622</v>
      </c>
      <c r="G365" s="15" t="s">
        <v>1623</v>
      </c>
      <c r="H365" s="278" t="s">
        <v>1188</v>
      </c>
      <c r="I365" s="278" t="s">
        <v>8</v>
      </c>
      <c r="J365" s="278" t="s">
        <v>5</v>
      </c>
      <c r="K365" s="278" t="s">
        <v>1063</v>
      </c>
      <c r="L365" s="278" t="s">
        <v>710</v>
      </c>
      <c r="M365" s="277" t="s">
        <v>1624</v>
      </c>
      <c r="N365" s="277" t="s">
        <v>38</v>
      </c>
      <c r="O365" s="278" t="s">
        <v>10</v>
      </c>
      <c r="P365" s="15" t="s">
        <v>39</v>
      </c>
      <c r="Q365" s="275"/>
    </row>
    <row r="366" spans="1:17" ht="60" x14ac:dyDescent="0.25">
      <c r="A366" s="276" t="s">
        <v>31</v>
      </c>
      <c r="B366" s="279" t="s">
        <v>5312</v>
      </c>
      <c r="C366" s="279" t="s">
        <v>1625</v>
      </c>
      <c r="D366" s="279" t="s">
        <v>1626</v>
      </c>
      <c r="E366" s="16" t="s">
        <v>1627</v>
      </c>
      <c r="F366" s="16" t="s">
        <v>1628</v>
      </c>
      <c r="G366" s="16" t="s">
        <v>1629</v>
      </c>
      <c r="H366" s="280" t="s">
        <v>1188</v>
      </c>
      <c r="I366" s="280" t="s">
        <v>8</v>
      </c>
      <c r="J366" s="280" t="s">
        <v>5</v>
      </c>
      <c r="K366" s="280" t="s">
        <v>1063</v>
      </c>
      <c r="L366" s="280" t="s">
        <v>710</v>
      </c>
      <c r="M366" s="279" t="s">
        <v>1624</v>
      </c>
      <c r="N366" s="279" t="s">
        <v>38</v>
      </c>
      <c r="O366" s="280" t="s">
        <v>10</v>
      </c>
      <c r="P366" s="16" t="s">
        <v>39</v>
      </c>
      <c r="Q366" s="274"/>
    </row>
    <row r="367" spans="1:17" ht="60" x14ac:dyDescent="0.25">
      <c r="A367" s="276" t="s">
        <v>31</v>
      </c>
      <c r="B367" s="277" t="s">
        <v>5312</v>
      </c>
      <c r="C367" s="277" t="s">
        <v>1630</v>
      </c>
      <c r="D367" s="277" t="s">
        <v>1631</v>
      </c>
      <c r="E367" s="15" t="s">
        <v>1632</v>
      </c>
      <c r="F367" s="15" t="s">
        <v>1633</v>
      </c>
      <c r="G367" s="15" t="s">
        <v>1634</v>
      </c>
      <c r="H367" s="278" t="s">
        <v>1188</v>
      </c>
      <c r="I367" s="278" t="s">
        <v>8</v>
      </c>
      <c r="J367" s="278" t="s">
        <v>5</v>
      </c>
      <c r="K367" s="278" t="s">
        <v>1063</v>
      </c>
      <c r="L367" s="278" t="s">
        <v>710</v>
      </c>
      <c r="M367" s="277" t="s">
        <v>1624</v>
      </c>
      <c r="N367" s="277" t="s">
        <v>38</v>
      </c>
      <c r="O367" s="278" t="s">
        <v>10</v>
      </c>
      <c r="P367" s="15" t="s">
        <v>39</v>
      </c>
      <c r="Q367" s="275"/>
    </row>
    <row r="368" spans="1:17" ht="60" x14ac:dyDescent="0.25">
      <c r="A368" s="276" t="s">
        <v>31</v>
      </c>
      <c r="B368" s="279" t="s">
        <v>5312</v>
      </c>
      <c r="C368" s="279" t="s">
        <v>1635</v>
      </c>
      <c r="D368" s="279" t="s">
        <v>1636</v>
      </c>
      <c r="E368" s="16" t="s">
        <v>1637</v>
      </c>
      <c r="F368" s="16" t="s">
        <v>1638</v>
      </c>
      <c r="G368" s="16" t="s">
        <v>1639</v>
      </c>
      <c r="H368" s="280" t="s">
        <v>1188</v>
      </c>
      <c r="I368" s="280" t="s">
        <v>8</v>
      </c>
      <c r="J368" s="280" t="s">
        <v>5</v>
      </c>
      <c r="K368" s="280" t="s">
        <v>1063</v>
      </c>
      <c r="L368" s="280" t="s">
        <v>710</v>
      </c>
      <c r="M368" s="279" t="s">
        <v>1624</v>
      </c>
      <c r="N368" s="279" t="s">
        <v>38</v>
      </c>
      <c r="O368" s="280" t="s">
        <v>10</v>
      </c>
      <c r="P368" s="16" t="s">
        <v>39</v>
      </c>
      <c r="Q368" s="274"/>
    </row>
    <row r="369" spans="1:17" ht="45" x14ac:dyDescent="0.25">
      <c r="A369" s="276" t="s">
        <v>31</v>
      </c>
      <c r="B369" s="277" t="s">
        <v>5300</v>
      </c>
      <c r="C369" s="277" t="s">
        <v>1640</v>
      </c>
      <c r="D369" s="277" t="s">
        <v>1641</v>
      </c>
      <c r="E369" s="15" t="s">
        <v>1642</v>
      </c>
      <c r="F369" s="15" t="s">
        <v>5313</v>
      </c>
      <c r="G369" s="15" t="s">
        <v>5314</v>
      </c>
      <c r="H369" s="278" t="s">
        <v>35</v>
      </c>
      <c r="I369" s="278" t="s">
        <v>8</v>
      </c>
      <c r="J369" s="278" t="s">
        <v>5</v>
      </c>
      <c r="K369" s="278" t="s">
        <v>1063</v>
      </c>
      <c r="L369" s="278" t="s">
        <v>1643</v>
      </c>
      <c r="M369" s="277" t="s">
        <v>1624</v>
      </c>
      <c r="N369" s="277" t="s">
        <v>38</v>
      </c>
      <c r="O369" s="278" t="s">
        <v>10</v>
      </c>
      <c r="P369" s="15" t="s">
        <v>39</v>
      </c>
      <c r="Q369" s="275"/>
    </row>
    <row r="370" spans="1:17" ht="45" x14ac:dyDescent="0.25">
      <c r="A370" s="276" t="s">
        <v>31</v>
      </c>
      <c r="B370" s="279" t="s">
        <v>5243</v>
      </c>
      <c r="C370" s="279" t="s">
        <v>5315</v>
      </c>
      <c r="D370" s="279" t="s">
        <v>5316</v>
      </c>
      <c r="E370" s="16" t="s">
        <v>5317</v>
      </c>
      <c r="F370" s="16" t="s">
        <v>5318</v>
      </c>
      <c r="G370" s="16" t="s">
        <v>5319</v>
      </c>
      <c r="H370" s="280" t="s">
        <v>35</v>
      </c>
      <c r="I370" s="280" t="s">
        <v>8</v>
      </c>
      <c r="J370" s="280" t="s">
        <v>5</v>
      </c>
      <c r="K370" s="280" t="s">
        <v>4990</v>
      </c>
      <c r="L370" s="280" t="s">
        <v>1643</v>
      </c>
      <c r="M370" s="279" t="s">
        <v>5320</v>
      </c>
      <c r="N370" s="279" t="s">
        <v>38</v>
      </c>
      <c r="O370" s="280" t="s">
        <v>10</v>
      </c>
      <c r="P370" s="16" t="s">
        <v>39</v>
      </c>
      <c r="Q370" s="274"/>
    </row>
    <row r="371" spans="1:17" ht="45" x14ac:dyDescent="0.25">
      <c r="A371" s="276" t="s">
        <v>31</v>
      </c>
      <c r="B371" s="277" t="s">
        <v>5300</v>
      </c>
      <c r="C371" s="277" t="s">
        <v>1644</v>
      </c>
      <c r="D371" s="277" t="s">
        <v>1645</v>
      </c>
      <c r="E371" s="15" t="s">
        <v>1646</v>
      </c>
      <c r="F371" s="15" t="s">
        <v>5321</v>
      </c>
      <c r="G371" s="15" t="s">
        <v>5322</v>
      </c>
      <c r="H371" s="278" t="s">
        <v>35</v>
      </c>
      <c r="I371" s="278" t="s">
        <v>8</v>
      </c>
      <c r="J371" s="278" t="s">
        <v>5</v>
      </c>
      <c r="K371" s="278" t="s">
        <v>1063</v>
      </c>
      <c r="L371" s="278" t="s">
        <v>1643</v>
      </c>
      <c r="M371" s="277" t="s">
        <v>1624</v>
      </c>
      <c r="N371" s="277" t="s">
        <v>38</v>
      </c>
      <c r="O371" s="278" t="s">
        <v>1647</v>
      </c>
      <c r="P371" s="15" t="s">
        <v>39</v>
      </c>
      <c r="Q371" s="275"/>
    </row>
    <row r="372" spans="1:17" ht="60" x14ac:dyDescent="0.25">
      <c r="A372" s="276" t="s">
        <v>31</v>
      </c>
      <c r="B372" s="279" t="s">
        <v>5300</v>
      </c>
      <c r="C372" s="279" t="s">
        <v>1648</v>
      </c>
      <c r="D372" s="279" t="s">
        <v>1649</v>
      </c>
      <c r="E372" s="16" t="s">
        <v>1650</v>
      </c>
      <c r="F372" s="16" t="s">
        <v>5323</v>
      </c>
      <c r="G372" s="16" t="s">
        <v>5324</v>
      </c>
      <c r="H372" s="280" t="s">
        <v>35</v>
      </c>
      <c r="I372" s="280" t="s">
        <v>8</v>
      </c>
      <c r="J372" s="280" t="s">
        <v>5</v>
      </c>
      <c r="K372" s="280" t="s">
        <v>1063</v>
      </c>
      <c r="L372" s="280" t="s">
        <v>1643</v>
      </c>
      <c r="M372" s="279" t="s">
        <v>1624</v>
      </c>
      <c r="N372" s="279" t="s">
        <v>38</v>
      </c>
      <c r="O372" s="280" t="s">
        <v>10</v>
      </c>
      <c r="P372" s="16" t="s">
        <v>39</v>
      </c>
      <c r="Q372" s="274"/>
    </row>
    <row r="373" spans="1:17" ht="45" x14ac:dyDescent="0.25">
      <c r="A373" s="276" t="s">
        <v>31</v>
      </c>
      <c r="B373" s="277" t="s">
        <v>5300</v>
      </c>
      <c r="C373" s="277" t="s">
        <v>1651</v>
      </c>
      <c r="D373" s="277" t="s">
        <v>1652</v>
      </c>
      <c r="E373" s="15" t="s">
        <v>1653</v>
      </c>
      <c r="F373" s="15" t="s">
        <v>5325</v>
      </c>
      <c r="G373" s="15" t="s">
        <v>5326</v>
      </c>
      <c r="H373" s="278" t="s">
        <v>35</v>
      </c>
      <c r="I373" s="278" t="s">
        <v>8</v>
      </c>
      <c r="J373" s="278" t="s">
        <v>5</v>
      </c>
      <c r="K373" s="278" t="s">
        <v>1063</v>
      </c>
      <c r="L373" s="278" t="s">
        <v>1643</v>
      </c>
      <c r="M373" s="277" t="s">
        <v>1624</v>
      </c>
      <c r="N373" s="277" t="s">
        <v>38</v>
      </c>
      <c r="O373" s="278" t="s">
        <v>10</v>
      </c>
      <c r="P373" s="15" t="s">
        <v>39</v>
      </c>
      <c r="Q373" s="275"/>
    </row>
    <row r="374" spans="1:17" ht="45" x14ac:dyDescent="0.25">
      <c r="A374" s="276" t="s">
        <v>31</v>
      </c>
      <c r="B374" s="279" t="s">
        <v>5300</v>
      </c>
      <c r="C374" s="279" t="s">
        <v>1654</v>
      </c>
      <c r="D374" s="279" t="s">
        <v>1655</v>
      </c>
      <c r="E374" s="16" t="s">
        <v>1656</v>
      </c>
      <c r="F374" s="16" t="s">
        <v>5327</v>
      </c>
      <c r="G374" s="16" t="s">
        <v>5328</v>
      </c>
      <c r="H374" s="280" t="s">
        <v>35</v>
      </c>
      <c r="I374" s="280" t="s">
        <v>8</v>
      </c>
      <c r="J374" s="280" t="s">
        <v>5</v>
      </c>
      <c r="K374" s="280" t="s">
        <v>1063</v>
      </c>
      <c r="L374" s="280" t="s">
        <v>1643</v>
      </c>
      <c r="M374" s="279" t="s">
        <v>1624</v>
      </c>
      <c r="N374" s="279" t="s">
        <v>38</v>
      </c>
      <c r="O374" s="280" t="s">
        <v>1657</v>
      </c>
      <c r="P374" s="16" t="s">
        <v>39</v>
      </c>
      <c r="Q374" s="274"/>
    </row>
    <row r="375" spans="1:17" ht="45" x14ac:dyDescent="0.25">
      <c r="A375" s="276" t="s">
        <v>31</v>
      </c>
      <c r="B375" s="277" t="s">
        <v>5300</v>
      </c>
      <c r="C375" s="277" t="s">
        <v>1658</v>
      </c>
      <c r="D375" s="277" t="s">
        <v>1659</v>
      </c>
      <c r="E375" s="15" t="s">
        <v>1660</v>
      </c>
      <c r="F375" s="15" t="s">
        <v>1661</v>
      </c>
      <c r="G375" s="15" t="s">
        <v>1662</v>
      </c>
      <c r="H375" s="278" t="s">
        <v>35</v>
      </c>
      <c r="I375" s="278" t="s">
        <v>8</v>
      </c>
      <c r="J375" s="278" t="s">
        <v>5</v>
      </c>
      <c r="K375" s="278" t="s">
        <v>1063</v>
      </c>
      <c r="L375" s="278" t="s">
        <v>1643</v>
      </c>
      <c r="M375" s="277" t="s">
        <v>1624</v>
      </c>
      <c r="N375" s="277" t="s">
        <v>38</v>
      </c>
      <c r="O375" s="278" t="s">
        <v>10</v>
      </c>
      <c r="P375" s="15" t="s">
        <v>39</v>
      </c>
      <c r="Q375" s="275"/>
    </row>
    <row r="376" spans="1:17" ht="45" x14ac:dyDescent="0.25">
      <c r="A376" s="276" t="s">
        <v>31</v>
      </c>
      <c r="B376" s="279" t="s">
        <v>5243</v>
      </c>
      <c r="C376" s="279" t="s">
        <v>5329</v>
      </c>
      <c r="D376" s="279" t="s">
        <v>5330</v>
      </c>
      <c r="E376" s="16" t="s">
        <v>5331</v>
      </c>
      <c r="F376" s="16" t="s">
        <v>5332</v>
      </c>
      <c r="G376" s="16" t="s">
        <v>5333</v>
      </c>
      <c r="H376" s="280" t="s">
        <v>35</v>
      </c>
      <c r="I376" s="280" t="s">
        <v>8</v>
      </c>
      <c r="J376" s="280" t="s">
        <v>5</v>
      </c>
      <c r="K376" s="280" t="s">
        <v>4990</v>
      </c>
      <c r="L376" s="280" t="s">
        <v>1643</v>
      </c>
      <c r="M376" s="279" t="s">
        <v>5320</v>
      </c>
      <c r="N376" s="279" t="s">
        <v>38</v>
      </c>
      <c r="O376" s="280" t="s">
        <v>10</v>
      </c>
      <c r="P376" s="16" t="s">
        <v>39</v>
      </c>
      <c r="Q376" s="274"/>
    </row>
    <row r="377" spans="1:17" ht="45" x14ac:dyDescent="0.25">
      <c r="A377" s="276" t="s">
        <v>31</v>
      </c>
      <c r="B377" s="277" t="s">
        <v>5243</v>
      </c>
      <c r="C377" s="277" t="s">
        <v>5334</v>
      </c>
      <c r="D377" s="277" t="s">
        <v>5335</v>
      </c>
      <c r="E377" s="15" t="s">
        <v>5336</v>
      </c>
      <c r="F377" s="15" t="s">
        <v>5337</v>
      </c>
      <c r="G377" s="15" t="s">
        <v>5338</v>
      </c>
      <c r="H377" s="278" t="s">
        <v>35</v>
      </c>
      <c r="I377" s="278" t="s">
        <v>8</v>
      </c>
      <c r="J377" s="278" t="s">
        <v>5</v>
      </c>
      <c r="K377" s="278" t="s">
        <v>4990</v>
      </c>
      <c r="L377" s="278" t="s">
        <v>1643</v>
      </c>
      <c r="M377" s="277" t="s">
        <v>5320</v>
      </c>
      <c r="N377" s="277" t="s">
        <v>38</v>
      </c>
      <c r="O377" s="278" t="s">
        <v>10</v>
      </c>
      <c r="P377" s="15" t="s">
        <v>39</v>
      </c>
      <c r="Q377" s="275"/>
    </row>
    <row r="378" spans="1:17" ht="45" x14ac:dyDescent="0.25">
      <c r="A378" s="276" t="s">
        <v>31</v>
      </c>
      <c r="B378" s="279" t="s">
        <v>5243</v>
      </c>
      <c r="C378" s="279" t="s">
        <v>5339</v>
      </c>
      <c r="D378" s="279" t="s">
        <v>5340</v>
      </c>
      <c r="E378" s="16" t="s">
        <v>5341</v>
      </c>
      <c r="F378" s="16" t="s">
        <v>5342</v>
      </c>
      <c r="G378" s="16" t="s">
        <v>5343</v>
      </c>
      <c r="H378" s="280" t="s">
        <v>35</v>
      </c>
      <c r="I378" s="280" t="s">
        <v>8</v>
      </c>
      <c r="J378" s="280" t="s">
        <v>5</v>
      </c>
      <c r="K378" s="280" t="s">
        <v>4990</v>
      </c>
      <c r="L378" s="280" t="s">
        <v>1643</v>
      </c>
      <c r="M378" s="279" t="s">
        <v>5320</v>
      </c>
      <c r="N378" s="279" t="s">
        <v>38</v>
      </c>
      <c r="O378" s="280" t="s">
        <v>10</v>
      </c>
      <c r="P378" s="16" t="s">
        <v>39</v>
      </c>
      <c r="Q378" s="274"/>
    </row>
    <row r="379" spans="1:17" ht="75" x14ac:dyDescent="0.25">
      <c r="A379" s="276" t="s">
        <v>31</v>
      </c>
      <c r="B379" s="277" t="s">
        <v>5299</v>
      </c>
      <c r="C379" s="277" t="s">
        <v>1663</v>
      </c>
      <c r="D379" s="277" t="s">
        <v>1664</v>
      </c>
      <c r="E379" s="15" t="s">
        <v>1665</v>
      </c>
      <c r="F379" s="15" t="s">
        <v>1666</v>
      </c>
      <c r="G379" s="15" t="s">
        <v>1667</v>
      </c>
      <c r="H379" s="278" t="s">
        <v>1188</v>
      </c>
      <c r="I379" s="278" t="s">
        <v>8</v>
      </c>
      <c r="J379" s="278" t="s">
        <v>5</v>
      </c>
      <c r="K379" s="278" t="s">
        <v>4990</v>
      </c>
      <c r="L379" s="278" t="s">
        <v>1643</v>
      </c>
      <c r="M379" s="277" t="s">
        <v>1624</v>
      </c>
      <c r="N379" s="277" t="s">
        <v>103</v>
      </c>
      <c r="O379" s="278"/>
      <c r="P379" s="15" t="s">
        <v>39</v>
      </c>
      <c r="Q379" s="275"/>
    </row>
    <row r="380" spans="1:17" ht="75" x14ac:dyDescent="0.25">
      <c r="A380" s="276" t="s">
        <v>31</v>
      </c>
      <c r="B380" s="279" t="s">
        <v>4948</v>
      </c>
      <c r="C380" s="279" t="s">
        <v>1668</v>
      </c>
      <c r="D380" s="279" t="s">
        <v>1669</v>
      </c>
      <c r="E380" s="16" t="s">
        <v>1670</v>
      </c>
      <c r="F380" s="16" t="s">
        <v>1671</v>
      </c>
      <c r="G380" s="16" t="s">
        <v>1672</v>
      </c>
      <c r="H380" s="280" t="s">
        <v>70</v>
      </c>
      <c r="I380" s="280" t="s">
        <v>8</v>
      </c>
      <c r="J380" s="280" t="s">
        <v>5</v>
      </c>
      <c r="K380" s="280" t="s">
        <v>1063</v>
      </c>
      <c r="L380" s="280" t="s">
        <v>1643</v>
      </c>
      <c r="M380" s="279" t="s">
        <v>1624</v>
      </c>
      <c r="N380" s="279" t="s">
        <v>38</v>
      </c>
      <c r="O380" s="280" t="s">
        <v>17</v>
      </c>
      <c r="P380" s="16" t="s">
        <v>39</v>
      </c>
      <c r="Q380" s="274"/>
    </row>
    <row r="381" spans="1:17" ht="90" x14ac:dyDescent="0.25">
      <c r="A381" s="276" t="s">
        <v>31</v>
      </c>
      <c r="B381" s="277" t="s">
        <v>5299</v>
      </c>
      <c r="C381" s="277"/>
      <c r="D381" s="277" t="s">
        <v>1673</v>
      </c>
      <c r="E381" s="15" t="s">
        <v>1674</v>
      </c>
      <c r="F381" s="15" t="s">
        <v>1675</v>
      </c>
      <c r="G381" s="15" t="s">
        <v>1676</v>
      </c>
      <c r="H381" s="278" t="s">
        <v>35</v>
      </c>
      <c r="I381" s="278" t="s">
        <v>4</v>
      </c>
      <c r="J381" s="278" t="s">
        <v>5</v>
      </c>
      <c r="K381" s="278" t="s">
        <v>1063</v>
      </c>
      <c r="L381" s="278" t="s">
        <v>1643</v>
      </c>
      <c r="M381" s="277" t="s">
        <v>1624</v>
      </c>
      <c r="N381" s="277" t="s">
        <v>38</v>
      </c>
      <c r="O381" s="278" t="s">
        <v>1677</v>
      </c>
      <c r="P381" s="15" t="s">
        <v>39</v>
      </c>
      <c r="Q381" s="275"/>
    </row>
    <row r="382" spans="1:17" ht="90" x14ac:dyDescent="0.25">
      <c r="A382" s="276" t="s">
        <v>31</v>
      </c>
      <c r="B382" s="279" t="s">
        <v>5299</v>
      </c>
      <c r="C382" s="279"/>
      <c r="D382" s="279" t="s">
        <v>1678</v>
      </c>
      <c r="E382" s="16" t="s">
        <v>1679</v>
      </c>
      <c r="F382" s="16" t="s">
        <v>1680</v>
      </c>
      <c r="G382" s="16" t="s">
        <v>1681</v>
      </c>
      <c r="H382" s="280" t="s">
        <v>35</v>
      </c>
      <c r="I382" s="280" t="s">
        <v>4</v>
      </c>
      <c r="J382" s="280" t="s">
        <v>5</v>
      </c>
      <c r="K382" s="280" t="s">
        <v>1063</v>
      </c>
      <c r="L382" s="280" t="s">
        <v>1643</v>
      </c>
      <c r="M382" s="279" t="s">
        <v>1624</v>
      </c>
      <c r="N382" s="279" t="s">
        <v>38</v>
      </c>
      <c r="O382" s="280" t="s">
        <v>1677</v>
      </c>
      <c r="P382" s="16" t="s">
        <v>39</v>
      </c>
      <c r="Q382" s="274"/>
    </row>
    <row r="383" spans="1:17" ht="90" x14ac:dyDescent="0.25">
      <c r="A383" s="276" t="s">
        <v>31</v>
      </c>
      <c r="B383" s="277" t="s">
        <v>5299</v>
      </c>
      <c r="C383" s="277"/>
      <c r="D383" s="277" t="s">
        <v>1682</v>
      </c>
      <c r="E383" s="15" t="s">
        <v>1683</v>
      </c>
      <c r="F383" s="15" t="s">
        <v>1684</v>
      </c>
      <c r="G383" s="15" t="s">
        <v>1685</v>
      </c>
      <c r="H383" s="278" t="s">
        <v>35</v>
      </c>
      <c r="I383" s="278" t="s">
        <v>4</v>
      </c>
      <c r="J383" s="278" t="s">
        <v>5</v>
      </c>
      <c r="K383" s="278" t="s">
        <v>1063</v>
      </c>
      <c r="L383" s="278" t="s">
        <v>1643</v>
      </c>
      <c r="M383" s="277" t="s">
        <v>1624</v>
      </c>
      <c r="N383" s="277" t="s">
        <v>38</v>
      </c>
      <c r="O383" s="278" t="s">
        <v>1677</v>
      </c>
      <c r="P383" s="15" t="s">
        <v>39</v>
      </c>
      <c r="Q383" s="275"/>
    </row>
    <row r="384" spans="1:17" ht="60" x14ac:dyDescent="0.25">
      <c r="A384" s="276" t="s">
        <v>31</v>
      </c>
      <c r="B384" s="279" t="s">
        <v>4948</v>
      </c>
      <c r="C384" s="279"/>
      <c r="D384" s="279" t="s">
        <v>1686</v>
      </c>
      <c r="E384" s="16" t="s">
        <v>1687</v>
      </c>
      <c r="F384" s="16" t="s">
        <v>1688</v>
      </c>
      <c r="G384" s="16" t="s">
        <v>1689</v>
      </c>
      <c r="H384" s="280" t="s">
        <v>35</v>
      </c>
      <c r="I384" s="280" t="s">
        <v>4</v>
      </c>
      <c r="J384" s="280" t="s">
        <v>5</v>
      </c>
      <c r="K384" s="280" t="s">
        <v>1063</v>
      </c>
      <c r="L384" s="280" t="s">
        <v>1643</v>
      </c>
      <c r="M384" s="279" t="s">
        <v>1624</v>
      </c>
      <c r="N384" s="279" t="s">
        <v>38</v>
      </c>
      <c r="O384" s="280" t="s">
        <v>1677</v>
      </c>
      <c r="P384" s="16" t="s">
        <v>39</v>
      </c>
      <c r="Q384" s="274"/>
    </row>
    <row r="385" spans="1:17" ht="60" x14ac:dyDescent="0.25">
      <c r="A385" s="276" t="s">
        <v>31</v>
      </c>
      <c r="B385" s="277" t="s">
        <v>5299</v>
      </c>
      <c r="C385" s="277"/>
      <c r="D385" s="277" t="s">
        <v>1690</v>
      </c>
      <c r="E385" s="15" t="s">
        <v>1691</v>
      </c>
      <c r="F385" s="15" t="s">
        <v>1692</v>
      </c>
      <c r="G385" s="15" t="s">
        <v>1693</v>
      </c>
      <c r="H385" s="278" t="s">
        <v>35</v>
      </c>
      <c r="I385" s="278" t="s">
        <v>4</v>
      </c>
      <c r="J385" s="278" t="s">
        <v>5</v>
      </c>
      <c r="K385" s="278" t="s">
        <v>55</v>
      </c>
      <c r="L385" s="278" t="s">
        <v>1643</v>
      </c>
      <c r="M385" s="277" t="s">
        <v>1624</v>
      </c>
      <c r="N385" s="277" t="s">
        <v>38</v>
      </c>
      <c r="O385" s="278" t="s">
        <v>1677</v>
      </c>
      <c r="P385" s="15" t="s">
        <v>39</v>
      </c>
      <c r="Q385" s="275"/>
    </row>
    <row r="386" spans="1:17" ht="60" x14ac:dyDescent="0.25">
      <c r="A386" s="276" t="s">
        <v>31</v>
      </c>
      <c r="B386" s="279" t="s">
        <v>4945</v>
      </c>
      <c r="C386" s="279"/>
      <c r="D386" s="279" t="s">
        <v>1694</v>
      </c>
      <c r="E386" s="16" t="s">
        <v>1695</v>
      </c>
      <c r="F386" s="16" t="s">
        <v>1696</v>
      </c>
      <c r="G386" s="16" t="s">
        <v>1697</v>
      </c>
      <c r="H386" s="280" t="s">
        <v>35</v>
      </c>
      <c r="I386" s="280" t="s">
        <v>4</v>
      </c>
      <c r="J386" s="280" t="s">
        <v>5</v>
      </c>
      <c r="K386" s="280" t="s">
        <v>36</v>
      </c>
      <c r="L386" s="280" t="s">
        <v>651</v>
      </c>
      <c r="M386" s="279" t="s">
        <v>652</v>
      </c>
      <c r="N386" s="279" t="s">
        <v>38</v>
      </c>
      <c r="O386" s="280" t="s">
        <v>13</v>
      </c>
      <c r="P386" s="16" t="s">
        <v>39</v>
      </c>
      <c r="Q386" s="274"/>
    </row>
    <row r="387" spans="1:17" ht="60" x14ac:dyDescent="0.25">
      <c r="A387" s="276" t="s">
        <v>31</v>
      </c>
      <c r="B387" s="277" t="s">
        <v>4945</v>
      </c>
      <c r="C387" s="277"/>
      <c r="D387" s="277" t="s">
        <v>1698</v>
      </c>
      <c r="E387" s="15" t="s">
        <v>1699</v>
      </c>
      <c r="F387" s="15" t="s">
        <v>1700</v>
      </c>
      <c r="G387" s="15" t="s">
        <v>1701</v>
      </c>
      <c r="H387" s="278" t="s">
        <v>35</v>
      </c>
      <c r="I387" s="278" t="s">
        <v>4</v>
      </c>
      <c r="J387" s="278" t="s">
        <v>5</v>
      </c>
      <c r="K387" s="278" t="s">
        <v>36</v>
      </c>
      <c r="L387" s="278" t="s">
        <v>651</v>
      </c>
      <c r="M387" s="277" t="s">
        <v>652</v>
      </c>
      <c r="N387" s="277" t="s">
        <v>38</v>
      </c>
      <c r="O387" s="278" t="s">
        <v>13</v>
      </c>
      <c r="P387" s="15" t="s">
        <v>39</v>
      </c>
      <c r="Q387" s="275"/>
    </row>
    <row r="388" spans="1:17" ht="60" x14ac:dyDescent="0.25">
      <c r="A388" s="276" t="s">
        <v>31</v>
      </c>
      <c r="B388" s="274"/>
      <c r="C388" s="279" t="s">
        <v>5344</v>
      </c>
      <c r="D388" s="279" t="s">
        <v>5345</v>
      </c>
      <c r="E388" s="16" t="s">
        <v>5346</v>
      </c>
      <c r="F388" s="16" t="s">
        <v>5347</v>
      </c>
      <c r="G388" s="16" t="s">
        <v>5348</v>
      </c>
      <c r="H388" s="280" t="s">
        <v>396</v>
      </c>
      <c r="I388" s="280" t="s">
        <v>8</v>
      </c>
      <c r="J388" s="280" t="s">
        <v>6</v>
      </c>
      <c r="K388" s="280" t="s">
        <v>1063</v>
      </c>
      <c r="L388" s="280" t="s">
        <v>4641</v>
      </c>
      <c r="M388" s="279" t="s">
        <v>2186</v>
      </c>
      <c r="N388" s="279" t="s">
        <v>2187</v>
      </c>
      <c r="O388" s="280" t="s">
        <v>5179</v>
      </c>
      <c r="P388" s="16" t="s">
        <v>39</v>
      </c>
      <c r="Q388" s="274"/>
    </row>
    <row r="389" spans="1:17" ht="45" x14ac:dyDescent="0.25">
      <c r="A389" s="276" t="s">
        <v>31</v>
      </c>
      <c r="B389" s="277" t="s">
        <v>4949</v>
      </c>
      <c r="C389" s="277" t="s">
        <v>1702</v>
      </c>
      <c r="D389" s="277" t="s">
        <v>1703</v>
      </c>
      <c r="E389" s="15" t="s">
        <v>4950</v>
      </c>
      <c r="F389" s="15" t="s">
        <v>4951</v>
      </c>
      <c r="G389" s="15" t="s">
        <v>4952</v>
      </c>
      <c r="H389" s="278" t="s">
        <v>35</v>
      </c>
      <c r="I389" s="278" t="s">
        <v>8</v>
      </c>
      <c r="J389" s="278" t="s">
        <v>5</v>
      </c>
      <c r="K389" s="278" t="s">
        <v>55</v>
      </c>
      <c r="L389" s="278" t="s">
        <v>182</v>
      </c>
      <c r="M389" s="277" t="s">
        <v>428</v>
      </c>
      <c r="N389" s="277" t="s">
        <v>38</v>
      </c>
      <c r="O389" s="278" t="s">
        <v>9</v>
      </c>
      <c r="P389" s="15" t="s">
        <v>39</v>
      </c>
      <c r="Q389" s="275"/>
    </row>
    <row r="390" spans="1:17" ht="45" x14ac:dyDescent="0.25">
      <c r="A390" s="276" t="s">
        <v>31</v>
      </c>
      <c r="B390" s="279" t="s">
        <v>4949</v>
      </c>
      <c r="C390" s="279" t="s">
        <v>1704</v>
      </c>
      <c r="D390" s="279" t="s">
        <v>1705</v>
      </c>
      <c r="E390" s="16" t="s">
        <v>4953</v>
      </c>
      <c r="F390" s="16" t="s">
        <v>4954</v>
      </c>
      <c r="G390" s="16" t="s">
        <v>4955</v>
      </c>
      <c r="H390" s="280" t="s">
        <v>35</v>
      </c>
      <c r="I390" s="280" t="s">
        <v>8</v>
      </c>
      <c r="J390" s="280" t="s">
        <v>5</v>
      </c>
      <c r="K390" s="280" t="s">
        <v>55</v>
      </c>
      <c r="L390" s="280" t="s">
        <v>182</v>
      </c>
      <c r="M390" s="279" t="s">
        <v>428</v>
      </c>
      <c r="N390" s="279" t="s">
        <v>38</v>
      </c>
      <c r="O390" s="280" t="s">
        <v>9</v>
      </c>
      <c r="P390" s="16" t="s">
        <v>39</v>
      </c>
      <c r="Q390" s="274"/>
    </row>
    <row r="391" spans="1:17" ht="45" x14ac:dyDescent="0.25">
      <c r="A391" s="276" t="s">
        <v>31</v>
      </c>
      <c r="B391" s="277" t="s">
        <v>4956</v>
      </c>
      <c r="C391" s="277" t="s">
        <v>4957</v>
      </c>
      <c r="D391" s="277" t="s">
        <v>4958</v>
      </c>
      <c r="E391" s="15" t="s">
        <v>4959</v>
      </c>
      <c r="F391" s="15" t="s">
        <v>4960</v>
      </c>
      <c r="G391" s="15" t="s">
        <v>4961</v>
      </c>
      <c r="H391" s="278" t="s">
        <v>35</v>
      </c>
      <c r="I391" s="278" t="s">
        <v>8</v>
      </c>
      <c r="J391" s="278" t="s">
        <v>5</v>
      </c>
      <c r="K391" s="278" t="s">
        <v>55</v>
      </c>
      <c r="L391" s="278" t="s">
        <v>182</v>
      </c>
      <c r="M391" s="277" t="s">
        <v>428</v>
      </c>
      <c r="N391" s="277" t="s">
        <v>103</v>
      </c>
      <c r="O391" s="278" t="s">
        <v>9</v>
      </c>
      <c r="P391" s="15" t="s">
        <v>39</v>
      </c>
      <c r="Q391" s="275"/>
    </row>
    <row r="392" spans="1:17" ht="45" x14ac:dyDescent="0.25">
      <c r="A392" s="276" t="s">
        <v>31</v>
      </c>
      <c r="B392" s="279" t="s">
        <v>4956</v>
      </c>
      <c r="C392" s="279" t="s">
        <v>4962</v>
      </c>
      <c r="D392" s="279" t="s">
        <v>4963</v>
      </c>
      <c r="E392" s="16" t="s">
        <v>4964</v>
      </c>
      <c r="F392" s="16" t="s">
        <v>4951</v>
      </c>
      <c r="G392" s="16" t="s">
        <v>4965</v>
      </c>
      <c r="H392" s="280" t="s">
        <v>35</v>
      </c>
      <c r="I392" s="280" t="s">
        <v>8</v>
      </c>
      <c r="J392" s="280" t="s">
        <v>5</v>
      </c>
      <c r="K392" s="280" t="s">
        <v>55</v>
      </c>
      <c r="L392" s="280" t="s">
        <v>182</v>
      </c>
      <c r="M392" s="279" t="s">
        <v>428</v>
      </c>
      <c r="N392" s="279" t="s">
        <v>38</v>
      </c>
      <c r="O392" s="280" t="s">
        <v>9</v>
      </c>
      <c r="P392" s="16" t="s">
        <v>39</v>
      </c>
      <c r="Q392" s="274"/>
    </row>
    <row r="393" spans="1:17" ht="45" x14ac:dyDescent="0.25">
      <c r="A393" s="276" t="s">
        <v>31</v>
      </c>
      <c r="B393" s="277" t="s">
        <v>4949</v>
      </c>
      <c r="C393" s="277"/>
      <c r="D393" s="277" t="s">
        <v>1706</v>
      </c>
      <c r="E393" s="15" t="s">
        <v>1707</v>
      </c>
      <c r="F393" s="15" t="s">
        <v>1708</v>
      </c>
      <c r="G393" s="15" t="s">
        <v>1709</v>
      </c>
      <c r="H393" s="278" t="s">
        <v>35</v>
      </c>
      <c r="I393" s="278" t="s">
        <v>4</v>
      </c>
      <c r="J393" s="278" t="s">
        <v>5</v>
      </c>
      <c r="K393" s="278" t="s">
        <v>55</v>
      </c>
      <c r="L393" s="278" t="s">
        <v>182</v>
      </c>
      <c r="M393" s="277" t="s">
        <v>428</v>
      </c>
      <c r="N393" s="277" t="s">
        <v>38</v>
      </c>
      <c r="O393" s="278" t="s">
        <v>1710</v>
      </c>
      <c r="P393" s="15" t="s">
        <v>39</v>
      </c>
      <c r="Q393" s="275"/>
    </row>
    <row r="394" spans="1:17" ht="60" x14ac:dyDescent="0.25">
      <c r="A394" s="276" t="s">
        <v>31</v>
      </c>
      <c r="B394" s="279" t="s">
        <v>5244</v>
      </c>
      <c r="C394" s="279" t="s">
        <v>1711</v>
      </c>
      <c r="D394" s="279" t="s">
        <v>1712</v>
      </c>
      <c r="E394" s="16" t="s">
        <v>1713</v>
      </c>
      <c r="F394" s="16" t="s">
        <v>1714</v>
      </c>
      <c r="G394" s="16" t="s">
        <v>1715</v>
      </c>
      <c r="H394" s="280" t="s">
        <v>35</v>
      </c>
      <c r="I394" s="280" t="s">
        <v>8</v>
      </c>
      <c r="J394" s="280" t="s">
        <v>5</v>
      </c>
      <c r="K394" s="280" t="s">
        <v>62</v>
      </c>
      <c r="L394" s="280" t="s">
        <v>608</v>
      </c>
      <c r="M394" s="279" t="s">
        <v>428</v>
      </c>
      <c r="N394" s="279" t="s">
        <v>38</v>
      </c>
      <c r="O394" s="280" t="s">
        <v>9</v>
      </c>
      <c r="P394" s="16" t="s">
        <v>39</v>
      </c>
      <c r="Q394" s="274"/>
    </row>
    <row r="395" spans="1:17" ht="60" x14ac:dyDescent="0.25">
      <c r="A395" s="276" t="s">
        <v>31</v>
      </c>
      <c r="B395" s="277" t="s">
        <v>5244</v>
      </c>
      <c r="C395" s="277" t="s">
        <v>1716</v>
      </c>
      <c r="D395" s="277" t="s">
        <v>1717</v>
      </c>
      <c r="E395" s="15" t="s">
        <v>1718</v>
      </c>
      <c r="F395" s="15" t="s">
        <v>1719</v>
      </c>
      <c r="G395" s="15" t="s">
        <v>1720</v>
      </c>
      <c r="H395" s="278" t="s">
        <v>35</v>
      </c>
      <c r="I395" s="278" t="s">
        <v>8</v>
      </c>
      <c r="J395" s="278" t="s">
        <v>5</v>
      </c>
      <c r="K395" s="278" t="s">
        <v>62</v>
      </c>
      <c r="L395" s="278" t="s">
        <v>608</v>
      </c>
      <c r="M395" s="277" t="s">
        <v>428</v>
      </c>
      <c r="N395" s="277" t="s">
        <v>38</v>
      </c>
      <c r="O395" s="278" t="s">
        <v>9</v>
      </c>
      <c r="P395" s="15" t="s">
        <v>39</v>
      </c>
      <c r="Q395" s="275"/>
    </row>
    <row r="396" spans="1:17" ht="60" x14ac:dyDescent="0.25">
      <c r="A396" s="276" t="s">
        <v>31</v>
      </c>
      <c r="B396" s="279" t="s">
        <v>5244</v>
      </c>
      <c r="C396" s="279" t="s">
        <v>1721</v>
      </c>
      <c r="D396" s="279" t="s">
        <v>1722</v>
      </c>
      <c r="E396" s="16" t="s">
        <v>1723</v>
      </c>
      <c r="F396" s="16" t="s">
        <v>1724</v>
      </c>
      <c r="G396" s="16" t="s">
        <v>1725</v>
      </c>
      <c r="H396" s="280" t="s">
        <v>35</v>
      </c>
      <c r="I396" s="280" t="s">
        <v>8</v>
      </c>
      <c r="J396" s="280" t="s">
        <v>5</v>
      </c>
      <c r="K396" s="280" t="s">
        <v>62</v>
      </c>
      <c r="L396" s="280" t="s">
        <v>608</v>
      </c>
      <c r="M396" s="279" t="s">
        <v>428</v>
      </c>
      <c r="N396" s="279" t="s">
        <v>615</v>
      </c>
      <c r="O396" s="280"/>
      <c r="P396" s="16" t="s">
        <v>39</v>
      </c>
      <c r="Q396" s="274"/>
    </row>
    <row r="397" spans="1:17" ht="60" x14ac:dyDescent="0.25">
      <c r="A397" s="276" t="s">
        <v>31</v>
      </c>
      <c r="B397" s="277" t="s">
        <v>4966</v>
      </c>
      <c r="C397" s="277" t="s">
        <v>1726</v>
      </c>
      <c r="D397" s="277" t="s">
        <v>1727</v>
      </c>
      <c r="E397" s="15" t="s">
        <v>1728</v>
      </c>
      <c r="F397" s="15" t="s">
        <v>1729</v>
      </c>
      <c r="G397" s="15" t="s">
        <v>1730</v>
      </c>
      <c r="H397" s="278" t="s">
        <v>35</v>
      </c>
      <c r="I397" s="278" t="s">
        <v>8</v>
      </c>
      <c r="J397" s="278" t="s">
        <v>5</v>
      </c>
      <c r="K397" s="278" t="s">
        <v>766</v>
      </c>
      <c r="L397" s="278" t="s">
        <v>1731</v>
      </c>
      <c r="M397" s="277" t="s">
        <v>1732</v>
      </c>
      <c r="N397" s="277"/>
      <c r="O397" s="278" t="s">
        <v>13</v>
      </c>
      <c r="P397" s="15" t="s">
        <v>39</v>
      </c>
      <c r="Q397" s="275"/>
    </row>
    <row r="398" spans="1:17" ht="60" x14ac:dyDescent="0.25">
      <c r="A398" s="276" t="s">
        <v>31</v>
      </c>
      <c r="B398" s="279" t="s">
        <v>5349</v>
      </c>
      <c r="C398" s="279" t="s">
        <v>1733</v>
      </c>
      <c r="D398" s="279" t="s">
        <v>1734</v>
      </c>
      <c r="E398" s="16" t="s">
        <v>1735</v>
      </c>
      <c r="F398" s="16" t="s">
        <v>1736</v>
      </c>
      <c r="G398" s="16" t="s">
        <v>1737</v>
      </c>
      <c r="H398" s="280" t="s">
        <v>35</v>
      </c>
      <c r="I398" s="280" t="s">
        <v>8</v>
      </c>
      <c r="J398" s="280" t="s">
        <v>5</v>
      </c>
      <c r="K398" s="280" t="s">
        <v>766</v>
      </c>
      <c r="L398" s="280" t="s">
        <v>1731</v>
      </c>
      <c r="M398" s="279" t="s">
        <v>1732</v>
      </c>
      <c r="N398" s="279"/>
      <c r="O398" s="280" t="s">
        <v>13</v>
      </c>
      <c r="P398" s="16" t="s">
        <v>39</v>
      </c>
      <c r="Q398" s="274"/>
    </row>
    <row r="399" spans="1:17" ht="60" x14ac:dyDescent="0.25">
      <c r="A399" s="276" t="s">
        <v>31</v>
      </c>
      <c r="B399" s="277" t="s">
        <v>4966</v>
      </c>
      <c r="C399" s="277" t="s">
        <v>1738</v>
      </c>
      <c r="D399" s="277" t="s">
        <v>1739</v>
      </c>
      <c r="E399" s="15" t="s">
        <v>1740</v>
      </c>
      <c r="F399" s="15" t="s">
        <v>1741</v>
      </c>
      <c r="G399" s="15" t="s">
        <v>1742</v>
      </c>
      <c r="H399" s="278" t="s">
        <v>35</v>
      </c>
      <c r="I399" s="278" t="s">
        <v>8</v>
      </c>
      <c r="J399" s="278" t="s">
        <v>5</v>
      </c>
      <c r="K399" s="278" t="s">
        <v>766</v>
      </c>
      <c r="L399" s="278" t="s">
        <v>1731</v>
      </c>
      <c r="M399" s="277" t="s">
        <v>1732</v>
      </c>
      <c r="N399" s="277"/>
      <c r="O399" s="278" t="s">
        <v>13</v>
      </c>
      <c r="P399" s="15" t="s">
        <v>39</v>
      </c>
      <c r="Q399" s="275"/>
    </row>
    <row r="400" spans="1:17" ht="60" x14ac:dyDescent="0.25">
      <c r="A400" s="276" t="s">
        <v>31</v>
      </c>
      <c r="B400" s="279" t="s">
        <v>5349</v>
      </c>
      <c r="C400" s="279" t="s">
        <v>1743</v>
      </c>
      <c r="D400" s="279" t="s">
        <v>1744</v>
      </c>
      <c r="E400" s="16" t="s">
        <v>1745</v>
      </c>
      <c r="F400" s="16" t="s">
        <v>1746</v>
      </c>
      <c r="G400" s="16" t="s">
        <v>1747</v>
      </c>
      <c r="H400" s="280" t="s">
        <v>35</v>
      </c>
      <c r="I400" s="280" t="s">
        <v>8</v>
      </c>
      <c r="J400" s="280" t="s">
        <v>5</v>
      </c>
      <c r="K400" s="280" t="s">
        <v>766</v>
      </c>
      <c r="L400" s="280" t="s">
        <v>1731</v>
      </c>
      <c r="M400" s="279" t="s">
        <v>1732</v>
      </c>
      <c r="N400" s="279"/>
      <c r="O400" s="280" t="s">
        <v>13</v>
      </c>
      <c r="P400" s="16" t="s">
        <v>39</v>
      </c>
      <c r="Q400" s="274"/>
    </row>
    <row r="401" spans="1:17" ht="60" x14ac:dyDescent="0.25">
      <c r="A401" s="276" t="s">
        <v>31</v>
      </c>
      <c r="B401" s="277" t="s">
        <v>450</v>
      </c>
      <c r="C401" s="277" t="s">
        <v>1748</v>
      </c>
      <c r="D401" s="277" t="s">
        <v>1749</v>
      </c>
      <c r="E401" s="15" t="s">
        <v>1750</v>
      </c>
      <c r="F401" s="15" t="s">
        <v>1751</v>
      </c>
      <c r="G401" s="15" t="s">
        <v>1752</v>
      </c>
      <c r="H401" s="278" t="s">
        <v>35</v>
      </c>
      <c r="I401" s="278" t="s">
        <v>8</v>
      </c>
      <c r="J401" s="278" t="s">
        <v>6</v>
      </c>
      <c r="K401" s="278" t="s">
        <v>71</v>
      </c>
      <c r="L401" s="278" t="s">
        <v>1731</v>
      </c>
      <c r="M401" s="277" t="s">
        <v>1732</v>
      </c>
      <c r="N401" s="277"/>
      <c r="O401" s="278" t="s">
        <v>13</v>
      </c>
      <c r="P401" s="15" t="s">
        <v>39</v>
      </c>
      <c r="Q401" s="275"/>
    </row>
    <row r="402" spans="1:17" ht="60" x14ac:dyDescent="0.25">
      <c r="A402" s="276" t="s">
        <v>31</v>
      </c>
      <c r="B402" s="279" t="s">
        <v>450</v>
      </c>
      <c r="C402" s="279" t="s">
        <v>1753</v>
      </c>
      <c r="D402" s="279" t="s">
        <v>1754</v>
      </c>
      <c r="E402" s="16" t="s">
        <v>1755</v>
      </c>
      <c r="F402" s="16" t="s">
        <v>1751</v>
      </c>
      <c r="G402" s="16" t="s">
        <v>1756</v>
      </c>
      <c r="H402" s="280" t="s">
        <v>35</v>
      </c>
      <c r="I402" s="280" t="s">
        <v>8</v>
      </c>
      <c r="J402" s="280" t="s">
        <v>6</v>
      </c>
      <c r="K402" s="280" t="s">
        <v>766</v>
      </c>
      <c r="L402" s="280" t="s">
        <v>1731</v>
      </c>
      <c r="M402" s="279" t="s">
        <v>1732</v>
      </c>
      <c r="N402" s="279"/>
      <c r="O402" s="280" t="s">
        <v>13</v>
      </c>
      <c r="P402" s="16" t="s">
        <v>39</v>
      </c>
      <c r="Q402" s="274"/>
    </row>
    <row r="403" spans="1:17" ht="60" x14ac:dyDescent="0.25">
      <c r="A403" s="276" t="s">
        <v>31</v>
      </c>
      <c r="B403" s="277" t="s">
        <v>4966</v>
      </c>
      <c r="C403" s="277" t="s">
        <v>1757</v>
      </c>
      <c r="D403" s="277" t="s">
        <v>1758</v>
      </c>
      <c r="E403" s="15" t="s">
        <v>1759</v>
      </c>
      <c r="F403" s="15" t="s">
        <v>1760</v>
      </c>
      <c r="G403" s="15" t="s">
        <v>1761</v>
      </c>
      <c r="H403" s="278" t="s">
        <v>35</v>
      </c>
      <c r="I403" s="278" t="s">
        <v>8</v>
      </c>
      <c r="J403" s="278" t="s">
        <v>5</v>
      </c>
      <c r="K403" s="278" t="s">
        <v>766</v>
      </c>
      <c r="L403" s="278" t="s">
        <v>1731</v>
      </c>
      <c r="M403" s="277" t="s">
        <v>1732</v>
      </c>
      <c r="N403" s="277"/>
      <c r="O403" s="278" t="s">
        <v>13</v>
      </c>
      <c r="P403" s="15" t="s">
        <v>39</v>
      </c>
      <c r="Q403" s="275"/>
    </row>
    <row r="404" spans="1:17" ht="60" x14ac:dyDescent="0.25">
      <c r="A404" s="276" t="s">
        <v>31</v>
      </c>
      <c r="B404" s="279" t="s">
        <v>5349</v>
      </c>
      <c r="C404" s="279" t="s">
        <v>1762</v>
      </c>
      <c r="D404" s="279" t="s">
        <v>1763</v>
      </c>
      <c r="E404" s="16" t="s">
        <v>1764</v>
      </c>
      <c r="F404" s="16" t="s">
        <v>1765</v>
      </c>
      <c r="G404" s="16" t="s">
        <v>1766</v>
      </c>
      <c r="H404" s="280" t="s">
        <v>35</v>
      </c>
      <c r="I404" s="280" t="s">
        <v>8</v>
      </c>
      <c r="J404" s="280" t="s">
        <v>5</v>
      </c>
      <c r="K404" s="280" t="s">
        <v>766</v>
      </c>
      <c r="L404" s="280" t="s">
        <v>1731</v>
      </c>
      <c r="M404" s="279" t="s">
        <v>1732</v>
      </c>
      <c r="N404" s="279"/>
      <c r="O404" s="280" t="s">
        <v>13</v>
      </c>
      <c r="P404" s="16" t="s">
        <v>39</v>
      </c>
      <c r="Q404" s="274"/>
    </row>
    <row r="405" spans="1:17" ht="60" x14ac:dyDescent="0.25">
      <c r="A405" s="276" t="s">
        <v>31</v>
      </c>
      <c r="B405" s="277" t="s">
        <v>4966</v>
      </c>
      <c r="C405" s="277" t="s">
        <v>1767</v>
      </c>
      <c r="D405" s="277" t="s">
        <v>1768</v>
      </c>
      <c r="E405" s="15" t="s">
        <v>1769</v>
      </c>
      <c r="F405" s="15" t="s">
        <v>1770</v>
      </c>
      <c r="G405" s="15" t="s">
        <v>1756</v>
      </c>
      <c r="H405" s="278" t="s">
        <v>35</v>
      </c>
      <c r="I405" s="278" t="s">
        <v>8</v>
      </c>
      <c r="J405" s="278" t="s">
        <v>5</v>
      </c>
      <c r="K405" s="278" t="s">
        <v>766</v>
      </c>
      <c r="L405" s="278" t="s">
        <v>1731</v>
      </c>
      <c r="M405" s="277" t="s">
        <v>1732</v>
      </c>
      <c r="N405" s="277"/>
      <c r="O405" s="278" t="s">
        <v>13</v>
      </c>
      <c r="P405" s="15" t="s">
        <v>39</v>
      </c>
      <c r="Q405" s="275"/>
    </row>
    <row r="406" spans="1:17" ht="60" x14ac:dyDescent="0.25">
      <c r="A406" s="276" t="s">
        <v>31</v>
      </c>
      <c r="B406" s="279" t="s">
        <v>5349</v>
      </c>
      <c r="C406" s="279" t="s">
        <v>1771</v>
      </c>
      <c r="D406" s="279" t="s">
        <v>1772</v>
      </c>
      <c r="E406" s="16" t="s">
        <v>1773</v>
      </c>
      <c r="F406" s="16" t="s">
        <v>1774</v>
      </c>
      <c r="G406" s="16" t="s">
        <v>1775</v>
      </c>
      <c r="H406" s="280" t="s">
        <v>35</v>
      </c>
      <c r="I406" s="280" t="s">
        <v>8</v>
      </c>
      <c r="J406" s="280" t="s">
        <v>5</v>
      </c>
      <c r="K406" s="280" t="s">
        <v>766</v>
      </c>
      <c r="L406" s="280" t="s">
        <v>1731</v>
      </c>
      <c r="M406" s="279" t="s">
        <v>1732</v>
      </c>
      <c r="N406" s="279"/>
      <c r="O406" s="280" t="s">
        <v>13</v>
      </c>
      <c r="P406" s="16" t="s">
        <v>39</v>
      </c>
      <c r="Q406" s="274"/>
    </row>
    <row r="407" spans="1:17" ht="60" x14ac:dyDescent="0.25">
      <c r="A407" s="276" t="s">
        <v>31</v>
      </c>
      <c r="B407" s="277" t="s">
        <v>450</v>
      </c>
      <c r="C407" s="277" t="s">
        <v>1776</v>
      </c>
      <c r="D407" s="277" t="s">
        <v>1777</v>
      </c>
      <c r="E407" s="15" t="s">
        <v>1778</v>
      </c>
      <c r="F407" s="15" t="s">
        <v>1779</v>
      </c>
      <c r="G407" s="15" t="s">
        <v>1756</v>
      </c>
      <c r="H407" s="278" t="s">
        <v>35</v>
      </c>
      <c r="I407" s="278" t="s">
        <v>8</v>
      </c>
      <c r="J407" s="278" t="s">
        <v>6</v>
      </c>
      <c r="K407" s="278" t="s">
        <v>71</v>
      </c>
      <c r="L407" s="278" t="s">
        <v>1731</v>
      </c>
      <c r="M407" s="277" t="s">
        <v>1732</v>
      </c>
      <c r="N407" s="277"/>
      <c r="O407" s="278" t="s">
        <v>13</v>
      </c>
      <c r="P407" s="15" t="s">
        <v>39</v>
      </c>
      <c r="Q407" s="275"/>
    </row>
    <row r="408" spans="1:17" ht="60" x14ac:dyDescent="0.25">
      <c r="A408" s="276" t="s">
        <v>31</v>
      </c>
      <c r="B408" s="279" t="s">
        <v>5349</v>
      </c>
      <c r="C408" s="279" t="s">
        <v>1780</v>
      </c>
      <c r="D408" s="279" t="s">
        <v>1781</v>
      </c>
      <c r="E408" s="16" t="s">
        <v>1782</v>
      </c>
      <c r="F408" s="16" t="s">
        <v>1783</v>
      </c>
      <c r="G408" s="16" t="s">
        <v>1784</v>
      </c>
      <c r="H408" s="280" t="s">
        <v>35</v>
      </c>
      <c r="I408" s="280" t="s">
        <v>8</v>
      </c>
      <c r="J408" s="280" t="s">
        <v>5</v>
      </c>
      <c r="K408" s="280" t="s">
        <v>766</v>
      </c>
      <c r="L408" s="280" t="s">
        <v>1731</v>
      </c>
      <c r="M408" s="279" t="s">
        <v>1732</v>
      </c>
      <c r="N408" s="279"/>
      <c r="O408" s="280" t="s">
        <v>13</v>
      </c>
      <c r="P408" s="16" t="s">
        <v>39</v>
      </c>
      <c r="Q408" s="274"/>
    </row>
    <row r="409" spans="1:17" ht="60" x14ac:dyDescent="0.25">
      <c r="A409" s="276" t="s">
        <v>31</v>
      </c>
      <c r="B409" s="277" t="s">
        <v>4966</v>
      </c>
      <c r="C409" s="277" t="s">
        <v>1785</v>
      </c>
      <c r="D409" s="277" t="s">
        <v>1786</v>
      </c>
      <c r="E409" s="15" t="s">
        <v>1787</v>
      </c>
      <c r="F409" s="15" t="s">
        <v>1788</v>
      </c>
      <c r="G409" s="15" t="s">
        <v>1789</v>
      </c>
      <c r="H409" s="278" t="s">
        <v>35</v>
      </c>
      <c r="I409" s="278" t="s">
        <v>8</v>
      </c>
      <c r="J409" s="278" t="s">
        <v>5</v>
      </c>
      <c r="K409" s="278" t="s">
        <v>766</v>
      </c>
      <c r="L409" s="278" t="s">
        <v>1731</v>
      </c>
      <c r="M409" s="277" t="s">
        <v>1732</v>
      </c>
      <c r="N409" s="277"/>
      <c r="O409" s="278" t="s">
        <v>13</v>
      </c>
      <c r="P409" s="15" t="s">
        <v>39</v>
      </c>
      <c r="Q409" s="275"/>
    </row>
    <row r="410" spans="1:17" ht="60" x14ac:dyDescent="0.25">
      <c r="A410" s="276" t="s">
        <v>31</v>
      </c>
      <c r="B410" s="279" t="s">
        <v>5349</v>
      </c>
      <c r="C410" s="279" t="s">
        <v>1790</v>
      </c>
      <c r="D410" s="279" t="s">
        <v>1791</v>
      </c>
      <c r="E410" s="16" t="s">
        <v>1792</v>
      </c>
      <c r="F410" s="16" t="s">
        <v>1793</v>
      </c>
      <c r="G410" s="16" t="s">
        <v>1794</v>
      </c>
      <c r="H410" s="280" t="s">
        <v>35</v>
      </c>
      <c r="I410" s="280" t="s">
        <v>8</v>
      </c>
      <c r="J410" s="280" t="s">
        <v>5</v>
      </c>
      <c r="K410" s="280" t="s">
        <v>766</v>
      </c>
      <c r="L410" s="280" t="s">
        <v>1731</v>
      </c>
      <c r="M410" s="279" t="s">
        <v>1732</v>
      </c>
      <c r="N410" s="279"/>
      <c r="O410" s="280" t="s">
        <v>13</v>
      </c>
      <c r="P410" s="16" t="s">
        <v>39</v>
      </c>
      <c r="Q410" s="274"/>
    </row>
    <row r="411" spans="1:17" ht="60" x14ac:dyDescent="0.25">
      <c r="A411" s="276" t="s">
        <v>31</v>
      </c>
      <c r="B411" s="277" t="s">
        <v>4966</v>
      </c>
      <c r="C411" s="277" t="s">
        <v>1795</v>
      </c>
      <c r="D411" s="277" t="s">
        <v>1796</v>
      </c>
      <c r="E411" s="15" t="s">
        <v>1797</v>
      </c>
      <c r="F411" s="15" t="s">
        <v>1798</v>
      </c>
      <c r="G411" s="15" t="s">
        <v>1799</v>
      </c>
      <c r="H411" s="278" t="s">
        <v>35</v>
      </c>
      <c r="I411" s="278" t="s">
        <v>8</v>
      </c>
      <c r="J411" s="278" t="s">
        <v>5</v>
      </c>
      <c r="K411" s="278" t="s">
        <v>766</v>
      </c>
      <c r="L411" s="278" t="s">
        <v>1731</v>
      </c>
      <c r="M411" s="277" t="s">
        <v>1732</v>
      </c>
      <c r="N411" s="277"/>
      <c r="O411" s="278" t="s">
        <v>13</v>
      </c>
      <c r="P411" s="15" t="s">
        <v>39</v>
      </c>
      <c r="Q411" s="275"/>
    </row>
    <row r="412" spans="1:17" ht="60" x14ac:dyDescent="0.25">
      <c r="A412" s="276" t="s">
        <v>31</v>
      </c>
      <c r="B412" s="279" t="s">
        <v>5349</v>
      </c>
      <c r="C412" s="279" t="s">
        <v>1800</v>
      </c>
      <c r="D412" s="279" t="s">
        <v>1801</v>
      </c>
      <c r="E412" s="16" t="s">
        <v>1802</v>
      </c>
      <c r="F412" s="16" t="s">
        <v>1803</v>
      </c>
      <c r="G412" s="16" t="s">
        <v>1804</v>
      </c>
      <c r="H412" s="280" t="s">
        <v>35</v>
      </c>
      <c r="I412" s="280" t="s">
        <v>8</v>
      </c>
      <c r="J412" s="280" t="s">
        <v>5</v>
      </c>
      <c r="K412" s="280" t="s">
        <v>766</v>
      </c>
      <c r="L412" s="280" t="s">
        <v>1731</v>
      </c>
      <c r="M412" s="279" t="s">
        <v>1732</v>
      </c>
      <c r="N412" s="279"/>
      <c r="O412" s="280" t="s">
        <v>13</v>
      </c>
      <c r="P412" s="16" t="s">
        <v>39</v>
      </c>
      <c r="Q412" s="274"/>
    </row>
    <row r="413" spans="1:17" ht="60" x14ac:dyDescent="0.25">
      <c r="A413" s="276" t="s">
        <v>31</v>
      </c>
      <c r="B413" s="277" t="s">
        <v>450</v>
      </c>
      <c r="C413" s="277" t="s">
        <v>1805</v>
      </c>
      <c r="D413" s="277" t="s">
        <v>1806</v>
      </c>
      <c r="E413" s="15" t="s">
        <v>1807</v>
      </c>
      <c r="F413" s="15" t="s">
        <v>1808</v>
      </c>
      <c r="G413" s="15" t="s">
        <v>1809</v>
      </c>
      <c r="H413" s="278" t="s">
        <v>35</v>
      </c>
      <c r="I413" s="278" t="s">
        <v>8</v>
      </c>
      <c r="J413" s="278" t="s">
        <v>6</v>
      </c>
      <c r="K413" s="278" t="s">
        <v>766</v>
      </c>
      <c r="L413" s="278" t="s">
        <v>1731</v>
      </c>
      <c r="M413" s="277" t="s">
        <v>1732</v>
      </c>
      <c r="N413" s="277"/>
      <c r="O413" s="278" t="s">
        <v>13</v>
      </c>
      <c r="P413" s="15" t="s">
        <v>39</v>
      </c>
      <c r="Q413" s="275"/>
    </row>
    <row r="414" spans="1:17" ht="60" x14ac:dyDescent="0.25">
      <c r="A414" s="276" t="s">
        <v>31</v>
      </c>
      <c r="B414" s="279" t="s">
        <v>5349</v>
      </c>
      <c r="C414" s="279" t="s">
        <v>1810</v>
      </c>
      <c r="D414" s="279" t="s">
        <v>1811</v>
      </c>
      <c r="E414" s="16" t="s">
        <v>1812</v>
      </c>
      <c r="F414" s="16" t="s">
        <v>1813</v>
      </c>
      <c r="G414" s="16" t="s">
        <v>1814</v>
      </c>
      <c r="H414" s="280" t="s">
        <v>35</v>
      </c>
      <c r="I414" s="280" t="s">
        <v>8</v>
      </c>
      <c r="J414" s="280" t="s">
        <v>5</v>
      </c>
      <c r="K414" s="280" t="s">
        <v>766</v>
      </c>
      <c r="L414" s="280" t="s">
        <v>1731</v>
      </c>
      <c r="M414" s="279" t="s">
        <v>1732</v>
      </c>
      <c r="N414" s="279"/>
      <c r="O414" s="280" t="s">
        <v>13</v>
      </c>
      <c r="P414" s="16" t="s">
        <v>39</v>
      </c>
      <c r="Q414" s="274"/>
    </row>
    <row r="415" spans="1:17" ht="60" x14ac:dyDescent="0.25">
      <c r="A415" s="276" t="s">
        <v>31</v>
      </c>
      <c r="B415" s="277" t="s">
        <v>4966</v>
      </c>
      <c r="C415" s="277" t="s">
        <v>1815</v>
      </c>
      <c r="D415" s="277" t="s">
        <v>1816</v>
      </c>
      <c r="E415" s="15" t="s">
        <v>1817</v>
      </c>
      <c r="F415" s="15" t="s">
        <v>1818</v>
      </c>
      <c r="G415" s="15" t="s">
        <v>1819</v>
      </c>
      <c r="H415" s="278" t="s">
        <v>35</v>
      </c>
      <c r="I415" s="278" t="s">
        <v>8</v>
      </c>
      <c r="J415" s="278" t="s">
        <v>5</v>
      </c>
      <c r="K415" s="278" t="s">
        <v>766</v>
      </c>
      <c r="L415" s="278" t="s">
        <v>1731</v>
      </c>
      <c r="M415" s="277" t="s">
        <v>1732</v>
      </c>
      <c r="N415" s="277"/>
      <c r="O415" s="278" t="s">
        <v>13</v>
      </c>
      <c r="P415" s="15" t="s">
        <v>39</v>
      </c>
      <c r="Q415" s="275"/>
    </row>
    <row r="416" spans="1:17" ht="60" x14ac:dyDescent="0.25">
      <c r="A416" s="276" t="s">
        <v>31</v>
      </c>
      <c r="B416" s="279" t="s">
        <v>5349</v>
      </c>
      <c r="C416" s="279" t="s">
        <v>1820</v>
      </c>
      <c r="D416" s="279" t="s">
        <v>1821</v>
      </c>
      <c r="E416" s="16" t="s">
        <v>1822</v>
      </c>
      <c r="F416" s="16" t="s">
        <v>1823</v>
      </c>
      <c r="G416" s="16" t="s">
        <v>1824</v>
      </c>
      <c r="H416" s="280" t="s">
        <v>35</v>
      </c>
      <c r="I416" s="280" t="s">
        <v>8</v>
      </c>
      <c r="J416" s="280" t="s">
        <v>5</v>
      </c>
      <c r="K416" s="280" t="s">
        <v>766</v>
      </c>
      <c r="L416" s="280" t="s">
        <v>1731</v>
      </c>
      <c r="M416" s="279" t="s">
        <v>1732</v>
      </c>
      <c r="N416" s="279"/>
      <c r="O416" s="280" t="s">
        <v>13</v>
      </c>
      <c r="P416" s="16" t="s">
        <v>39</v>
      </c>
      <c r="Q416" s="274"/>
    </row>
    <row r="417" spans="1:17" ht="60" x14ac:dyDescent="0.25">
      <c r="A417" s="276" t="s">
        <v>31</v>
      </c>
      <c r="B417" s="277" t="s">
        <v>4966</v>
      </c>
      <c r="C417" s="277" t="s">
        <v>1825</v>
      </c>
      <c r="D417" s="277" t="s">
        <v>1826</v>
      </c>
      <c r="E417" s="15" t="s">
        <v>1827</v>
      </c>
      <c r="F417" s="15" t="s">
        <v>1828</v>
      </c>
      <c r="G417" s="15" t="s">
        <v>1829</v>
      </c>
      <c r="H417" s="278" t="s">
        <v>35</v>
      </c>
      <c r="I417" s="278" t="s">
        <v>8</v>
      </c>
      <c r="J417" s="278" t="s">
        <v>5</v>
      </c>
      <c r="K417" s="278" t="s">
        <v>766</v>
      </c>
      <c r="L417" s="278" t="s">
        <v>1731</v>
      </c>
      <c r="M417" s="277" t="s">
        <v>1732</v>
      </c>
      <c r="N417" s="277"/>
      <c r="O417" s="278" t="s">
        <v>13</v>
      </c>
      <c r="P417" s="15" t="s">
        <v>39</v>
      </c>
      <c r="Q417" s="275"/>
    </row>
    <row r="418" spans="1:17" ht="60" x14ac:dyDescent="0.25">
      <c r="A418" s="276" t="s">
        <v>31</v>
      </c>
      <c r="B418" s="279" t="s">
        <v>5349</v>
      </c>
      <c r="C418" s="279" t="s">
        <v>1830</v>
      </c>
      <c r="D418" s="279" t="s">
        <v>1831</v>
      </c>
      <c r="E418" s="16" t="s">
        <v>1832</v>
      </c>
      <c r="F418" s="16" t="s">
        <v>1833</v>
      </c>
      <c r="G418" s="16" t="s">
        <v>1834</v>
      </c>
      <c r="H418" s="280" t="s">
        <v>35</v>
      </c>
      <c r="I418" s="280" t="s">
        <v>8</v>
      </c>
      <c r="J418" s="280" t="s">
        <v>5</v>
      </c>
      <c r="K418" s="280" t="s">
        <v>766</v>
      </c>
      <c r="L418" s="280" t="s">
        <v>1731</v>
      </c>
      <c r="M418" s="279" t="s">
        <v>1732</v>
      </c>
      <c r="N418" s="279"/>
      <c r="O418" s="280" t="s">
        <v>13</v>
      </c>
      <c r="P418" s="16" t="s">
        <v>39</v>
      </c>
      <c r="Q418" s="274"/>
    </row>
    <row r="419" spans="1:17" ht="60" x14ac:dyDescent="0.25">
      <c r="A419" s="276" t="s">
        <v>31</v>
      </c>
      <c r="B419" s="277" t="s">
        <v>4966</v>
      </c>
      <c r="C419" s="277" t="s">
        <v>1835</v>
      </c>
      <c r="D419" s="277" t="s">
        <v>1836</v>
      </c>
      <c r="E419" s="15" t="s">
        <v>1837</v>
      </c>
      <c r="F419" s="15" t="s">
        <v>1838</v>
      </c>
      <c r="G419" s="15" t="s">
        <v>1839</v>
      </c>
      <c r="H419" s="278" t="s">
        <v>35</v>
      </c>
      <c r="I419" s="278" t="s">
        <v>8</v>
      </c>
      <c r="J419" s="278" t="s">
        <v>5</v>
      </c>
      <c r="K419" s="278" t="s">
        <v>766</v>
      </c>
      <c r="L419" s="278" t="s">
        <v>1731</v>
      </c>
      <c r="M419" s="277" t="s">
        <v>1732</v>
      </c>
      <c r="N419" s="277"/>
      <c r="O419" s="278" t="s">
        <v>13</v>
      </c>
      <c r="P419" s="15" t="s">
        <v>39</v>
      </c>
      <c r="Q419" s="275"/>
    </row>
    <row r="420" spans="1:17" ht="60" x14ac:dyDescent="0.25">
      <c r="A420" s="276" t="s">
        <v>31</v>
      </c>
      <c r="B420" s="279" t="s">
        <v>5349</v>
      </c>
      <c r="C420" s="279" t="s">
        <v>1840</v>
      </c>
      <c r="D420" s="279" t="s">
        <v>1841</v>
      </c>
      <c r="E420" s="16" t="s">
        <v>1842</v>
      </c>
      <c r="F420" s="16" t="s">
        <v>1843</v>
      </c>
      <c r="G420" s="16" t="s">
        <v>1844</v>
      </c>
      <c r="H420" s="280" t="s">
        <v>35</v>
      </c>
      <c r="I420" s="280" t="s">
        <v>8</v>
      </c>
      <c r="J420" s="280" t="s">
        <v>5</v>
      </c>
      <c r="K420" s="280" t="s">
        <v>766</v>
      </c>
      <c r="L420" s="280" t="s">
        <v>1731</v>
      </c>
      <c r="M420" s="279" t="s">
        <v>1732</v>
      </c>
      <c r="N420" s="279"/>
      <c r="O420" s="280" t="s">
        <v>13</v>
      </c>
      <c r="P420" s="16" t="s">
        <v>39</v>
      </c>
      <c r="Q420" s="274"/>
    </row>
    <row r="421" spans="1:17" ht="60" x14ac:dyDescent="0.25">
      <c r="A421" s="276" t="s">
        <v>31</v>
      </c>
      <c r="B421" s="277" t="s">
        <v>4966</v>
      </c>
      <c r="C421" s="277" t="s">
        <v>1845</v>
      </c>
      <c r="D421" s="277" t="s">
        <v>1846</v>
      </c>
      <c r="E421" s="15" t="s">
        <v>1847</v>
      </c>
      <c r="F421" s="15" t="s">
        <v>1848</v>
      </c>
      <c r="G421" s="15" t="s">
        <v>1849</v>
      </c>
      <c r="H421" s="278" t="s">
        <v>35</v>
      </c>
      <c r="I421" s="278" t="s">
        <v>8</v>
      </c>
      <c r="J421" s="278" t="s">
        <v>5</v>
      </c>
      <c r="K421" s="278" t="s">
        <v>766</v>
      </c>
      <c r="L421" s="278" t="s">
        <v>1731</v>
      </c>
      <c r="M421" s="277" t="s">
        <v>1732</v>
      </c>
      <c r="N421" s="277"/>
      <c r="O421" s="278" t="s">
        <v>13</v>
      </c>
      <c r="P421" s="15" t="s">
        <v>39</v>
      </c>
      <c r="Q421" s="275"/>
    </row>
    <row r="422" spans="1:17" ht="60" x14ac:dyDescent="0.25">
      <c r="A422" s="276" t="s">
        <v>31</v>
      </c>
      <c r="B422" s="279" t="s">
        <v>5349</v>
      </c>
      <c r="C422" s="279" t="s">
        <v>1850</v>
      </c>
      <c r="D422" s="279" t="s">
        <v>1851</v>
      </c>
      <c r="E422" s="16" t="s">
        <v>1852</v>
      </c>
      <c r="F422" s="16" t="s">
        <v>1853</v>
      </c>
      <c r="G422" s="16" t="s">
        <v>1854</v>
      </c>
      <c r="H422" s="280" t="s">
        <v>35</v>
      </c>
      <c r="I422" s="280" t="s">
        <v>8</v>
      </c>
      <c r="J422" s="280" t="s">
        <v>5</v>
      </c>
      <c r="K422" s="280" t="s">
        <v>766</v>
      </c>
      <c r="L422" s="280" t="s">
        <v>1731</v>
      </c>
      <c r="M422" s="279" t="s">
        <v>1732</v>
      </c>
      <c r="N422" s="279"/>
      <c r="O422" s="280" t="s">
        <v>13</v>
      </c>
      <c r="P422" s="16" t="s">
        <v>39</v>
      </c>
      <c r="Q422" s="274"/>
    </row>
    <row r="423" spans="1:17" ht="60" x14ac:dyDescent="0.25">
      <c r="A423" s="276" t="s">
        <v>31</v>
      </c>
      <c r="B423" s="277" t="s">
        <v>4966</v>
      </c>
      <c r="C423" s="277" t="s">
        <v>1855</v>
      </c>
      <c r="D423" s="277" t="s">
        <v>1856</v>
      </c>
      <c r="E423" s="15" t="s">
        <v>1857</v>
      </c>
      <c r="F423" s="15" t="s">
        <v>1858</v>
      </c>
      <c r="G423" s="15" t="s">
        <v>1766</v>
      </c>
      <c r="H423" s="278" t="s">
        <v>35</v>
      </c>
      <c r="I423" s="278" t="s">
        <v>8</v>
      </c>
      <c r="J423" s="278" t="s">
        <v>5</v>
      </c>
      <c r="K423" s="278" t="s">
        <v>766</v>
      </c>
      <c r="L423" s="278" t="s">
        <v>1731</v>
      </c>
      <c r="M423" s="277" t="s">
        <v>1732</v>
      </c>
      <c r="N423" s="277"/>
      <c r="O423" s="278" t="s">
        <v>13</v>
      </c>
      <c r="P423" s="15" t="s">
        <v>39</v>
      </c>
      <c r="Q423" s="275"/>
    </row>
    <row r="424" spans="1:17" ht="60" x14ac:dyDescent="0.25">
      <c r="A424" s="276" t="s">
        <v>31</v>
      </c>
      <c r="B424" s="279" t="s">
        <v>5349</v>
      </c>
      <c r="C424" s="279" t="s">
        <v>1859</v>
      </c>
      <c r="D424" s="279" t="s">
        <v>1860</v>
      </c>
      <c r="E424" s="16" t="s">
        <v>1861</v>
      </c>
      <c r="F424" s="16" t="s">
        <v>1862</v>
      </c>
      <c r="G424" s="16" t="s">
        <v>1863</v>
      </c>
      <c r="H424" s="280" t="s">
        <v>35</v>
      </c>
      <c r="I424" s="280" t="s">
        <v>8</v>
      </c>
      <c r="J424" s="280" t="s">
        <v>5</v>
      </c>
      <c r="K424" s="280" t="s">
        <v>766</v>
      </c>
      <c r="L424" s="280" t="s">
        <v>1731</v>
      </c>
      <c r="M424" s="279" t="s">
        <v>1732</v>
      </c>
      <c r="N424" s="279"/>
      <c r="O424" s="280" t="s">
        <v>13</v>
      </c>
      <c r="P424" s="16" t="s">
        <v>39</v>
      </c>
      <c r="Q424" s="274"/>
    </row>
    <row r="425" spans="1:17" ht="60" x14ac:dyDescent="0.25">
      <c r="A425" s="276" t="s">
        <v>31</v>
      </c>
      <c r="B425" s="277" t="s">
        <v>4966</v>
      </c>
      <c r="C425" s="277" t="s">
        <v>1864</v>
      </c>
      <c r="D425" s="277" t="s">
        <v>1865</v>
      </c>
      <c r="E425" s="15" t="s">
        <v>1866</v>
      </c>
      <c r="F425" s="15" t="s">
        <v>1867</v>
      </c>
      <c r="G425" s="15" t="s">
        <v>1868</v>
      </c>
      <c r="H425" s="278" t="s">
        <v>35</v>
      </c>
      <c r="I425" s="278" t="s">
        <v>8</v>
      </c>
      <c r="J425" s="278" t="s">
        <v>5</v>
      </c>
      <c r="K425" s="278" t="s">
        <v>766</v>
      </c>
      <c r="L425" s="278" t="s">
        <v>1731</v>
      </c>
      <c r="M425" s="277" t="s">
        <v>1732</v>
      </c>
      <c r="N425" s="277"/>
      <c r="O425" s="278" t="s">
        <v>13</v>
      </c>
      <c r="P425" s="15" t="s">
        <v>39</v>
      </c>
      <c r="Q425" s="275"/>
    </row>
    <row r="426" spans="1:17" ht="45" x14ac:dyDescent="0.25">
      <c r="A426" s="276" t="s">
        <v>31</v>
      </c>
      <c r="B426" s="279" t="s">
        <v>5350</v>
      </c>
      <c r="C426" s="279" t="s">
        <v>1869</v>
      </c>
      <c r="D426" s="279" t="s">
        <v>1870</v>
      </c>
      <c r="E426" s="16" t="s">
        <v>1871</v>
      </c>
      <c r="F426" s="16" t="s">
        <v>1905</v>
      </c>
      <c r="G426" s="16" t="s">
        <v>4967</v>
      </c>
      <c r="H426" s="280" t="s">
        <v>35</v>
      </c>
      <c r="I426" s="280" t="s">
        <v>8</v>
      </c>
      <c r="J426" s="280" t="s">
        <v>5</v>
      </c>
      <c r="K426" s="280" t="s">
        <v>55</v>
      </c>
      <c r="L426" s="280" t="s">
        <v>1387</v>
      </c>
      <c r="M426" s="279" t="s">
        <v>5297</v>
      </c>
      <c r="N426" s="279" t="s">
        <v>38</v>
      </c>
      <c r="O426" s="280" t="s">
        <v>9</v>
      </c>
      <c r="P426" s="16" t="s">
        <v>39</v>
      </c>
      <c r="Q426" s="274"/>
    </row>
    <row r="427" spans="1:17" ht="60" x14ac:dyDescent="0.25">
      <c r="A427" s="276" t="s">
        <v>31</v>
      </c>
      <c r="B427" s="275"/>
      <c r="C427" s="277"/>
      <c r="D427" s="277" t="s">
        <v>1872</v>
      </c>
      <c r="E427" s="15" t="s">
        <v>1873</v>
      </c>
      <c r="F427" s="15" t="s">
        <v>1874</v>
      </c>
      <c r="G427" s="15" t="s">
        <v>1875</v>
      </c>
      <c r="H427" s="278" t="s">
        <v>35</v>
      </c>
      <c r="I427" s="278" t="s">
        <v>4</v>
      </c>
      <c r="J427" s="278" t="s">
        <v>6</v>
      </c>
      <c r="K427" s="278" t="s">
        <v>1063</v>
      </c>
      <c r="L427" s="278" t="s">
        <v>1387</v>
      </c>
      <c r="M427" s="277" t="s">
        <v>5297</v>
      </c>
      <c r="N427" s="277" t="s">
        <v>38</v>
      </c>
      <c r="O427" s="278" t="s">
        <v>9</v>
      </c>
      <c r="P427" s="15" t="s">
        <v>39</v>
      </c>
      <c r="Q427" s="275"/>
    </row>
    <row r="428" spans="1:17" ht="60" x14ac:dyDescent="0.25">
      <c r="A428" s="276" t="s">
        <v>31</v>
      </c>
      <c r="B428" s="279" t="s">
        <v>5298</v>
      </c>
      <c r="C428" s="279" t="s">
        <v>1876</v>
      </c>
      <c r="D428" s="279" t="s">
        <v>1877</v>
      </c>
      <c r="E428" s="16" t="s">
        <v>1878</v>
      </c>
      <c r="F428" s="16" t="s">
        <v>4968</v>
      </c>
      <c r="G428" s="16" t="s">
        <v>4969</v>
      </c>
      <c r="H428" s="280" t="s">
        <v>35</v>
      </c>
      <c r="I428" s="280" t="s">
        <v>8</v>
      </c>
      <c r="J428" s="280" t="s">
        <v>5</v>
      </c>
      <c r="K428" s="280" t="s">
        <v>55</v>
      </c>
      <c r="L428" s="280" t="s">
        <v>1387</v>
      </c>
      <c r="M428" s="279" t="s">
        <v>5297</v>
      </c>
      <c r="N428" s="279" t="s">
        <v>38</v>
      </c>
      <c r="O428" s="280" t="s">
        <v>9</v>
      </c>
      <c r="P428" s="16" t="s">
        <v>39</v>
      </c>
      <c r="Q428" s="274"/>
    </row>
    <row r="429" spans="1:17" ht="60" x14ac:dyDescent="0.25">
      <c r="A429" s="276" t="s">
        <v>31</v>
      </c>
      <c r="B429" s="277" t="s">
        <v>5299</v>
      </c>
      <c r="C429" s="277" t="s">
        <v>1879</v>
      </c>
      <c r="D429" s="277" t="s">
        <v>1880</v>
      </c>
      <c r="E429" s="15" t="s">
        <v>1881</v>
      </c>
      <c r="F429" s="15" t="s">
        <v>4970</v>
      </c>
      <c r="G429" s="15" t="s">
        <v>4971</v>
      </c>
      <c r="H429" s="278" t="s">
        <v>35</v>
      </c>
      <c r="I429" s="278" t="s">
        <v>8</v>
      </c>
      <c r="J429" s="278" t="s">
        <v>5</v>
      </c>
      <c r="K429" s="278" t="s">
        <v>55</v>
      </c>
      <c r="L429" s="278" t="s">
        <v>1387</v>
      </c>
      <c r="M429" s="277" t="s">
        <v>5297</v>
      </c>
      <c r="N429" s="277" t="s">
        <v>38</v>
      </c>
      <c r="O429" s="278" t="s">
        <v>9</v>
      </c>
      <c r="P429" s="15" t="s">
        <v>39</v>
      </c>
      <c r="Q429" s="275"/>
    </row>
    <row r="430" spans="1:17" ht="60" x14ac:dyDescent="0.25">
      <c r="A430" s="276" t="s">
        <v>31</v>
      </c>
      <c r="B430" s="279" t="s">
        <v>5350</v>
      </c>
      <c r="C430" s="279" t="s">
        <v>1882</v>
      </c>
      <c r="D430" s="279" t="s">
        <v>1883</v>
      </c>
      <c r="E430" s="16" t="s">
        <v>1884</v>
      </c>
      <c r="F430" s="16" t="s">
        <v>4972</v>
      </c>
      <c r="G430" s="16" t="s">
        <v>4973</v>
      </c>
      <c r="H430" s="280" t="s">
        <v>35</v>
      </c>
      <c r="I430" s="280" t="s">
        <v>8</v>
      </c>
      <c r="J430" s="280" t="s">
        <v>5</v>
      </c>
      <c r="K430" s="280" t="s">
        <v>55</v>
      </c>
      <c r="L430" s="280" t="s">
        <v>1387</v>
      </c>
      <c r="M430" s="279" t="s">
        <v>5297</v>
      </c>
      <c r="N430" s="279" t="s">
        <v>38</v>
      </c>
      <c r="O430" s="280" t="s">
        <v>9</v>
      </c>
      <c r="P430" s="16" t="s">
        <v>39</v>
      </c>
      <c r="Q430" s="274"/>
    </row>
    <row r="431" spans="1:17" ht="60" x14ac:dyDescent="0.25">
      <c r="A431" s="276" t="s">
        <v>31</v>
      </c>
      <c r="B431" s="277" t="s">
        <v>5300</v>
      </c>
      <c r="C431" s="277" t="s">
        <v>1886</v>
      </c>
      <c r="D431" s="277" t="s">
        <v>1887</v>
      </c>
      <c r="E431" s="15" t="s">
        <v>1888</v>
      </c>
      <c r="F431" s="15" t="s">
        <v>1889</v>
      </c>
      <c r="G431" s="15" t="s">
        <v>4974</v>
      </c>
      <c r="H431" s="278" t="s">
        <v>35</v>
      </c>
      <c r="I431" s="278" t="s">
        <v>8</v>
      </c>
      <c r="J431" s="278" t="s">
        <v>5</v>
      </c>
      <c r="K431" s="278" t="s">
        <v>55</v>
      </c>
      <c r="L431" s="278" t="s">
        <v>1387</v>
      </c>
      <c r="M431" s="277" t="s">
        <v>5297</v>
      </c>
      <c r="N431" s="277" t="s">
        <v>38</v>
      </c>
      <c r="O431" s="278" t="s">
        <v>9</v>
      </c>
      <c r="P431" s="15" t="s">
        <v>39</v>
      </c>
      <c r="Q431" s="275"/>
    </row>
    <row r="432" spans="1:17" ht="75" x14ac:dyDescent="0.25">
      <c r="A432" s="276" t="s">
        <v>31</v>
      </c>
      <c r="B432" s="279" t="s">
        <v>5299</v>
      </c>
      <c r="C432" s="279" t="s">
        <v>1890</v>
      </c>
      <c r="D432" s="279" t="s">
        <v>1891</v>
      </c>
      <c r="E432" s="16" t="s">
        <v>1892</v>
      </c>
      <c r="F432" s="16" t="s">
        <v>1893</v>
      </c>
      <c r="G432" s="16" t="s">
        <v>4974</v>
      </c>
      <c r="H432" s="280" t="s">
        <v>396</v>
      </c>
      <c r="I432" s="280" t="s">
        <v>8</v>
      </c>
      <c r="J432" s="280" t="s">
        <v>5</v>
      </c>
      <c r="K432" s="280" t="s">
        <v>55</v>
      </c>
      <c r="L432" s="280" t="s">
        <v>1387</v>
      </c>
      <c r="M432" s="279" t="s">
        <v>5297</v>
      </c>
      <c r="N432" s="279" t="s">
        <v>38</v>
      </c>
      <c r="O432" s="280" t="s">
        <v>9</v>
      </c>
      <c r="P432" s="16" t="s">
        <v>39</v>
      </c>
      <c r="Q432" s="274"/>
    </row>
    <row r="433" spans="1:17" ht="75" x14ac:dyDescent="0.25">
      <c r="A433" s="276" t="s">
        <v>31</v>
      </c>
      <c r="B433" s="277" t="s">
        <v>1383</v>
      </c>
      <c r="C433" s="277" t="s">
        <v>1894</v>
      </c>
      <c r="D433" s="277" t="s">
        <v>1895</v>
      </c>
      <c r="E433" s="15" t="s">
        <v>1896</v>
      </c>
      <c r="F433" s="15" t="s">
        <v>1885</v>
      </c>
      <c r="G433" s="15" t="s">
        <v>4975</v>
      </c>
      <c r="H433" s="278" t="s">
        <v>396</v>
      </c>
      <c r="I433" s="278" t="s">
        <v>8</v>
      </c>
      <c r="J433" s="278" t="s">
        <v>6</v>
      </c>
      <c r="K433" s="278" t="s">
        <v>55</v>
      </c>
      <c r="L433" s="278" t="s">
        <v>1387</v>
      </c>
      <c r="M433" s="277" t="s">
        <v>5297</v>
      </c>
      <c r="N433" s="277" t="s">
        <v>38</v>
      </c>
      <c r="O433" s="278" t="s">
        <v>9</v>
      </c>
      <c r="P433" s="15" t="s">
        <v>39</v>
      </c>
      <c r="Q433" s="275"/>
    </row>
    <row r="434" spans="1:17" ht="75" x14ac:dyDescent="0.25">
      <c r="A434" s="276" t="s">
        <v>31</v>
      </c>
      <c r="B434" s="279" t="s">
        <v>364</v>
      </c>
      <c r="C434" s="279"/>
      <c r="D434" s="279" t="s">
        <v>1897</v>
      </c>
      <c r="E434" s="16" t="s">
        <v>1898</v>
      </c>
      <c r="F434" s="16" t="s">
        <v>4976</v>
      </c>
      <c r="G434" s="16" t="s">
        <v>4977</v>
      </c>
      <c r="H434" s="280" t="s">
        <v>35</v>
      </c>
      <c r="I434" s="280" t="s">
        <v>4</v>
      </c>
      <c r="J434" s="280" t="s">
        <v>6</v>
      </c>
      <c r="K434" s="280" t="s">
        <v>55</v>
      </c>
      <c r="L434" s="280" t="s">
        <v>1387</v>
      </c>
      <c r="M434" s="279" t="s">
        <v>5297</v>
      </c>
      <c r="N434" s="279" t="s">
        <v>38</v>
      </c>
      <c r="O434" s="280" t="s">
        <v>9</v>
      </c>
      <c r="P434" s="16" t="s">
        <v>39</v>
      </c>
      <c r="Q434" s="274"/>
    </row>
    <row r="435" spans="1:17" ht="60" x14ac:dyDescent="0.25">
      <c r="A435" s="276" t="s">
        <v>31</v>
      </c>
      <c r="B435" s="277" t="s">
        <v>5300</v>
      </c>
      <c r="C435" s="277" t="s">
        <v>1899</v>
      </c>
      <c r="D435" s="277" t="s">
        <v>1900</v>
      </c>
      <c r="E435" s="15" t="s">
        <v>1901</v>
      </c>
      <c r="F435" s="15" t="s">
        <v>4978</v>
      </c>
      <c r="G435" s="15" t="s">
        <v>4979</v>
      </c>
      <c r="H435" s="278" t="s">
        <v>396</v>
      </c>
      <c r="I435" s="278" t="s">
        <v>8</v>
      </c>
      <c r="J435" s="278" t="s">
        <v>5</v>
      </c>
      <c r="K435" s="278" t="s">
        <v>55</v>
      </c>
      <c r="L435" s="278" t="s">
        <v>1387</v>
      </c>
      <c r="M435" s="277" t="s">
        <v>5297</v>
      </c>
      <c r="N435" s="277" t="s">
        <v>38</v>
      </c>
      <c r="O435" s="278" t="s">
        <v>9</v>
      </c>
      <c r="P435" s="15" t="s">
        <v>39</v>
      </c>
      <c r="Q435" s="275"/>
    </row>
    <row r="436" spans="1:17" ht="60" x14ac:dyDescent="0.25">
      <c r="A436" s="276" t="s">
        <v>31</v>
      </c>
      <c r="B436" s="279" t="s">
        <v>5299</v>
      </c>
      <c r="C436" s="279" t="s">
        <v>1902</v>
      </c>
      <c r="D436" s="279" t="s">
        <v>1903</v>
      </c>
      <c r="E436" s="16" t="s">
        <v>1904</v>
      </c>
      <c r="F436" s="16" t="s">
        <v>4980</v>
      </c>
      <c r="G436" s="16" t="s">
        <v>4981</v>
      </c>
      <c r="H436" s="280" t="s">
        <v>396</v>
      </c>
      <c r="I436" s="280" t="s">
        <v>8</v>
      </c>
      <c r="J436" s="280" t="s">
        <v>5</v>
      </c>
      <c r="K436" s="280" t="s">
        <v>55</v>
      </c>
      <c r="L436" s="280" t="s">
        <v>1387</v>
      </c>
      <c r="M436" s="279" t="s">
        <v>5297</v>
      </c>
      <c r="N436" s="279" t="s">
        <v>38</v>
      </c>
      <c r="O436" s="280" t="s">
        <v>9</v>
      </c>
      <c r="P436" s="16" t="s">
        <v>39</v>
      </c>
      <c r="Q436" s="274"/>
    </row>
    <row r="437" spans="1:17" ht="75" x14ac:dyDescent="0.25">
      <c r="A437" s="276" t="s">
        <v>31</v>
      </c>
      <c r="B437" s="277" t="s">
        <v>5267</v>
      </c>
      <c r="C437" s="277"/>
      <c r="D437" s="277" t="s">
        <v>1906</v>
      </c>
      <c r="E437" s="15" t="s">
        <v>1907</v>
      </c>
      <c r="F437" s="15" t="s">
        <v>1908</v>
      </c>
      <c r="G437" s="15" t="s">
        <v>1909</v>
      </c>
      <c r="H437" s="278" t="s">
        <v>35</v>
      </c>
      <c r="I437" s="278" t="s">
        <v>4</v>
      </c>
      <c r="J437" s="278" t="s">
        <v>5</v>
      </c>
      <c r="K437" s="278" t="s">
        <v>71</v>
      </c>
      <c r="L437" s="278" t="s">
        <v>767</v>
      </c>
      <c r="M437" s="277" t="s">
        <v>267</v>
      </c>
      <c r="N437" s="277" t="s">
        <v>103</v>
      </c>
      <c r="O437" s="278"/>
      <c r="P437" s="15" t="s">
        <v>39</v>
      </c>
      <c r="Q437" s="275"/>
    </row>
    <row r="438" spans="1:17" ht="45" x14ac:dyDescent="0.25">
      <c r="A438" s="276" t="s">
        <v>31</v>
      </c>
      <c r="B438" s="279" t="s">
        <v>4913</v>
      </c>
      <c r="C438" s="279" t="s">
        <v>1910</v>
      </c>
      <c r="D438" s="279" t="s">
        <v>1911</v>
      </c>
      <c r="E438" s="16" t="s">
        <v>1912</v>
      </c>
      <c r="F438" s="16" t="s">
        <v>1913</v>
      </c>
      <c r="G438" s="16" t="s">
        <v>1914</v>
      </c>
      <c r="H438" s="280" t="s">
        <v>35</v>
      </c>
      <c r="I438" s="280" t="s">
        <v>8</v>
      </c>
      <c r="J438" s="280" t="s">
        <v>5</v>
      </c>
      <c r="K438" s="280" t="s">
        <v>44</v>
      </c>
      <c r="L438" s="280" t="s">
        <v>45</v>
      </c>
      <c r="M438" s="279" t="s">
        <v>1117</v>
      </c>
      <c r="N438" s="279" t="s">
        <v>38</v>
      </c>
      <c r="O438" s="280" t="s">
        <v>1915</v>
      </c>
      <c r="P438" s="16" t="s">
        <v>39</v>
      </c>
      <c r="Q438" s="274"/>
    </row>
    <row r="439" spans="1:17" ht="45" x14ac:dyDescent="0.25">
      <c r="A439" s="276" t="s">
        <v>31</v>
      </c>
      <c r="B439" s="277" t="s">
        <v>4913</v>
      </c>
      <c r="C439" s="277" t="s">
        <v>1916</v>
      </c>
      <c r="D439" s="277" t="s">
        <v>1917</v>
      </c>
      <c r="E439" s="15" t="s">
        <v>1918</v>
      </c>
      <c r="F439" s="15" t="s">
        <v>1919</v>
      </c>
      <c r="G439" s="15" t="s">
        <v>1920</v>
      </c>
      <c r="H439" s="278" t="s">
        <v>35</v>
      </c>
      <c r="I439" s="278" t="s">
        <v>8</v>
      </c>
      <c r="J439" s="278" t="s">
        <v>5</v>
      </c>
      <c r="K439" s="278" t="s">
        <v>44</v>
      </c>
      <c r="L439" s="278" t="s">
        <v>45</v>
      </c>
      <c r="M439" s="277" t="s">
        <v>1117</v>
      </c>
      <c r="N439" s="277" t="s">
        <v>38</v>
      </c>
      <c r="O439" s="278" t="s">
        <v>1118</v>
      </c>
      <c r="P439" s="15" t="s">
        <v>39</v>
      </c>
      <c r="Q439" s="275"/>
    </row>
    <row r="440" spans="1:17" ht="45" x14ac:dyDescent="0.25">
      <c r="A440" s="276" t="s">
        <v>31</v>
      </c>
      <c r="B440" s="279" t="s">
        <v>4913</v>
      </c>
      <c r="C440" s="279" t="s">
        <v>1921</v>
      </c>
      <c r="D440" s="279" t="s">
        <v>1922</v>
      </c>
      <c r="E440" s="16" t="s">
        <v>1923</v>
      </c>
      <c r="F440" s="16" t="s">
        <v>1924</v>
      </c>
      <c r="G440" s="16" t="s">
        <v>1925</v>
      </c>
      <c r="H440" s="280" t="s">
        <v>35</v>
      </c>
      <c r="I440" s="280" t="s">
        <v>8</v>
      </c>
      <c r="J440" s="280" t="s">
        <v>5</v>
      </c>
      <c r="K440" s="280" t="s">
        <v>44</v>
      </c>
      <c r="L440" s="280" t="s">
        <v>45</v>
      </c>
      <c r="M440" s="279" t="s">
        <v>1117</v>
      </c>
      <c r="N440" s="279" t="s">
        <v>38</v>
      </c>
      <c r="O440" s="280" t="s">
        <v>1118</v>
      </c>
      <c r="P440" s="16" t="s">
        <v>39</v>
      </c>
      <c r="Q440" s="274"/>
    </row>
    <row r="441" spans="1:17" ht="45" x14ac:dyDescent="0.25">
      <c r="A441" s="276" t="s">
        <v>31</v>
      </c>
      <c r="B441" s="277" t="s">
        <v>4913</v>
      </c>
      <c r="C441" s="277" t="s">
        <v>1926</v>
      </c>
      <c r="D441" s="277" t="s">
        <v>1927</v>
      </c>
      <c r="E441" s="15" t="s">
        <v>1928</v>
      </c>
      <c r="F441" s="15" t="s">
        <v>1929</v>
      </c>
      <c r="G441" s="15" t="s">
        <v>1930</v>
      </c>
      <c r="H441" s="278" t="s">
        <v>35</v>
      </c>
      <c r="I441" s="278" t="s">
        <v>8</v>
      </c>
      <c r="J441" s="278" t="s">
        <v>5</v>
      </c>
      <c r="K441" s="278" t="s">
        <v>44</v>
      </c>
      <c r="L441" s="278" t="s">
        <v>45</v>
      </c>
      <c r="M441" s="277" t="s">
        <v>1117</v>
      </c>
      <c r="N441" s="277" t="s">
        <v>38</v>
      </c>
      <c r="O441" s="278" t="s">
        <v>1118</v>
      </c>
      <c r="P441" s="15" t="s">
        <v>39</v>
      </c>
      <c r="Q441" s="275"/>
    </row>
    <row r="442" spans="1:17" ht="45" x14ac:dyDescent="0.25">
      <c r="A442" s="276" t="s">
        <v>31</v>
      </c>
      <c r="B442" s="279" t="s">
        <v>4913</v>
      </c>
      <c r="C442" s="279" t="s">
        <v>1931</v>
      </c>
      <c r="D442" s="279" t="s">
        <v>1932</v>
      </c>
      <c r="E442" s="16" t="s">
        <v>1933</v>
      </c>
      <c r="F442" s="16" t="s">
        <v>1934</v>
      </c>
      <c r="G442" s="16" t="s">
        <v>1935</v>
      </c>
      <c r="H442" s="280" t="s">
        <v>35</v>
      </c>
      <c r="I442" s="280" t="s">
        <v>8</v>
      </c>
      <c r="J442" s="280" t="s">
        <v>5</v>
      </c>
      <c r="K442" s="280" t="s">
        <v>44</v>
      </c>
      <c r="L442" s="280" t="s">
        <v>45</v>
      </c>
      <c r="M442" s="279" t="s">
        <v>1117</v>
      </c>
      <c r="N442" s="279" t="s">
        <v>38</v>
      </c>
      <c r="O442" s="280" t="s">
        <v>1118</v>
      </c>
      <c r="P442" s="16" t="s">
        <v>39</v>
      </c>
      <c r="Q442" s="274"/>
    </row>
    <row r="443" spans="1:17" ht="45" x14ac:dyDescent="0.25">
      <c r="A443" s="276" t="s">
        <v>31</v>
      </c>
      <c r="B443" s="277" t="s">
        <v>4982</v>
      </c>
      <c r="C443" s="277" t="s">
        <v>1936</v>
      </c>
      <c r="D443" s="277" t="s">
        <v>1937</v>
      </c>
      <c r="E443" s="15" t="s">
        <v>1938</v>
      </c>
      <c r="F443" s="15" t="s">
        <v>1939</v>
      </c>
      <c r="G443" s="15" t="s">
        <v>1940</v>
      </c>
      <c r="H443" s="278" t="s">
        <v>35</v>
      </c>
      <c r="I443" s="278" t="s">
        <v>8</v>
      </c>
      <c r="J443" s="278" t="s">
        <v>5</v>
      </c>
      <c r="K443" s="278" t="s">
        <v>44</v>
      </c>
      <c r="L443" s="278" t="s">
        <v>45</v>
      </c>
      <c r="M443" s="277" t="s">
        <v>1117</v>
      </c>
      <c r="N443" s="277" t="s">
        <v>38</v>
      </c>
      <c r="O443" s="278" t="s">
        <v>1118</v>
      </c>
      <c r="P443" s="15" t="s">
        <v>39</v>
      </c>
      <c r="Q443" s="275"/>
    </row>
    <row r="444" spans="1:17" ht="45" x14ac:dyDescent="0.25">
      <c r="A444" s="276" t="s">
        <v>31</v>
      </c>
      <c r="B444" s="279" t="s">
        <v>4982</v>
      </c>
      <c r="C444" s="279" t="s">
        <v>1941</v>
      </c>
      <c r="D444" s="279" t="s">
        <v>1942</v>
      </c>
      <c r="E444" s="16" t="s">
        <v>1943</v>
      </c>
      <c r="F444" s="16" t="s">
        <v>1944</v>
      </c>
      <c r="G444" s="16" t="s">
        <v>1945</v>
      </c>
      <c r="H444" s="280" t="s">
        <v>35</v>
      </c>
      <c r="I444" s="280" t="s">
        <v>8</v>
      </c>
      <c r="J444" s="280" t="s">
        <v>5</v>
      </c>
      <c r="K444" s="280" t="s">
        <v>44</v>
      </c>
      <c r="L444" s="280" t="s">
        <v>45</v>
      </c>
      <c r="M444" s="279" t="s">
        <v>1117</v>
      </c>
      <c r="N444" s="279" t="s">
        <v>38</v>
      </c>
      <c r="O444" s="280" t="s">
        <v>1118</v>
      </c>
      <c r="P444" s="16" t="s">
        <v>39</v>
      </c>
      <c r="Q444" s="274"/>
    </row>
    <row r="445" spans="1:17" ht="45" x14ac:dyDescent="0.25">
      <c r="A445" s="276" t="s">
        <v>31</v>
      </c>
      <c r="B445" s="277" t="s">
        <v>4819</v>
      </c>
      <c r="C445" s="277" t="s">
        <v>1946</v>
      </c>
      <c r="D445" s="277" t="s">
        <v>1947</v>
      </c>
      <c r="E445" s="15" t="s">
        <v>1948</v>
      </c>
      <c r="F445" s="15" t="s">
        <v>1949</v>
      </c>
      <c r="G445" s="15" t="s">
        <v>1950</v>
      </c>
      <c r="H445" s="278" t="s">
        <v>35</v>
      </c>
      <c r="I445" s="278" t="s">
        <v>8</v>
      </c>
      <c r="J445" s="278" t="s">
        <v>5</v>
      </c>
      <c r="K445" s="278" t="s">
        <v>44</v>
      </c>
      <c r="L445" s="278" t="s">
        <v>45</v>
      </c>
      <c r="M445" s="277" t="s">
        <v>1117</v>
      </c>
      <c r="N445" s="277" t="s">
        <v>38</v>
      </c>
      <c r="O445" s="278" t="s">
        <v>1118</v>
      </c>
      <c r="P445" s="15" t="s">
        <v>39</v>
      </c>
      <c r="Q445" s="275"/>
    </row>
    <row r="446" spans="1:17" ht="45" x14ac:dyDescent="0.25">
      <c r="A446" s="276" t="s">
        <v>31</v>
      </c>
      <c r="B446" s="279" t="s">
        <v>4982</v>
      </c>
      <c r="C446" s="279" t="s">
        <v>1951</v>
      </c>
      <c r="D446" s="279" t="s">
        <v>1952</v>
      </c>
      <c r="E446" s="16" t="s">
        <v>1953</v>
      </c>
      <c r="F446" s="16" t="s">
        <v>4983</v>
      </c>
      <c r="G446" s="16" t="s">
        <v>4909</v>
      </c>
      <c r="H446" s="280" t="s">
        <v>35</v>
      </c>
      <c r="I446" s="280" t="s">
        <v>8</v>
      </c>
      <c r="J446" s="280" t="s">
        <v>5</v>
      </c>
      <c r="K446" s="280" t="s">
        <v>44</v>
      </c>
      <c r="L446" s="280" t="s">
        <v>45</v>
      </c>
      <c r="M446" s="279" t="s">
        <v>1117</v>
      </c>
      <c r="N446" s="279" t="s">
        <v>38</v>
      </c>
      <c r="O446" s="280" t="s">
        <v>1118</v>
      </c>
      <c r="P446" s="16" t="s">
        <v>39</v>
      </c>
      <c r="Q446" s="274"/>
    </row>
    <row r="447" spans="1:17" ht="45" x14ac:dyDescent="0.25">
      <c r="A447" s="276" t="s">
        <v>31</v>
      </c>
      <c r="B447" s="277" t="s">
        <v>4819</v>
      </c>
      <c r="C447" s="277" t="s">
        <v>1954</v>
      </c>
      <c r="D447" s="277" t="s">
        <v>1955</v>
      </c>
      <c r="E447" s="15" t="s">
        <v>1956</v>
      </c>
      <c r="F447" s="15" t="s">
        <v>1957</v>
      </c>
      <c r="G447" s="15" t="s">
        <v>1958</v>
      </c>
      <c r="H447" s="278" t="s">
        <v>35</v>
      </c>
      <c r="I447" s="278" t="s">
        <v>8</v>
      </c>
      <c r="J447" s="278" t="s">
        <v>5</v>
      </c>
      <c r="K447" s="278" t="s">
        <v>44</v>
      </c>
      <c r="L447" s="278" t="s">
        <v>45</v>
      </c>
      <c r="M447" s="277" t="s">
        <v>1117</v>
      </c>
      <c r="N447" s="277" t="s">
        <v>38</v>
      </c>
      <c r="O447" s="278" t="s">
        <v>1118</v>
      </c>
      <c r="P447" s="15" t="s">
        <v>39</v>
      </c>
      <c r="Q447" s="275"/>
    </row>
    <row r="448" spans="1:17" ht="45" x14ac:dyDescent="0.25">
      <c r="A448" s="276" t="s">
        <v>31</v>
      </c>
      <c r="B448" s="279" t="s">
        <v>4819</v>
      </c>
      <c r="C448" s="279" t="s">
        <v>1959</v>
      </c>
      <c r="D448" s="279" t="s">
        <v>1960</v>
      </c>
      <c r="E448" s="16" t="s">
        <v>1961</v>
      </c>
      <c r="F448" s="16" t="s">
        <v>1962</v>
      </c>
      <c r="G448" s="16" t="s">
        <v>1963</v>
      </c>
      <c r="H448" s="280" t="s">
        <v>35</v>
      </c>
      <c r="I448" s="280" t="s">
        <v>8</v>
      </c>
      <c r="J448" s="280" t="s">
        <v>5</v>
      </c>
      <c r="K448" s="280" t="s">
        <v>44</v>
      </c>
      <c r="L448" s="280" t="s">
        <v>45</v>
      </c>
      <c r="M448" s="279" t="s">
        <v>1117</v>
      </c>
      <c r="N448" s="279" t="s">
        <v>38</v>
      </c>
      <c r="O448" s="280" t="s">
        <v>1964</v>
      </c>
      <c r="P448" s="16" t="s">
        <v>39</v>
      </c>
      <c r="Q448" s="274"/>
    </row>
    <row r="449" spans="1:17" ht="45" x14ac:dyDescent="0.25">
      <c r="A449" s="276" t="s">
        <v>31</v>
      </c>
      <c r="B449" s="277" t="s">
        <v>4819</v>
      </c>
      <c r="C449" s="277" t="s">
        <v>1965</v>
      </c>
      <c r="D449" s="277" t="s">
        <v>1966</v>
      </c>
      <c r="E449" s="15" t="s">
        <v>1967</v>
      </c>
      <c r="F449" s="15" t="s">
        <v>1968</v>
      </c>
      <c r="G449" s="15" t="s">
        <v>1969</v>
      </c>
      <c r="H449" s="278" t="s">
        <v>35</v>
      </c>
      <c r="I449" s="278" t="s">
        <v>8</v>
      </c>
      <c r="J449" s="278" t="s">
        <v>5</v>
      </c>
      <c r="K449" s="278" t="s">
        <v>44</v>
      </c>
      <c r="L449" s="278" t="s">
        <v>45</v>
      </c>
      <c r="M449" s="277" t="s">
        <v>1117</v>
      </c>
      <c r="N449" s="277" t="s">
        <v>38</v>
      </c>
      <c r="O449" s="278" t="s">
        <v>1118</v>
      </c>
      <c r="P449" s="15" t="s">
        <v>39</v>
      </c>
      <c r="Q449" s="275"/>
    </row>
    <row r="450" spans="1:17" ht="45" x14ac:dyDescent="0.25">
      <c r="A450" s="276" t="s">
        <v>31</v>
      </c>
      <c r="B450" s="279" t="s">
        <v>4819</v>
      </c>
      <c r="C450" s="279" t="s">
        <v>1970</v>
      </c>
      <c r="D450" s="279" t="s">
        <v>1971</v>
      </c>
      <c r="E450" s="16" t="s">
        <v>1972</v>
      </c>
      <c r="F450" s="16" t="s">
        <v>1973</v>
      </c>
      <c r="G450" s="16" t="s">
        <v>1969</v>
      </c>
      <c r="H450" s="280" t="s">
        <v>35</v>
      </c>
      <c r="I450" s="280" t="s">
        <v>8</v>
      </c>
      <c r="J450" s="280" t="s">
        <v>5</v>
      </c>
      <c r="K450" s="280" t="s">
        <v>44</v>
      </c>
      <c r="L450" s="280" t="s">
        <v>45</v>
      </c>
      <c r="M450" s="279" t="s">
        <v>1117</v>
      </c>
      <c r="N450" s="279" t="s">
        <v>38</v>
      </c>
      <c r="O450" s="280" t="s">
        <v>1118</v>
      </c>
      <c r="P450" s="16" t="s">
        <v>39</v>
      </c>
      <c r="Q450" s="274"/>
    </row>
    <row r="451" spans="1:17" ht="45" x14ac:dyDescent="0.25">
      <c r="A451" s="276" t="s">
        <v>31</v>
      </c>
      <c r="B451" s="277" t="s">
        <v>4982</v>
      </c>
      <c r="C451" s="277" t="s">
        <v>1974</v>
      </c>
      <c r="D451" s="277" t="s">
        <v>1975</v>
      </c>
      <c r="E451" s="15" t="s">
        <v>1976</v>
      </c>
      <c r="F451" s="15" t="s">
        <v>4984</v>
      </c>
      <c r="G451" s="15" t="s">
        <v>4985</v>
      </c>
      <c r="H451" s="278" t="s">
        <v>35</v>
      </c>
      <c r="I451" s="278" t="s">
        <v>8</v>
      </c>
      <c r="J451" s="278" t="s">
        <v>5</v>
      </c>
      <c r="K451" s="278" t="s">
        <v>44</v>
      </c>
      <c r="L451" s="278" t="s">
        <v>45</v>
      </c>
      <c r="M451" s="277" t="s">
        <v>1117</v>
      </c>
      <c r="N451" s="277" t="s">
        <v>38</v>
      </c>
      <c r="O451" s="278" t="s">
        <v>1118</v>
      </c>
      <c r="P451" s="15" t="s">
        <v>39</v>
      </c>
      <c r="Q451" s="275"/>
    </row>
    <row r="452" spans="1:17" ht="45" x14ac:dyDescent="0.25">
      <c r="A452" s="276" t="s">
        <v>31</v>
      </c>
      <c r="B452" s="279" t="s">
        <v>4819</v>
      </c>
      <c r="C452" s="279" t="s">
        <v>1977</v>
      </c>
      <c r="D452" s="279" t="s">
        <v>1978</v>
      </c>
      <c r="E452" s="16" t="s">
        <v>1979</v>
      </c>
      <c r="F452" s="16" t="s">
        <v>1980</v>
      </c>
      <c r="G452" s="16" t="s">
        <v>1981</v>
      </c>
      <c r="H452" s="280" t="s">
        <v>35</v>
      </c>
      <c r="I452" s="280" t="s">
        <v>8</v>
      </c>
      <c r="J452" s="280" t="s">
        <v>5</v>
      </c>
      <c r="K452" s="280" t="s">
        <v>44</v>
      </c>
      <c r="L452" s="280" t="s">
        <v>45</v>
      </c>
      <c r="M452" s="279" t="s">
        <v>1117</v>
      </c>
      <c r="N452" s="279" t="s">
        <v>38</v>
      </c>
      <c r="O452" s="280" t="s">
        <v>1118</v>
      </c>
      <c r="P452" s="16" t="s">
        <v>39</v>
      </c>
      <c r="Q452" s="274"/>
    </row>
    <row r="453" spans="1:17" ht="60" x14ac:dyDescent="0.25">
      <c r="A453" s="276" t="s">
        <v>31</v>
      </c>
      <c r="B453" s="277" t="s">
        <v>4913</v>
      </c>
      <c r="C453" s="277" t="s">
        <v>1983</v>
      </c>
      <c r="D453" s="277" t="s">
        <v>1984</v>
      </c>
      <c r="E453" s="15" t="s">
        <v>1985</v>
      </c>
      <c r="F453" s="15" t="s">
        <v>1986</v>
      </c>
      <c r="G453" s="15" t="s">
        <v>1987</v>
      </c>
      <c r="H453" s="278" t="s">
        <v>396</v>
      </c>
      <c r="I453" s="278" t="s">
        <v>8</v>
      </c>
      <c r="J453" s="278" t="s">
        <v>5</v>
      </c>
      <c r="K453" s="278" t="s">
        <v>44</v>
      </c>
      <c r="L453" s="278" t="s">
        <v>45</v>
      </c>
      <c r="M453" s="277" t="s">
        <v>1117</v>
      </c>
      <c r="N453" s="277" t="s">
        <v>38</v>
      </c>
      <c r="O453" s="278" t="s">
        <v>1118</v>
      </c>
      <c r="P453" s="15" t="s">
        <v>39</v>
      </c>
      <c r="Q453" s="275"/>
    </row>
    <row r="454" spans="1:17" ht="60" x14ac:dyDescent="0.25">
      <c r="A454" s="276" t="s">
        <v>31</v>
      </c>
      <c r="B454" s="279" t="s">
        <v>4819</v>
      </c>
      <c r="C454" s="279" t="s">
        <v>1988</v>
      </c>
      <c r="D454" s="279" t="s">
        <v>1989</v>
      </c>
      <c r="E454" s="16" t="s">
        <v>1990</v>
      </c>
      <c r="F454" s="16" t="s">
        <v>1991</v>
      </c>
      <c r="G454" s="16" t="s">
        <v>1963</v>
      </c>
      <c r="H454" s="280" t="s">
        <v>396</v>
      </c>
      <c r="I454" s="280" t="s">
        <v>8</v>
      </c>
      <c r="J454" s="280" t="s">
        <v>5</v>
      </c>
      <c r="K454" s="280" t="s">
        <v>44</v>
      </c>
      <c r="L454" s="280" t="s">
        <v>45</v>
      </c>
      <c r="M454" s="279" t="s">
        <v>1117</v>
      </c>
      <c r="N454" s="279" t="s">
        <v>38</v>
      </c>
      <c r="O454" s="280" t="s">
        <v>1118</v>
      </c>
      <c r="P454" s="16" t="s">
        <v>39</v>
      </c>
      <c r="Q454" s="274"/>
    </row>
    <row r="455" spans="1:17" ht="60" x14ac:dyDescent="0.25">
      <c r="A455" s="276" t="s">
        <v>31</v>
      </c>
      <c r="B455" s="277" t="s">
        <v>4819</v>
      </c>
      <c r="C455" s="277" t="s">
        <v>1992</v>
      </c>
      <c r="D455" s="277" t="s">
        <v>1993</v>
      </c>
      <c r="E455" s="15" t="s">
        <v>1994</v>
      </c>
      <c r="F455" s="15" t="s">
        <v>1995</v>
      </c>
      <c r="G455" s="15" t="s">
        <v>1996</v>
      </c>
      <c r="H455" s="278" t="s">
        <v>396</v>
      </c>
      <c r="I455" s="278" t="s">
        <v>8</v>
      </c>
      <c r="J455" s="278" t="s">
        <v>5</v>
      </c>
      <c r="K455" s="278" t="s">
        <v>44</v>
      </c>
      <c r="L455" s="278" t="s">
        <v>45</v>
      </c>
      <c r="M455" s="277" t="s">
        <v>1117</v>
      </c>
      <c r="N455" s="277" t="s">
        <v>38</v>
      </c>
      <c r="O455" s="278" t="s">
        <v>1118</v>
      </c>
      <c r="P455" s="15" t="s">
        <v>39</v>
      </c>
      <c r="Q455" s="275"/>
    </row>
    <row r="456" spans="1:17" ht="60" x14ac:dyDescent="0.25">
      <c r="A456" s="276" t="s">
        <v>31</v>
      </c>
      <c r="B456" s="279" t="s">
        <v>4819</v>
      </c>
      <c r="C456" s="279" t="s">
        <v>1997</v>
      </c>
      <c r="D456" s="279" t="s">
        <v>1998</v>
      </c>
      <c r="E456" s="16" t="s">
        <v>1999</v>
      </c>
      <c r="F456" s="16" t="s">
        <v>2000</v>
      </c>
      <c r="G456" s="16" t="s">
        <v>2001</v>
      </c>
      <c r="H456" s="280" t="s">
        <v>396</v>
      </c>
      <c r="I456" s="280" t="s">
        <v>8</v>
      </c>
      <c r="J456" s="280" t="s">
        <v>5</v>
      </c>
      <c r="K456" s="280" t="s">
        <v>44</v>
      </c>
      <c r="L456" s="280" t="s">
        <v>45</v>
      </c>
      <c r="M456" s="279" t="s">
        <v>1117</v>
      </c>
      <c r="N456" s="279" t="s">
        <v>38</v>
      </c>
      <c r="O456" s="280" t="s">
        <v>1118</v>
      </c>
      <c r="P456" s="16" t="s">
        <v>39</v>
      </c>
      <c r="Q456" s="274"/>
    </row>
    <row r="457" spans="1:17" ht="60" x14ac:dyDescent="0.25">
      <c r="A457" s="276" t="s">
        <v>31</v>
      </c>
      <c r="B457" s="277" t="s">
        <v>4819</v>
      </c>
      <c r="C457" s="277" t="s">
        <v>2002</v>
      </c>
      <c r="D457" s="277" t="s">
        <v>2003</v>
      </c>
      <c r="E457" s="15" t="s">
        <v>2004</v>
      </c>
      <c r="F457" s="15" t="s">
        <v>2005</v>
      </c>
      <c r="G457" s="15" t="s">
        <v>2006</v>
      </c>
      <c r="H457" s="278" t="s">
        <v>396</v>
      </c>
      <c r="I457" s="278" t="s">
        <v>8</v>
      </c>
      <c r="J457" s="278" t="s">
        <v>5</v>
      </c>
      <c r="K457" s="278" t="s">
        <v>44</v>
      </c>
      <c r="L457" s="278" t="s">
        <v>45</v>
      </c>
      <c r="M457" s="277" t="s">
        <v>1117</v>
      </c>
      <c r="N457" s="277" t="s">
        <v>38</v>
      </c>
      <c r="O457" s="278" t="s">
        <v>1118</v>
      </c>
      <c r="P457" s="15" t="s">
        <v>39</v>
      </c>
      <c r="Q457" s="275"/>
    </row>
    <row r="458" spans="1:17" ht="75" x14ac:dyDescent="0.25">
      <c r="A458" s="276" t="s">
        <v>31</v>
      </c>
      <c r="B458" s="279" t="s">
        <v>4819</v>
      </c>
      <c r="C458" s="279" t="s">
        <v>2007</v>
      </c>
      <c r="D458" s="279" t="s">
        <v>2008</v>
      </c>
      <c r="E458" s="16" t="s">
        <v>2009</v>
      </c>
      <c r="F458" s="16" t="s">
        <v>2010</v>
      </c>
      <c r="G458" s="16" t="s">
        <v>2011</v>
      </c>
      <c r="H458" s="280" t="s">
        <v>396</v>
      </c>
      <c r="I458" s="280" t="s">
        <v>8</v>
      </c>
      <c r="J458" s="280" t="s">
        <v>5</v>
      </c>
      <c r="K458" s="280" t="s">
        <v>44</v>
      </c>
      <c r="L458" s="280" t="s">
        <v>45</v>
      </c>
      <c r="M458" s="279" t="s">
        <v>1117</v>
      </c>
      <c r="N458" s="279" t="s">
        <v>38</v>
      </c>
      <c r="O458" s="280" t="s">
        <v>1118</v>
      </c>
      <c r="P458" s="16" t="s">
        <v>39</v>
      </c>
      <c r="Q458" s="274"/>
    </row>
    <row r="459" spans="1:17" ht="60" x14ac:dyDescent="0.25">
      <c r="A459" s="276" t="s">
        <v>31</v>
      </c>
      <c r="B459" s="277" t="s">
        <v>5301</v>
      </c>
      <c r="C459" s="277" t="s">
        <v>2013</v>
      </c>
      <c r="D459" s="277" t="s">
        <v>2014</v>
      </c>
      <c r="E459" s="15" t="s">
        <v>2015</v>
      </c>
      <c r="F459" s="15" t="s">
        <v>5351</v>
      </c>
      <c r="G459" s="15" t="s">
        <v>2039</v>
      </c>
      <c r="H459" s="278" t="s">
        <v>1188</v>
      </c>
      <c r="I459" s="278" t="s">
        <v>8</v>
      </c>
      <c r="J459" s="278" t="s">
        <v>5</v>
      </c>
      <c r="K459" s="278" t="s">
        <v>766</v>
      </c>
      <c r="L459" s="278" t="s">
        <v>2012</v>
      </c>
      <c r="M459" s="277" t="s">
        <v>652</v>
      </c>
      <c r="N459" s="277" t="s">
        <v>38</v>
      </c>
      <c r="O459" s="278" t="s">
        <v>13</v>
      </c>
      <c r="P459" s="15" t="s">
        <v>39</v>
      </c>
      <c r="Q459" s="275"/>
    </row>
    <row r="460" spans="1:17" ht="60" x14ac:dyDescent="0.25">
      <c r="A460" s="276" t="s">
        <v>31</v>
      </c>
      <c r="B460" s="279" t="s">
        <v>5301</v>
      </c>
      <c r="C460" s="279" t="s">
        <v>2016</v>
      </c>
      <c r="D460" s="279" t="s">
        <v>2017</v>
      </c>
      <c r="E460" s="16" t="s">
        <v>2018</v>
      </c>
      <c r="F460" s="16" t="s">
        <v>5352</v>
      </c>
      <c r="G460" s="16" t="s">
        <v>2039</v>
      </c>
      <c r="H460" s="280" t="s">
        <v>1188</v>
      </c>
      <c r="I460" s="280" t="s">
        <v>8</v>
      </c>
      <c r="J460" s="280" t="s">
        <v>5</v>
      </c>
      <c r="K460" s="280" t="s">
        <v>766</v>
      </c>
      <c r="L460" s="280" t="s">
        <v>2012</v>
      </c>
      <c r="M460" s="279" t="s">
        <v>652</v>
      </c>
      <c r="N460" s="279" t="s">
        <v>38</v>
      </c>
      <c r="O460" s="280" t="s">
        <v>13</v>
      </c>
      <c r="P460" s="16" t="s">
        <v>39</v>
      </c>
      <c r="Q460" s="274"/>
    </row>
    <row r="461" spans="1:17" ht="60" x14ac:dyDescent="0.25">
      <c r="A461" s="276" t="s">
        <v>31</v>
      </c>
      <c r="B461" s="277" t="s">
        <v>5301</v>
      </c>
      <c r="C461" s="277" t="s">
        <v>2019</v>
      </c>
      <c r="D461" s="277" t="s">
        <v>2020</v>
      </c>
      <c r="E461" s="15" t="s">
        <v>2021</v>
      </c>
      <c r="F461" s="15" t="s">
        <v>5353</v>
      </c>
      <c r="G461" s="15" t="s">
        <v>2028</v>
      </c>
      <c r="H461" s="278" t="s">
        <v>1188</v>
      </c>
      <c r="I461" s="278" t="s">
        <v>8</v>
      </c>
      <c r="J461" s="278" t="s">
        <v>5</v>
      </c>
      <c r="K461" s="278" t="s">
        <v>766</v>
      </c>
      <c r="L461" s="278" t="s">
        <v>2012</v>
      </c>
      <c r="M461" s="277" t="s">
        <v>652</v>
      </c>
      <c r="N461" s="277" t="s">
        <v>38</v>
      </c>
      <c r="O461" s="278" t="s">
        <v>13</v>
      </c>
      <c r="P461" s="15" t="s">
        <v>39</v>
      </c>
      <c r="Q461" s="275"/>
    </row>
    <row r="462" spans="1:17" ht="60" x14ac:dyDescent="0.25">
      <c r="A462" s="276" t="s">
        <v>31</v>
      </c>
      <c r="B462" s="279" t="s">
        <v>5301</v>
      </c>
      <c r="C462" s="279" t="s">
        <v>2022</v>
      </c>
      <c r="D462" s="279" t="s">
        <v>2023</v>
      </c>
      <c r="E462" s="16" t="s">
        <v>2024</v>
      </c>
      <c r="F462" s="16" t="s">
        <v>5354</v>
      </c>
      <c r="G462" s="16" t="s">
        <v>5355</v>
      </c>
      <c r="H462" s="280" t="s">
        <v>1188</v>
      </c>
      <c r="I462" s="280" t="s">
        <v>8</v>
      </c>
      <c r="J462" s="280" t="s">
        <v>5</v>
      </c>
      <c r="K462" s="280" t="s">
        <v>766</v>
      </c>
      <c r="L462" s="280" t="s">
        <v>2012</v>
      </c>
      <c r="M462" s="279" t="s">
        <v>652</v>
      </c>
      <c r="N462" s="279" t="s">
        <v>38</v>
      </c>
      <c r="O462" s="280" t="s">
        <v>13</v>
      </c>
      <c r="P462" s="16" t="s">
        <v>39</v>
      </c>
      <c r="Q462" s="274"/>
    </row>
    <row r="463" spans="1:17" ht="60" x14ac:dyDescent="0.25">
      <c r="A463" s="276" t="s">
        <v>31</v>
      </c>
      <c r="B463" s="277" t="s">
        <v>5301</v>
      </c>
      <c r="C463" s="277" t="s">
        <v>2025</v>
      </c>
      <c r="D463" s="277" t="s">
        <v>2026</v>
      </c>
      <c r="E463" s="15" t="s">
        <v>2027</v>
      </c>
      <c r="F463" s="15" t="s">
        <v>5356</v>
      </c>
      <c r="G463" s="15" t="s">
        <v>5357</v>
      </c>
      <c r="H463" s="278" t="s">
        <v>1188</v>
      </c>
      <c r="I463" s="278" t="s">
        <v>8</v>
      </c>
      <c r="J463" s="278" t="s">
        <v>5</v>
      </c>
      <c r="K463" s="278" t="s">
        <v>766</v>
      </c>
      <c r="L463" s="278" t="s">
        <v>2012</v>
      </c>
      <c r="M463" s="277" t="s">
        <v>652</v>
      </c>
      <c r="N463" s="277" t="s">
        <v>103</v>
      </c>
      <c r="O463" s="278" t="s">
        <v>13</v>
      </c>
      <c r="P463" s="15" t="s">
        <v>39</v>
      </c>
      <c r="Q463" s="275"/>
    </row>
    <row r="464" spans="1:17" ht="60" x14ac:dyDescent="0.25">
      <c r="A464" s="276" t="s">
        <v>31</v>
      </c>
      <c r="B464" s="279" t="s">
        <v>5301</v>
      </c>
      <c r="C464" s="279" t="s">
        <v>2029</v>
      </c>
      <c r="D464" s="279" t="s">
        <v>2030</v>
      </c>
      <c r="E464" s="16" t="s">
        <v>2031</v>
      </c>
      <c r="F464" s="16" t="s">
        <v>5358</v>
      </c>
      <c r="G464" s="16" t="s">
        <v>5359</v>
      </c>
      <c r="H464" s="280" t="s">
        <v>1188</v>
      </c>
      <c r="I464" s="280" t="s">
        <v>8</v>
      </c>
      <c r="J464" s="280" t="s">
        <v>5</v>
      </c>
      <c r="K464" s="280" t="s">
        <v>766</v>
      </c>
      <c r="L464" s="280" t="s">
        <v>2012</v>
      </c>
      <c r="M464" s="279" t="s">
        <v>652</v>
      </c>
      <c r="N464" s="279" t="s">
        <v>38</v>
      </c>
      <c r="O464" s="280" t="s">
        <v>13</v>
      </c>
      <c r="P464" s="16" t="s">
        <v>39</v>
      </c>
      <c r="Q464" s="274"/>
    </row>
    <row r="465" spans="1:17" ht="60" x14ac:dyDescent="0.25">
      <c r="A465" s="276" t="s">
        <v>31</v>
      </c>
      <c r="B465" s="277" t="s">
        <v>5301</v>
      </c>
      <c r="C465" s="277" t="s">
        <v>2032</v>
      </c>
      <c r="D465" s="277" t="s">
        <v>2033</v>
      </c>
      <c r="E465" s="15" t="s">
        <v>2034</v>
      </c>
      <c r="F465" s="15" t="s">
        <v>5360</v>
      </c>
      <c r="G465" s="15" t="s">
        <v>5361</v>
      </c>
      <c r="H465" s="278" t="s">
        <v>1188</v>
      </c>
      <c r="I465" s="278" t="s">
        <v>8</v>
      </c>
      <c r="J465" s="278" t="s">
        <v>5</v>
      </c>
      <c r="K465" s="278" t="s">
        <v>766</v>
      </c>
      <c r="L465" s="278" t="s">
        <v>2012</v>
      </c>
      <c r="M465" s="277" t="s">
        <v>652</v>
      </c>
      <c r="N465" s="277" t="s">
        <v>38</v>
      </c>
      <c r="O465" s="278" t="s">
        <v>13</v>
      </c>
      <c r="P465" s="15" t="s">
        <v>39</v>
      </c>
      <c r="Q465" s="275"/>
    </row>
    <row r="466" spans="1:17" ht="60" x14ac:dyDescent="0.25">
      <c r="A466" s="276" t="s">
        <v>31</v>
      </c>
      <c r="B466" s="279" t="s">
        <v>5301</v>
      </c>
      <c r="C466" s="279" t="s">
        <v>2035</v>
      </c>
      <c r="D466" s="279" t="s">
        <v>2036</v>
      </c>
      <c r="E466" s="16" t="s">
        <v>2037</v>
      </c>
      <c r="F466" s="16" t="s">
        <v>5360</v>
      </c>
      <c r="G466" s="16" t="s">
        <v>5362</v>
      </c>
      <c r="H466" s="280" t="s">
        <v>1188</v>
      </c>
      <c r="I466" s="280" t="s">
        <v>8</v>
      </c>
      <c r="J466" s="280" t="s">
        <v>5</v>
      </c>
      <c r="K466" s="280" t="s">
        <v>766</v>
      </c>
      <c r="L466" s="280" t="s">
        <v>2012</v>
      </c>
      <c r="M466" s="279" t="s">
        <v>652</v>
      </c>
      <c r="N466" s="279" t="s">
        <v>38</v>
      </c>
      <c r="O466" s="280" t="s">
        <v>13</v>
      </c>
      <c r="P466" s="16" t="s">
        <v>39</v>
      </c>
      <c r="Q466" s="274"/>
    </row>
    <row r="467" spans="1:17" ht="60" x14ac:dyDescent="0.25">
      <c r="A467" s="276" t="s">
        <v>31</v>
      </c>
      <c r="B467" s="277" t="s">
        <v>5301</v>
      </c>
      <c r="C467" s="277" t="s">
        <v>2040</v>
      </c>
      <c r="D467" s="277" t="s">
        <v>2041</v>
      </c>
      <c r="E467" s="15" t="s">
        <v>2042</v>
      </c>
      <c r="F467" s="15" t="s">
        <v>5363</v>
      </c>
      <c r="G467" s="15" t="s">
        <v>5364</v>
      </c>
      <c r="H467" s="278" t="s">
        <v>396</v>
      </c>
      <c r="I467" s="278" t="s">
        <v>8</v>
      </c>
      <c r="J467" s="278" t="s">
        <v>5</v>
      </c>
      <c r="K467" s="278" t="s">
        <v>766</v>
      </c>
      <c r="L467" s="278" t="s">
        <v>2012</v>
      </c>
      <c r="M467" s="277" t="s">
        <v>652</v>
      </c>
      <c r="N467" s="277" t="s">
        <v>38</v>
      </c>
      <c r="O467" s="278" t="s">
        <v>13</v>
      </c>
      <c r="P467" s="15" t="s">
        <v>39</v>
      </c>
      <c r="Q467" s="275"/>
    </row>
    <row r="468" spans="1:17" ht="60" x14ac:dyDescent="0.25">
      <c r="A468" s="276" t="s">
        <v>31</v>
      </c>
      <c r="B468" s="279" t="s">
        <v>5301</v>
      </c>
      <c r="C468" s="279"/>
      <c r="D468" s="279" t="s">
        <v>2043</v>
      </c>
      <c r="E468" s="16" t="s">
        <v>2044</v>
      </c>
      <c r="F468" s="16" t="s">
        <v>5365</v>
      </c>
      <c r="G468" s="16" t="s">
        <v>5366</v>
      </c>
      <c r="H468" s="280" t="s">
        <v>35</v>
      </c>
      <c r="I468" s="280" t="s">
        <v>4</v>
      </c>
      <c r="J468" s="280" t="s">
        <v>5</v>
      </c>
      <c r="K468" s="280" t="s">
        <v>766</v>
      </c>
      <c r="L468" s="280" t="s">
        <v>2012</v>
      </c>
      <c r="M468" s="279" t="s">
        <v>652</v>
      </c>
      <c r="N468" s="279" t="s">
        <v>38</v>
      </c>
      <c r="O468" s="280" t="s">
        <v>13</v>
      </c>
      <c r="P468" s="16" t="s">
        <v>39</v>
      </c>
      <c r="Q468" s="274"/>
    </row>
    <row r="469" spans="1:17" ht="60" x14ac:dyDescent="0.25">
      <c r="A469" s="276" t="s">
        <v>31</v>
      </c>
      <c r="B469" s="277" t="s">
        <v>5301</v>
      </c>
      <c r="C469" s="277"/>
      <c r="D469" s="277" t="s">
        <v>2045</v>
      </c>
      <c r="E469" s="15" t="s">
        <v>2046</v>
      </c>
      <c r="F469" s="15" t="s">
        <v>5367</v>
      </c>
      <c r="G469" s="15" t="s">
        <v>5368</v>
      </c>
      <c r="H469" s="278" t="s">
        <v>35</v>
      </c>
      <c r="I469" s="278" t="s">
        <v>4</v>
      </c>
      <c r="J469" s="278" t="s">
        <v>5</v>
      </c>
      <c r="K469" s="278" t="s">
        <v>766</v>
      </c>
      <c r="L469" s="278" t="s">
        <v>2012</v>
      </c>
      <c r="M469" s="277" t="s">
        <v>652</v>
      </c>
      <c r="N469" s="277"/>
      <c r="O469" s="278" t="s">
        <v>653</v>
      </c>
      <c r="P469" s="15" t="s">
        <v>39</v>
      </c>
      <c r="Q469" s="275"/>
    </row>
    <row r="470" spans="1:17" ht="60" x14ac:dyDescent="0.25">
      <c r="A470" s="276" t="s">
        <v>31</v>
      </c>
      <c r="B470" s="279" t="s">
        <v>5369</v>
      </c>
      <c r="C470" s="279" t="s">
        <v>2047</v>
      </c>
      <c r="D470" s="279" t="s">
        <v>2048</v>
      </c>
      <c r="E470" s="16" t="s">
        <v>2049</v>
      </c>
      <c r="F470" s="16" t="s">
        <v>1203</v>
      </c>
      <c r="G470" s="16" t="s">
        <v>2050</v>
      </c>
      <c r="H470" s="280" t="s">
        <v>35</v>
      </c>
      <c r="I470" s="280" t="s">
        <v>8</v>
      </c>
      <c r="J470" s="280" t="s">
        <v>5</v>
      </c>
      <c r="K470" s="280" t="s">
        <v>36</v>
      </c>
      <c r="L470" s="280" t="s">
        <v>1599</v>
      </c>
      <c r="M470" s="279" t="s">
        <v>652</v>
      </c>
      <c r="N470" s="279" t="s">
        <v>38</v>
      </c>
      <c r="O470" s="280" t="s">
        <v>653</v>
      </c>
      <c r="P470" s="16" t="s">
        <v>39</v>
      </c>
      <c r="Q470" s="274"/>
    </row>
    <row r="471" spans="1:17" ht="60" x14ac:dyDescent="0.25">
      <c r="A471" s="276" t="s">
        <v>31</v>
      </c>
      <c r="B471" s="277" t="s">
        <v>5370</v>
      </c>
      <c r="C471" s="277" t="s">
        <v>2051</v>
      </c>
      <c r="D471" s="277" t="s">
        <v>2052</v>
      </c>
      <c r="E471" s="15" t="s">
        <v>2053</v>
      </c>
      <c r="F471" s="15" t="s">
        <v>2054</v>
      </c>
      <c r="G471" s="15" t="s">
        <v>2055</v>
      </c>
      <c r="H471" s="278" t="s">
        <v>35</v>
      </c>
      <c r="I471" s="278" t="s">
        <v>8</v>
      </c>
      <c r="J471" s="278" t="s">
        <v>5</v>
      </c>
      <c r="K471" s="278" t="s">
        <v>36</v>
      </c>
      <c r="L471" s="278" t="s">
        <v>1599</v>
      </c>
      <c r="M471" s="277" t="s">
        <v>652</v>
      </c>
      <c r="N471" s="277" t="s">
        <v>38</v>
      </c>
      <c r="O471" s="278" t="s">
        <v>653</v>
      </c>
      <c r="P471" s="15" t="s">
        <v>39</v>
      </c>
      <c r="Q471" s="275"/>
    </row>
    <row r="472" spans="1:17" ht="60" x14ac:dyDescent="0.25">
      <c r="A472" s="276" t="s">
        <v>31</v>
      </c>
      <c r="B472" s="279" t="s">
        <v>5370</v>
      </c>
      <c r="C472" s="279" t="s">
        <v>2056</v>
      </c>
      <c r="D472" s="279" t="s">
        <v>2057</v>
      </c>
      <c r="E472" s="16" t="s">
        <v>2058</v>
      </c>
      <c r="F472" s="16" t="s">
        <v>2059</v>
      </c>
      <c r="G472" s="16" t="s">
        <v>2060</v>
      </c>
      <c r="H472" s="280" t="s">
        <v>35</v>
      </c>
      <c r="I472" s="280" t="s">
        <v>8</v>
      </c>
      <c r="J472" s="280" t="s">
        <v>5</v>
      </c>
      <c r="K472" s="280" t="s">
        <v>36</v>
      </c>
      <c r="L472" s="280" t="s">
        <v>1599</v>
      </c>
      <c r="M472" s="279" t="s">
        <v>652</v>
      </c>
      <c r="N472" s="279" t="s">
        <v>38</v>
      </c>
      <c r="O472" s="280" t="s">
        <v>653</v>
      </c>
      <c r="P472" s="16" t="s">
        <v>39</v>
      </c>
      <c r="Q472" s="274"/>
    </row>
    <row r="473" spans="1:17" ht="60" x14ac:dyDescent="0.25">
      <c r="A473" s="276" t="s">
        <v>31</v>
      </c>
      <c r="B473" s="277" t="s">
        <v>5370</v>
      </c>
      <c r="C473" s="277" t="s">
        <v>2061</v>
      </c>
      <c r="D473" s="277" t="s">
        <v>2062</v>
      </c>
      <c r="E473" s="15" t="s">
        <v>2063</v>
      </c>
      <c r="F473" s="15" t="s">
        <v>2064</v>
      </c>
      <c r="G473" s="15" t="s">
        <v>2065</v>
      </c>
      <c r="H473" s="278" t="s">
        <v>35</v>
      </c>
      <c r="I473" s="278" t="s">
        <v>8</v>
      </c>
      <c r="J473" s="278" t="s">
        <v>5</v>
      </c>
      <c r="K473" s="278" t="s">
        <v>36</v>
      </c>
      <c r="L473" s="278" t="s">
        <v>1599</v>
      </c>
      <c r="M473" s="277" t="s">
        <v>652</v>
      </c>
      <c r="N473" s="277" t="s">
        <v>38</v>
      </c>
      <c r="O473" s="278" t="s">
        <v>653</v>
      </c>
      <c r="P473" s="15" t="s">
        <v>39</v>
      </c>
      <c r="Q473" s="275"/>
    </row>
    <row r="474" spans="1:17" ht="60" x14ac:dyDescent="0.25">
      <c r="A474" s="276" t="s">
        <v>31</v>
      </c>
      <c r="B474" s="279" t="s">
        <v>5370</v>
      </c>
      <c r="C474" s="279" t="s">
        <v>2066</v>
      </c>
      <c r="D474" s="279" t="s">
        <v>2067</v>
      </c>
      <c r="E474" s="16" t="s">
        <v>2068</v>
      </c>
      <c r="F474" s="16" t="s">
        <v>2069</v>
      </c>
      <c r="G474" s="16" t="s">
        <v>2070</v>
      </c>
      <c r="H474" s="280" t="s">
        <v>35</v>
      </c>
      <c r="I474" s="280" t="s">
        <v>8</v>
      </c>
      <c r="J474" s="280" t="s">
        <v>5</v>
      </c>
      <c r="K474" s="280" t="s">
        <v>36</v>
      </c>
      <c r="L474" s="280" t="s">
        <v>1599</v>
      </c>
      <c r="M474" s="279" t="s">
        <v>652</v>
      </c>
      <c r="N474" s="279" t="s">
        <v>38</v>
      </c>
      <c r="O474" s="280" t="s">
        <v>653</v>
      </c>
      <c r="P474" s="16" t="s">
        <v>39</v>
      </c>
      <c r="Q474" s="274"/>
    </row>
    <row r="475" spans="1:17" ht="60" x14ac:dyDescent="0.25">
      <c r="A475" s="276" t="s">
        <v>31</v>
      </c>
      <c r="B475" s="277" t="s">
        <v>5370</v>
      </c>
      <c r="C475" s="277" t="s">
        <v>2071</v>
      </c>
      <c r="D475" s="277" t="s">
        <v>2072</v>
      </c>
      <c r="E475" s="15" t="s">
        <v>2073</v>
      </c>
      <c r="F475" s="15" t="s">
        <v>2074</v>
      </c>
      <c r="G475" s="15" t="s">
        <v>2075</v>
      </c>
      <c r="H475" s="278" t="s">
        <v>35</v>
      </c>
      <c r="I475" s="278" t="s">
        <v>8</v>
      </c>
      <c r="J475" s="278" t="s">
        <v>5</v>
      </c>
      <c r="K475" s="278" t="s">
        <v>36</v>
      </c>
      <c r="L475" s="278" t="s">
        <v>1599</v>
      </c>
      <c r="M475" s="277" t="s">
        <v>652</v>
      </c>
      <c r="N475" s="277" t="s">
        <v>38</v>
      </c>
      <c r="O475" s="278" t="s">
        <v>653</v>
      </c>
      <c r="P475" s="15" t="s">
        <v>39</v>
      </c>
      <c r="Q475" s="275"/>
    </row>
    <row r="476" spans="1:17" ht="60" x14ac:dyDescent="0.25">
      <c r="A476" s="276" t="s">
        <v>31</v>
      </c>
      <c r="B476" s="279" t="s">
        <v>5370</v>
      </c>
      <c r="C476" s="279" t="s">
        <v>2076</v>
      </c>
      <c r="D476" s="279" t="s">
        <v>2077</v>
      </c>
      <c r="E476" s="16" t="s">
        <v>2078</v>
      </c>
      <c r="F476" s="16" t="s">
        <v>2079</v>
      </c>
      <c r="G476" s="16" t="s">
        <v>2080</v>
      </c>
      <c r="H476" s="280" t="s">
        <v>35</v>
      </c>
      <c r="I476" s="280" t="s">
        <v>8</v>
      </c>
      <c r="J476" s="280" t="s">
        <v>5</v>
      </c>
      <c r="K476" s="280" t="s">
        <v>36</v>
      </c>
      <c r="L476" s="280" t="s">
        <v>1599</v>
      </c>
      <c r="M476" s="279" t="s">
        <v>652</v>
      </c>
      <c r="N476" s="279" t="s">
        <v>38</v>
      </c>
      <c r="O476" s="280" t="s">
        <v>653</v>
      </c>
      <c r="P476" s="16" t="s">
        <v>39</v>
      </c>
      <c r="Q476" s="274"/>
    </row>
    <row r="477" spans="1:17" ht="60" x14ac:dyDescent="0.25">
      <c r="A477" s="276" t="s">
        <v>31</v>
      </c>
      <c r="B477" s="277" t="s">
        <v>5369</v>
      </c>
      <c r="C477" s="277" t="s">
        <v>2081</v>
      </c>
      <c r="D477" s="277" t="s">
        <v>2082</v>
      </c>
      <c r="E477" s="15" t="s">
        <v>2083</v>
      </c>
      <c r="F477" s="15" t="s">
        <v>2084</v>
      </c>
      <c r="G477" s="15" t="s">
        <v>2085</v>
      </c>
      <c r="H477" s="278" t="s">
        <v>35</v>
      </c>
      <c r="I477" s="278" t="s">
        <v>8</v>
      </c>
      <c r="J477" s="278" t="s">
        <v>5</v>
      </c>
      <c r="K477" s="278" t="s">
        <v>36</v>
      </c>
      <c r="L477" s="278" t="s">
        <v>1599</v>
      </c>
      <c r="M477" s="277" t="s">
        <v>652</v>
      </c>
      <c r="N477" s="277" t="s">
        <v>38</v>
      </c>
      <c r="O477" s="278" t="s">
        <v>653</v>
      </c>
      <c r="P477" s="15" t="s">
        <v>39</v>
      </c>
      <c r="Q477" s="275"/>
    </row>
    <row r="478" spans="1:17" ht="60" x14ac:dyDescent="0.25">
      <c r="A478" s="276" t="s">
        <v>31</v>
      </c>
      <c r="B478" s="279" t="s">
        <v>5369</v>
      </c>
      <c r="C478" s="279" t="s">
        <v>2086</v>
      </c>
      <c r="D478" s="279" t="s">
        <v>2087</v>
      </c>
      <c r="E478" s="16" t="s">
        <v>2088</v>
      </c>
      <c r="F478" s="16" t="s">
        <v>2089</v>
      </c>
      <c r="G478" s="16" t="s">
        <v>2090</v>
      </c>
      <c r="H478" s="280" t="s">
        <v>35</v>
      </c>
      <c r="I478" s="280" t="s">
        <v>8</v>
      </c>
      <c r="J478" s="280" t="s">
        <v>5</v>
      </c>
      <c r="K478" s="280" t="s">
        <v>36</v>
      </c>
      <c r="L478" s="280" t="s">
        <v>1599</v>
      </c>
      <c r="M478" s="279" t="s">
        <v>652</v>
      </c>
      <c r="N478" s="279" t="s">
        <v>38</v>
      </c>
      <c r="O478" s="280" t="s">
        <v>653</v>
      </c>
      <c r="P478" s="16" t="s">
        <v>39</v>
      </c>
      <c r="Q478" s="274"/>
    </row>
    <row r="479" spans="1:17" ht="60" x14ac:dyDescent="0.25">
      <c r="A479" s="276" t="s">
        <v>31</v>
      </c>
      <c r="B479" s="277" t="s">
        <v>5369</v>
      </c>
      <c r="C479" s="277" t="s">
        <v>2091</v>
      </c>
      <c r="D479" s="277" t="s">
        <v>2092</v>
      </c>
      <c r="E479" s="15" t="s">
        <v>2093</v>
      </c>
      <c r="F479" s="15" t="s">
        <v>2094</v>
      </c>
      <c r="G479" s="15" t="s">
        <v>2095</v>
      </c>
      <c r="H479" s="278" t="s">
        <v>35</v>
      </c>
      <c r="I479" s="278" t="s">
        <v>8</v>
      </c>
      <c r="J479" s="278" t="s">
        <v>5</v>
      </c>
      <c r="K479" s="278" t="s">
        <v>36</v>
      </c>
      <c r="L479" s="278" t="s">
        <v>1599</v>
      </c>
      <c r="M479" s="277" t="s">
        <v>652</v>
      </c>
      <c r="N479" s="277" t="s">
        <v>38</v>
      </c>
      <c r="O479" s="278" t="s">
        <v>653</v>
      </c>
      <c r="P479" s="15" t="s">
        <v>39</v>
      </c>
      <c r="Q479" s="275"/>
    </row>
    <row r="480" spans="1:17" ht="60" x14ac:dyDescent="0.25">
      <c r="A480" s="276" t="s">
        <v>31</v>
      </c>
      <c r="B480" s="279" t="s">
        <v>5370</v>
      </c>
      <c r="C480" s="279" t="s">
        <v>2096</v>
      </c>
      <c r="D480" s="279" t="s">
        <v>2097</v>
      </c>
      <c r="E480" s="16" t="s">
        <v>2098</v>
      </c>
      <c r="F480" s="16" t="s">
        <v>5371</v>
      </c>
      <c r="G480" s="16" t="s">
        <v>5372</v>
      </c>
      <c r="H480" s="280" t="s">
        <v>35</v>
      </c>
      <c r="I480" s="280" t="s">
        <v>8</v>
      </c>
      <c r="J480" s="280" t="s">
        <v>5</v>
      </c>
      <c r="K480" s="280" t="s">
        <v>36</v>
      </c>
      <c r="L480" s="280" t="s">
        <v>1599</v>
      </c>
      <c r="M480" s="279" t="s">
        <v>652</v>
      </c>
      <c r="N480" s="279" t="s">
        <v>38</v>
      </c>
      <c r="O480" s="280" t="s">
        <v>653</v>
      </c>
      <c r="P480" s="16" t="s">
        <v>39</v>
      </c>
      <c r="Q480" s="274"/>
    </row>
    <row r="481" spans="1:17" ht="60" x14ac:dyDescent="0.25">
      <c r="A481" s="276" t="s">
        <v>31</v>
      </c>
      <c r="B481" s="277" t="s">
        <v>5370</v>
      </c>
      <c r="C481" s="277" t="s">
        <v>2099</v>
      </c>
      <c r="D481" s="277" t="s">
        <v>2100</v>
      </c>
      <c r="E481" s="15" t="s">
        <v>2101</v>
      </c>
      <c r="F481" s="15" t="s">
        <v>5373</v>
      </c>
      <c r="G481" s="15" t="s">
        <v>5374</v>
      </c>
      <c r="H481" s="278" t="s">
        <v>35</v>
      </c>
      <c r="I481" s="278" t="s">
        <v>8</v>
      </c>
      <c r="J481" s="278" t="s">
        <v>5</v>
      </c>
      <c r="K481" s="278" t="s">
        <v>36</v>
      </c>
      <c r="L481" s="278" t="s">
        <v>1599</v>
      </c>
      <c r="M481" s="277" t="s">
        <v>652</v>
      </c>
      <c r="N481" s="277" t="s">
        <v>38</v>
      </c>
      <c r="O481" s="278" t="s">
        <v>653</v>
      </c>
      <c r="P481" s="15" t="s">
        <v>39</v>
      </c>
      <c r="Q481" s="275"/>
    </row>
    <row r="482" spans="1:17" ht="90" x14ac:dyDescent="0.25">
      <c r="A482" s="276" t="s">
        <v>31</v>
      </c>
      <c r="B482" s="279" t="s">
        <v>4892</v>
      </c>
      <c r="C482" s="279"/>
      <c r="D482" s="279" t="s">
        <v>2102</v>
      </c>
      <c r="E482" s="16" t="s">
        <v>2103</v>
      </c>
      <c r="F482" s="16" t="s">
        <v>2104</v>
      </c>
      <c r="G482" s="16" t="s">
        <v>2105</v>
      </c>
      <c r="H482" s="280" t="s">
        <v>1188</v>
      </c>
      <c r="I482" s="280" t="s">
        <v>4</v>
      </c>
      <c r="J482" s="280" t="s">
        <v>5</v>
      </c>
      <c r="K482" s="280" t="s">
        <v>36</v>
      </c>
      <c r="L482" s="280" t="s">
        <v>1599</v>
      </c>
      <c r="M482" s="279" t="s">
        <v>652</v>
      </c>
      <c r="N482" s="279" t="s">
        <v>103</v>
      </c>
      <c r="O482" s="280"/>
      <c r="P482" s="16" t="s">
        <v>39</v>
      </c>
      <c r="Q482" s="274"/>
    </row>
    <row r="483" spans="1:17" ht="90" x14ac:dyDescent="0.25">
      <c r="A483" s="276" t="s">
        <v>31</v>
      </c>
      <c r="B483" s="277" t="s">
        <v>5312</v>
      </c>
      <c r="C483" s="277"/>
      <c r="D483" s="277" t="s">
        <v>2106</v>
      </c>
      <c r="E483" s="15" t="s">
        <v>2107</v>
      </c>
      <c r="F483" s="15" t="s">
        <v>2108</v>
      </c>
      <c r="G483" s="15" t="s">
        <v>2109</v>
      </c>
      <c r="H483" s="278" t="s">
        <v>35</v>
      </c>
      <c r="I483" s="278" t="s">
        <v>4</v>
      </c>
      <c r="J483" s="278" t="s">
        <v>5</v>
      </c>
      <c r="K483" s="278" t="s">
        <v>4990</v>
      </c>
      <c r="L483" s="278" t="s">
        <v>710</v>
      </c>
      <c r="M483" s="277" t="s">
        <v>2110</v>
      </c>
      <c r="N483" s="277" t="s">
        <v>38</v>
      </c>
      <c r="O483" s="278" t="s">
        <v>2111</v>
      </c>
      <c r="P483" s="15" t="s">
        <v>39</v>
      </c>
      <c r="Q483" s="275"/>
    </row>
    <row r="484" spans="1:17" ht="90" x14ac:dyDescent="0.25">
      <c r="A484" s="276" t="s">
        <v>31</v>
      </c>
      <c r="B484" s="279" t="s">
        <v>5312</v>
      </c>
      <c r="C484" s="279"/>
      <c r="D484" s="279" t="s">
        <v>2112</v>
      </c>
      <c r="E484" s="16" t="s">
        <v>2113</v>
      </c>
      <c r="F484" s="16" t="s">
        <v>2114</v>
      </c>
      <c r="G484" s="16" t="s">
        <v>2115</v>
      </c>
      <c r="H484" s="280" t="s">
        <v>35</v>
      </c>
      <c r="I484" s="280" t="s">
        <v>4</v>
      </c>
      <c r="J484" s="280" t="s">
        <v>5</v>
      </c>
      <c r="K484" s="280" t="s">
        <v>4990</v>
      </c>
      <c r="L484" s="280" t="s">
        <v>710</v>
      </c>
      <c r="M484" s="279" t="s">
        <v>2110</v>
      </c>
      <c r="N484" s="279" t="s">
        <v>38</v>
      </c>
      <c r="O484" s="280" t="s">
        <v>2111</v>
      </c>
      <c r="P484" s="16" t="s">
        <v>39</v>
      </c>
      <c r="Q484" s="274"/>
    </row>
    <row r="485" spans="1:17" ht="90" x14ac:dyDescent="0.25">
      <c r="A485" s="276" t="s">
        <v>31</v>
      </c>
      <c r="B485" s="277" t="s">
        <v>5312</v>
      </c>
      <c r="C485" s="277"/>
      <c r="D485" s="277" t="s">
        <v>2116</v>
      </c>
      <c r="E485" s="15" t="s">
        <v>2117</v>
      </c>
      <c r="F485" s="15" t="s">
        <v>2118</v>
      </c>
      <c r="G485" s="15" t="s">
        <v>2119</v>
      </c>
      <c r="H485" s="278" t="s">
        <v>35</v>
      </c>
      <c r="I485" s="278" t="s">
        <v>4</v>
      </c>
      <c r="J485" s="278" t="s">
        <v>5</v>
      </c>
      <c r="K485" s="278" t="s">
        <v>4990</v>
      </c>
      <c r="L485" s="278" t="s">
        <v>710</v>
      </c>
      <c r="M485" s="277" t="s">
        <v>2110</v>
      </c>
      <c r="N485" s="277" t="s">
        <v>38</v>
      </c>
      <c r="O485" s="278" t="s">
        <v>2111</v>
      </c>
      <c r="P485" s="15" t="s">
        <v>39</v>
      </c>
      <c r="Q485" s="275"/>
    </row>
    <row r="486" spans="1:17" ht="90" x14ac:dyDescent="0.25">
      <c r="A486" s="276" t="s">
        <v>31</v>
      </c>
      <c r="B486" s="279" t="s">
        <v>5312</v>
      </c>
      <c r="C486" s="279"/>
      <c r="D486" s="279" t="s">
        <v>2120</v>
      </c>
      <c r="E486" s="16" t="s">
        <v>2121</v>
      </c>
      <c r="F486" s="16" t="s">
        <v>2122</v>
      </c>
      <c r="G486" s="16" t="s">
        <v>2123</v>
      </c>
      <c r="H486" s="280" t="s">
        <v>35</v>
      </c>
      <c r="I486" s="280" t="s">
        <v>4</v>
      </c>
      <c r="J486" s="280" t="s">
        <v>5</v>
      </c>
      <c r="K486" s="280" t="s">
        <v>4990</v>
      </c>
      <c r="L486" s="280" t="s">
        <v>710</v>
      </c>
      <c r="M486" s="279" t="s">
        <v>2110</v>
      </c>
      <c r="N486" s="279" t="s">
        <v>38</v>
      </c>
      <c r="O486" s="280" t="s">
        <v>2111</v>
      </c>
      <c r="P486" s="16" t="s">
        <v>39</v>
      </c>
      <c r="Q486" s="274"/>
    </row>
    <row r="487" spans="1:17" ht="90" x14ac:dyDescent="0.25">
      <c r="A487" s="276" t="s">
        <v>31</v>
      </c>
      <c r="B487" s="275"/>
      <c r="C487" s="277"/>
      <c r="D487" s="277" t="s">
        <v>5375</v>
      </c>
      <c r="E487" s="15" t="s">
        <v>5376</v>
      </c>
      <c r="F487" s="15" t="s">
        <v>5377</v>
      </c>
      <c r="G487" s="15" t="s">
        <v>5378</v>
      </c>
      <c r="H487" s="278" t="s">
        <v>35</v>
      </c>
      <c r="I487" s="278" t="s">
        <v>4</v>
      </c>
      <c r="J487" s="278" t="s">
        <v>5</v>
      </c>
      <c r="K487" s="278" t="s">
        <v>4990</v>
      </c>
      <c r="L487" s="278" t="s">
        <v>710</v>
      </c>
      <c r="M487" s="277" t="s">
        <v>5379</v>
      </c>
      <c r="N487" s="277" t="s">
        <v>103</v>
      </c>
      <c r="O487" s="278"/>
      <c r="P487" s="15" t="s">
        <v>39</v>
      </c>
      <c r="Q487" s="275"/>
    </row>
    <row r="488" spans="1:17" ht="90" x14ac:dyDescent="0.25">
      <c r="A488" s="276" t="s">
        <v>31</v>
      </c>
      <c r="B488" s="274"/>
      <c r="C488" s="279"/>
      <c r="D488" s="279" t="s">
        <v>5380</v>
      </c>
      <c r="E488" s="16" t="s">
        <v>5381</v>
      </c>
      <c r="F488" s="16" t="s">
        <v>5377</v>
      </c>
      <c r="G488" s="16" t="s">
        <v>5382</v>
      </c>
      <c r="H488" s="280" t="s">
        <v>35</v>
      </c>
      <c r="I488" s="280" t="s">
        <v>4</v>
      </c>
      <c r="J488" s="280" t="s">
        <v>6</v>
      </c>
      <c r="K488" s="280" t="s">
        <v>4990</v>
      </c>
      <c r="L488" s="280" t="s">
        <v>710</v>
      </c>
      <c r="M488" s="279" t="s">
        <v>5379</v>
      </c>
      <c r="N488" s="279" t="s">
        <v>103</v>
      </c>
      <c r="O488" s="280"/>
      <c r="P488" s="16" t="s">
        <v>39</v>
      </c>
      <c r="Q488" s="274"/>
    </row>
    <row r="489" spans="1:17" ht="90" x14ac:dyDescent="0.25">
      <c r="A489" s="276" t="s">
        <v>31</v>
      </c>
      <c r="B489" s="275"/>
      <c r="C489" s="277"/>
      <c r="D489" s="277" t="s">
        <v>5383</v>
      </c>
      <c r="E489" s="15" t="s">
        <v>5384</v>
      </c>
      <c r="F489" s="15" t="s">
        <v>5385</v>
      </c>
      <c r="G489" s="15" t="s">
        <v>5378</v>
      </c>
      <c r="H489" s="278" t="s">
        <v>35</v>
      </c>
      <c r="I489" s="278" t="s">
        <v>4</v>
      </c>
      <c r="J489" s="278" t="s">
        <v>6</v>
      </c>
      <c r="K489" s="278" t="s">
        <v>4990</v>
      </c>
      <c r="L489" s="278" t="s">
        <v>710</v>
      </c>
      <c r="M489" s="277" t="s">
        <v>5379</v>
      </c>
      <c r="N489" s="277" t="s">
        <v>103</v>
      </c>
      <c r="O489" s="278"/>
      <c r="P489" s="15" t="s">
        <v>39</v>
      </c>
      <c r="Q489" s="275"/>
    </row>
    <row r="490" spans="1:17" ht="90" x14ac:dyDescent="0.25">
      <c r="A490" s="276" t="s">
        <v>31</v>
      </c>
      <c r="B490" s="274"/>
      <c r="C490" s="279"/>
      <c r="D490" s="279" t="s">
        <v>5386</v>
      </c>
      <c r="E490" s="16" t="s">
        <v>5387</v>
      </c>
      <c r="F490" s="16" t="s">
        <v>5385</v>
      </c>
      <c r="G490" s="16" t="s">
        <v>5382</v>
      </c>
      <c r="H490" s="280" t="s">
        <v>35</v>
      </c>
      <c r="I490" s="280" t="s">
        <v>4</v>
      </c>
      <c r="J490" s="280" t="s">
        <v>5</v>
      </c>
      <c r="K490" s="280" t="s">
        <v>4990</v>
      </c>
      <c r="L490" s="280" t="s">
        <v>710</v>
      </c>
      <c r="M490" s="279" t="s">
        <v>5379</v>
      </c>
      <c r="N490" s="279" t="s">
        <v>103</v>
      </c>
      <c r="O490" s="280"/>
      <c r="P490" s="16" t="s">
        <v>39</v>
      </c>
      <c r="Q490" s="274"/>
    </row>
    <row r="491" spans="1:17" ht="90" x14ac:dyDescent="0.25">
      <c r="A491" s="276" t="s">
        <v>31</v>
      </c>
      <c r="B491" s="277" t="s">
        <v>5312</v>
      </c>
      <c r="C491" s="277"/>
      <c r="D491" s="277" t="s">
        <v>4986</v>
      </c>
      <c r="E491" s="15" t="s">
        <v>4987</v>
      </c>
      <c r="F491" s="15" t="s">
        <v>4988</v>
      </c>
      <c r="G491" s="15" t="s">
        <v>4989</v>
      </c>
      <c r="H491" s="278" t="s">
        <v>35</v>
      </c>
      <c r="I491" s="278" t="s">
        <v>4</v>
      </c>
      <c r="J491" s="278" t="s">
        <v>5</v>
      </c>
      <c r="K491" s="278" t="s">
        <v>4990</v>
      </c>
      <c r="L491" s="278" t="s">
        <v>710</v>
      </c>
      <c r="M491" s="277" t="s">
        <v>2110</v>
      </c>
      <c r="N491" s="277" t="s">
        <v>103</v>
      </c>
      <c r="O491" s="278"/>
      <c r="P491" s="15" t="s">
        <v>39</v>
      </c>
      <c r="Q491" s="275"/>
    </row>
    <row r="492" spans="1:17" ht="90" x14ac:dyDescent="0.25">
      <c r="A492" s="276" t="s">
        <v>31</v>
      </c>
      <c r="B492" s="279" t="s">
        <v>5312</v>
      </c>
      <c r="C492" s="279"/>
      <c r="D492" s="279" t="s">
        <v>4991</v>
      </c>
      <c r="E492" s="16" t="s">
        <v>4992</v>
      </c>
      <c r="F492" s="16" t="s">
        <v>5388</v>
      </c>
      <c r="G492" s="16" t="s">
        <v>4993</v>
      </c>
      <c r="H492" s="280" t="s">
        <v>35</v>
      </c>
      <c r="I492" s="280" t="s">
        <v>4</v>
      </c>
      <c r="J492" s="280" t="s">
        <v>5</v>
      </c>
      <c r="K492" s="280" t="s">
        <v>4990</v>
      </c>
      <c r="L492" s="280" t="s">
        <v>710</v>
      </c>
      <c r="M492" s="279" t="s">
        <v>2110</v>
      </c>
      <c r="N492" s="279" t="s">
        <v>103</v>
      </c>
      <c r="O492" s="280"/>
      <c r="P492" s="16" t="s">
        <v>39</v>
      </c>
      <c r="Q492" s="274"/>
    </row>
    <row r="493" spans="1:17" ht="90" x14ac:dyDescent="0.25">
      <c r="A493" s="276" t="s">
        <v>31</v>
      </c>
      <c r="B493" s="277" t="s">
        <v>5312</v>
      </c>
      <c r="C493" s="277"/>
      <c r="D493" s="277" t="s">
        <v>4994</v>
      </c>
      <c r="E493" s="15" t="s">
        <v>4995</v>
      </c>
      <c r="F493" s="15" t="s">
        <v>4996</v>
      </c>
      <c r="G493" s="15" t="s">
        <v>4997</v>
      </c>
      <c r="H493" s="278" t="s">
        <v>35</v>
      </c>
      <c r="I493" s="278" t="s">
        <v>4</v>
      </c>
      <c r="J493" s="278" t="s">
        <v>5</v>
      </c>
      <c r="K493" s="278" t="s">
        <v>4990</v>
      </c>
      <c r="L493" s="278" t="s">
        <v>710</v>
      </c>
      <c r="M493" s="277" t="s">
        <v>2110</v>
      </c>
      <c r="N493" s="277" t="s">
        <v>103</v>
      </c>
      <c r="O493" s="278"/>
      <c r="P493" s="15" t="s">
        <v>39</v>
      </c>
      <c r="Q493" s="275"/>
    </row>
    <row r="494" spans="1:17" ht="90" x14ac:dyDescent="0.25">
      <c r="A494" s="276" t="s">
        <v>31</v>
      </c>
      <c r="B494" s="279" t="s">
        <v>5312</v>
      </c>
      <c r="C494" s="279"/>
      <c r="D494" s="279" t="s">
        <v>4998</v>
      </c>
      <c r="E494" s="16" t="s">
        <v>4999</v>
      </c>
      <c r="F494" s="16" t="s">
        <v>5000</v>
      </c>
      <c r="G494" s="16" t="s">
        <v>5001</v>
      </c>
      <c r="H494" s="280" t="s">
        <v>35</v>
      </c>
      <c r="I494" s="280" t="s">
        <v>4</v>
      </c>
      <c r="J494" s="280" t="s">
        <v>5</v>
      </c>
      <c r="K494" s="280" t="s">
        <v>4990</v>
      </c>
      <c r="L494" s="280" t="s">
        <v>710</v>
      </c>
      <c r="M494" s="279" t="s">
        <v>2110</v>
      </c>
      <c r="N494" s="279" t="s">
        <v>103</v>
      </c>
      <c r="O494" s="280"/>
      <c r="P494" s="16" t="s">
        <v>39</v>
      </c>
      <c r="Q494" s="274"/>
    </row>
    <row r="495" spans="1:17" ht="60" x14ac:dyDescent="0.25">
      <c r="A495" s="276" t="s">
        <v>31</v>
      </c>
      <c r="B495" s="277" t="s">
        <v>32</v>
      </c>
      <c r="C495" s="277"/>
      <c r="D495" s="277" t="s">
        <v>2124</v>
      </c>
      <c r="E495" s="15" t="s">
        <v>2125</v>
      </c>
      <c r="F495" s="15" t="s">
        <v>5002</v>
      </c>
      <c r="G495" s="15" t="s">
        <v>5003</v>
      </c>
      <c r="H495" s="278" t="s">
        <v>35</v>
      </c>
      <c r="I495" s="278" t="s">
        <v>4</v>
      </c>
      <c r="J495" s="278" t="s">
        <v>6</v>
      </c>
      <c r="K495" s="278" t="s">
        <v>55</v>
      </c>
      <c r="L495" s="278" t="s">
        <v>37</v>
      </c>
      <c r="M495" s="277" t="s">
        <v>5297</v>
      </c>
      <c r="N495" s="277" t="s">
        <v>38</v>
      </c>
      <c r="O495" s="278" t="s">
        <v>9</v>
      </c>
      <c r="P495" s="15" t="s">
        <v>39</v>
      </c>
      <c r="Q495" s="275"/>
    </row>
    <row r="496" spans="1:17" ht="60" x14ac:dyDescent="0.25">
      <c r="A496" s="276" t="s">
        <v>31</v>
      </c>
      <c r="B496" s="288">
        <v>44108</v>
      </c>
      <c r="C496" s="279" t="s">
        <v>2126</v>
      </c>
      <c r="D496" s="279" t="s">
        <v>2127</v>
      </c>
      <c r="E496" s="16" t="s">
        <v>2128</v>
      </c>
      <c r="F496" s="16" t="s">
        <v>2129</v>
      </c>
      <c r="G496" s="16" t="s">
        <v>2130</v>
      </c>
      <c r="H496" s="280" t="s">
        <v>35</v>
      </c>
      <c r="I496" s="280" t="s">
        <v>8</v>
      </c>
      <c r="J496" s="280" t="s">
        <v>6</v>
      </c>
      <c r="K496" s="280" t="s">
        <v>62</v>
      </c>
      <c r="L496" s="280" t="s">
        <v>497</v>
      </c>
      <c r="M496" s="279" t="s">
        <v>498</v>
      </c>
      <c r="N496" s="279" t="s">
        <v>38</v>
      </c>
      <c r="O496" s="280" t="s">
        <v>15</v>
      </c>
      <c r="P496" s="16" t="s">
        <v>39</v>
      </c>
      <c r="Q496" s="274"/>
    </row>
    <row r="497" spans="1:17" ht="60" x14ac:dyDescent="0.25">
      <c r="A497" s="276" t="s">
        <v>31</v>
      </c>
      <c r="B497" s="287">
        <v>44108</v>
      </c>
      <c r="C497" s="277" t="s">
        <v>2131</v>
      </c>
      <c r="D497" s="277" t="s">
        <v>2132</v>
      </c>
      <c r="E497" s="15" t="s">
        <v>2133</v>
      </c>
      <c r="F497" s="15" t="s">
        <v>2134</v>
      </c>
      <c r="G497" s="15" t="s">
        <v>2135</v>
      </c>
      <c r="H497" s="278" t="s">
        <v>35</v>
      </c>
      <c r="I497" s="278" t="s">
        <v>8</v>
      </c>
      <c r="J497" s="278" t="s">
        <v>6</v>
      </c>
      <c r="K497" s="278" t="s">
        <v>62</v>
      </c>
      <c r="L497" s="278" t="s">
        <v>497</v>
      </c>
      <c r="M497" s="277" t="s">
        <v>498</v>
      </c>
      <c r="N497" s="277" t="s">
        <v>38</v>
      </c>
      <c r="O497" s="278" t="s">
        <v>15</v>
      </c>
      <c r="P497" s="15" t="s">
        <v>39</v>
      </c>
      <c r="Q497" s="275"/>
    </row>
    <row r="498" spans="1:17" ht="60" x14ac:dyDescent="0.25">
      <c r="A498" s="276" t="s">
        <v>31</v>
      </c>
      <c r="B498" s="288">
        <v>44108</v>
      </c>
      <c r="C498" s="279" t="s">
        <v>2136</v>
      </c>
      <c r="D498" s="279" t="s">
        <v>2137</v>
      </c>
      <c r="E498" s="16" t="s">
        <v>2138</v>
      </c>
      <c r="F498" s="16" t="s">
        <v>2139</v>
      </c>
      <c r="G498" s="16" t="s">
        <v>2140</v>
      </c>
      <c r="H498" s="280" t="s">
        <v>35</v>
      </c>
      <c r="I498" s="280" t="s">
        <v>8</v>
      </c>
      <c r="J498" s="280" t="s">
        <v>6</v>
      </c>
      <c r="K498" s="280" t="s">
        <v>62</v>
      </c>
      <c r="L498" s="280" t="s">
        <v>497</v>
      </c>
      <c r="M498" s="279" t="s">
        <v>498</v>
      </c>
      <c r="N498" s="279" t="s">
        <v>38</v>
      </c>
      <c r="O498" s="280" t="s">
        <v>15</v>
      </c>
      <c r="P498" s="16" t="s">
        <v>39</v>
      </c>
      <c r="Q498" s="274"/>
    </row>
    <row r="499" spans="1:17" ht="60" x14ac:dyDescent="0.25">
      <c r="A499" s="276" t="s">
        <v>31</v>
      </c>
      <c r="B499" s="287">
        <v>44108</v>
      </c>
      <c r="C499" s="277" t="s">
        <v>2141</v>
      </c>
      <c r="D499" s="277" t="s">
        <v>2142</v>
      </c>
      <c r="E499" s="15" t="s">
        <v>2143</v>
      </c>
      <c r="F499" s="15" t="s">
        <v>1499</v>
      </c>
      <c r="G499" s="15" t="s">
        <v>2144</v>
      </c>
      <c r="H499" s="278" t="s">
        <v>35</v>
      </c>
      <c r="I499" s="278" t="s">
        <v>8</v>
      </c>
      <c r="J499" s="278" t="s">
        <v>6</v>
      </c>
      <c r="K499" s="278" t="s">
        <v>62</v>
      </c>
      <c r="L499" s="278" t="s">
        <v>497</v>
      </c>
      <c r="M499" s="277" t="s">
        <v>498</v>
      </c>
      <c r="N499" s="277" t="s">
        <v>38</v>
      </c>
      <c r="O499" s="278" t="s">
        <v>15</v>
      </c>
      <c r="P499" s="15" t="s">
        <v>39</v>
      </c>
      <c r="Q499" s="275"/>
    </row>
    <row r="500" spans="1:17" ht="60" x14ac:dyDescent="0.25">
      <c r="A500" s="276" t="s">
        <v>31</v>
      </c>
      <c r="B500" s="288">
        <v>44108</v>
      </c>
      <c r="C500" s="279" t="s">
        <v>2145</v>
      </c>
      <c r="D500" s="279" t="s">
        <v>2146</v>
      </c>
      <c r="E500" s="16" t="s">
        <v>2147</v>
      </c>
      <c r="F500" s="16" t="s">
        <v>2148</v>
      </c>
      <c r="G500" s="16" t="s">
        <v>2149</v>
      </c>
      <c r="H500" s="280" t="s">
        <v>35</v>
      </c>
      <c r="I500" s="280" t="s">
        <v>8</v>
      </c>
      <c r="J500" s="280" t="s">
        <v>6</v>
      </c>
      <c r="K500" s="280" t="s">
        <v>62</v>
      </c>
      <c r="L500" s="280" t="s">
        <v>497</v>
      </c>
      <c r="M500" s="279" t="s">
        <v>498</v>
      </c>
      <c r="N500" s="279" t="s">
        <v>38</v>
      </c>
      <c r="O500" s="280" t="s">
        <v>15</v>
      </c>
      <c r="P500" s="16" t="s">
        <v>39</v>
      </c>
      <c r="Q500" s="274"/>
    </row>
    <row r="501" spans="1:17" ht="60" x14ac:dyDescent="0.25">
      <c r="A501" s="276" t="s">
        <v>31</v>
      </c>
      <c r="B501" s="287">
        <v>44108</v>
      </c>
      <c r="C501" s="277" t="s">
        <v>2150</v>
      </c>
      <c r="D501" s="277" t="s">
        <v>2151</v>
      </c>
      <c r="E501" s="15" t="s">
        <v>2152</v>
      </c>
      <c r="F501" s="15" t="s">
        <v>2153</v>
      </c>
      <c r="G501" s="15" t="s">
        <v>2154</v>
      </c>
      <c r="H501" s="278" t="s">
        <v>35</v>
      </c>
      <c r="I501" s="278" t="s">
        <v>8</v>
      </c>
      <c r="J501" s="278" t="s">
        <v>6</v>
      </c>
      <c r="K501" s="278" t="s">
        <v>62</v>
      </c>
      <c r="L501" s="278" t="s">
        <v>497</v>
      </c>
      <c r="M501" s="277" t="s">
        <v>498</v>
      </c>
      <c r="N501" s="277" t="s">
        <v>38</v>
      </c>
      <c r="O501" s="278" t="s">
        <v>15</v>
      </c>
      <c r="P501" s="15" t="s">
        <v>39</v>
      </c>
      <c r="Q501" s="275"/>
    </row>
    <row r="502" spans="1:17" ht="75" x14ac:dyDescent="0.25">
      <c r="A502" s="276" t="s">
        <v>31</v>
      </c>
      <c r="B502" s="279" t="s">
        <v>5309</v>
      </c>
      <c r="C502" s="279"/>
      <c r="D502" s="279" t="s">
        <v>2155</v>
      </c>
      <c r="E502" s="16" t="s">
        <v>2156</v>
      </c>
      <c r="F502" s="16" t="s">
        <v>2157</v>
      </c>
      <c r="G502" s="16" t="s">
        <v>2158</v>
      </c>
      <c r="H502" s="280" t="s">
        <v>35</v>
      </c>
      <c r="I502" s="280" t="s">
        <v>4</v>
      </c>
      <c r="J502" s="280" t="s">
        <v>5</v>
      </c>
      <c r="K502" s="280" t="s">
        <v>62</v>
      </c>
      <c r="L502" s="280" t="s">
        <v>497</v>
      </c>
      <c r="M502" s="279" t="s">
        <v>498</v>
      </c>
      <c r="N502" s="279" t="s">
        <v>38</v>
      </c>
      <c r="O502" s="280" t="s">
        <v>15</v>
      </c>
      <c r="P502" s="16" t="s">
        <v>39</v>
      </c>
      <c r="Q502" s="274"/>
    </row>
    <row r="503" spans="1:17" ht="75" x14ac:dyDescent="0.25">
      <c r="A503" s="276" t="s">
        <v>31</v>
      </c>
      <c r="B503" s="277" t="s">
        <v>5309</v>
      </c>
      <c r="C503" s="277"/>
      <c r="D503" s="277" t="s">
        <v>2159</v>
      </c>
      <c r="E503" s="15" t="s">
        <v>2160</v>
      </c>
      <c r="F503" s="15" t="s">
        <v>5389</v>
      </c>
      <c r="G503" s="15" t="s">
        <v>5390</v>
      </c>
      <c r="H503" s="278" t="s">
        <v>35</v>
      </c>
      <c r="I503" s="278" t="s">
        <v>4</v>
      </c>
      <c r="J503" s="278" t="s">
        <v>5</v>
      </c>
      <c r="K503" s="278" t="s">
        <v>62</v>
      </c>
      <c r="L503" s="278" t="s">
        <v>497</v>
      </c>
      <c r="M503" s="277" t="s">
        <v>498</v>
      </c>
      <c r="N503" s="277" t="s">
        <v>38</v>
      </c>
      <c r="O503" s="278" t="s">
        <v>15</v>
      </c>
      <c r="P503" s="15" t="s">
        <v>39</v>
      </c>
      <c r="Q503" s="275"/>
    </row>
    <row r="504" spans="1:17" ht="90" x14ac:dyDescent="0.25">
      <c r="A504" s="276" t="s">
        <v>31</v>
      </c>
      <c r="B504" s="279" t="s">
        <v>5309</v>
      </c>
      <c r="C504" s="279"/>
      <c r="D504" s="279" t="s">
        <v>2161</v>
      </c>
      <c r="E504" s="16" t="s">
        <v>2162</v>
      </c>
      <c r="F504" s="16" t="s">
        <v>2163</v>
      </c>
      <c r="G504" s="16" t="s">
        <v>2164</v>
      </c>
      <c r="H504" s="280" t="s">
        <v>35</v>
      </c>
      <c r="I504" s="280" t="s">
        <v>4</v>
      </c>
      <c r="J504" s="280" t="s">
        <v>5</v>
      </c>
      <c r="K504" s="280" t="s">
        <v>62</v>
      </c>
      <c r="L504" s="280" t="s">
        <v>497</v>
      </c>
      <c r="M504" s="279" t="s">
        <v>498</v>
      </c>
      <c r="N504" s="279" t="s">
        <v>38</v>
      </c>
      <c r="O504" s="280" t="s">
        <v>15</v>
      </c>
      <c r="P504" s="16" t="s">
        <v>39</v>
      </c>
      <c r="Q504" s="274"/>
    </row>
    <row r="505" spans="1:17" ht="75" x14ac:dyDescent="0.25">
      <c r="A505" s="276" t="s">
        <v>31</v>
      </c>
      <c r="B505" s="287">
        <v>44108</v>
      </c>
      <c r="C505" s="277" t="s">
        <v>2165</v>
      </c>
      <c r="D505" s="277" t="s">
        <v>2166</v>
      </c>
      <c r="E505" s="15" t="s">
        <v>2167</v>
      </c>
      <c r="F505" s="15" t="s">
        <v>2168</v>
      </c>
      <c r="G505" s="15" t="s">
        <v>2169</v>
      </c>
      <c r="H505" s="278" t="s">
        <v>35</v>
      </c>
      <c r="I505" s="278" t="s">
        <v>8</v>
      </c>
      <c r="J505" s="278" t="s">
        <v>6</v>
      </c>
      <c r="K505" s="278" t="s">
        <v>62</v>
      </c>
      <c r="L505" s="278" t="s">
        <v>497</v>
      </c>
      <c r="M505" s="277" t="s">
        <v>498</v>
      </c>
      <c r="N505" s="277" t="s">
        <v>38</v>
      </c>
      <c r="O505" s="278" t="s">
        <v>15</v>
      </c>
      <c r="P505" s="15" t="s">
        <v>39</v>
      </c>
      <c r="Q505" s="275"/>
    </row>
    <row r="506" spans="1:17" ht="75" x14ac:dyDescent="0.25">
      <c r="A506" s="276" t="s">
        <v>31</v>
      </c>
      <c r="B506" s="288">
        <v>44108</v>
      </c>
      <c r="C506" s="279" t="s">
        <v>2170</v>
      </c>
      <c r="D506" s="279" t="s">
        <v>2171</v>
      </c>
      <c r="E506" s="16" t="s">
        <v>2172</v>
      </c>
      <c r="F506" s="16" t="s">
        <v>2173</v>
      </c>
      <c r="G506" s="16" t="s">
        <v>2174</v>
      </c>
      <c r="H506" s="280" t="s">
        <v>35</v>
      </c>
      <c r="I506" s="280" t="s">
        <v>8</v>
      </c>
      <c r="J506" s="280" t="s">
        <v>6</v>
      </c>
      <c r="K506" s="280" t="s">
        <v>62</v>
      </c>
      <c r="L506" s="280" t="s">
        <v>497</v>
      </c>
      <c r="M506" s="279" t="s">
        <v>498</v>
      </c>
      <c r="N506" s="279" t="s">
        <v>38</v>
      </c>
      <c r="O506" s="280" t="s">
        <v>15</v>
      </c>
      <c r="P506" s="16" t="s">
        <v>39</v>
      </c>
      <c r="Q506" s="274"/>
    </row>
    <row r="507" spans="1:17" ht="75" x14ac:dyDescent="0.25">
      <c r="A507" s="276" t="s">
        <v>31</v>
      </c>
      <c r="B507" s="287">
        <v>44108</v>
      </c>
      <c r="C507" s="277" t="s">
        <v>2175</v>
      </c>
      <c r="D507" s="277" t="s">
        <v>2176</v>
      </c>
      <c r="E507" s="15" t="s">
        <v>2177</v>
      </c>
      <c r="F507" s="15" t="s">
        <v>2178</v>
      </c>
      <c r="G507" s="15" t="s">
        <v>2179</v>
      </c>
      <c r="H507" s="278" t="s">
        <v>35</v>
      </c>
      <c r="I507" s="278" t="s">
        <v>8</v>
      </c>
      <c r="J507" s="278" t="s">
        <v>6</v>
      </c>
      <c r="K507" s="278" t="s">
        <v>62</v>
      </c>
      <c r="L507" s="278" t="s">
        <v>497</v>
      </c>
      <c r="M507" s="277" t="s">
        <v>498</v>
      </c>
      <c r="N507" s="277" t="s">
        <v>38</v>
      </c>
      <c r="O507" s="278" t="s">
        <v>15</v>
      </c>
      <c r="P507" s="15" t="s">
        <v>39</v>
      </c>
      <c r="Q507" s="275"/>
    </row>
    <row r="508" spans="1:17" ht="75" x14ac:dyDescent="0.25">
      <c r="A508" s="276" t="s">
        <v>31</v>
      </c>
      <c r="B508" s="288">
        <v>44108</v>
      </c>
      <c r="C508" s="279" t="s">
        <v>2180</v>
      </c>
      <c r="D508" s="279" t="s">
        <v>2181</v>
      </c>
      <c r="E508" s="16" t="s">
        <v>2182</v>
      </c>
      <c r="F508" s="16" t="s">
        <v>2183</v>
      </c>
      <c r="G508" s="16" t="s">
        <v>2184</v>
      </c>
      <c r="H508" s="280" t="s">
        <v>35</v>
      </c>
      <c r="I508" s="280" t="s">
        <v>8</v>
      </c>
      <c r="J508" s="280" t="s">
        <v>6</v>
      </c>
      <c r="K508" s="280" t="s">
        <v>62</v>
      </c>
      <c r="L508" s="280" t="s">
        <v>497</v>
      </c>
      <c r="M508" s="279" t="s">
        <v>498</v>
      </c>
      <c r="N508" s="279" t="s">
        <v>38</v>
      </c>
      <c r="O508" s="280" t="s">
        <v>15</v>
      </c>
      <c r="P508" s="16" t="s">
        <v>39</v>
      </c>
      <c r="Q508" s="274"/>
    </row>
    <row r="509" spans="1:17" ht="60" x14ac:dyDescent="0.25">
      <c r="A509" s="276" t="s">
        <v>31</v>
      </c>
      <c r="B509" s="277" t="s">
        <v>4862</v>
      </c>
      <c r="C509" s="277"/>
      <c r="D509" s="277" t="s">
        <v>2188</v>
      </c>
      <c r="E509" s="15" t="s">
        <v>2189</v>
      </c>
      <c r="F509" s="15" t="s">
        <v>2190</v>
      </c>
      <c r="G509" s="15" t="s">
        <v>2191</v>
      </c>
      <c r="H509" s="278" t="s">
        <v>35</v>
      </c>
      <c r="I509" s="278" t="s">
        <v>4</v>
      </c>
      <c r="J509" s="278" t="s">
        <v>5</v>
      </c>
      <c r="K509" s="278" t="s">
        <v>62</v>
      </c>
      <c r="L509" s="278" t="s">
        <v>483</v>
      </c>
      <c r="M509" s="277" t="s">
        <v>487</v>
      </c>
      <c r="N509" s="277" t="s">
        <v>38</v>
      </c>
      <c r="O509" s="278" t="s">
        <v>13</v>
      </c>
      <c r="P509" s="15" t="s">
        <v>39</v>
      </c>
      <c r="Q509" s="275"/>
    </row>
    <row r="510" spans="1:17" ht="75" x14ac:dyDescent="0.25">
      <c r="A510" s="276" t="s">
        <v>31</v>
      </c>
      <c r="B510" s="279" t="s">
        <v>4862</v>
      </c>
      <c r="C510" s="279"/>
      <c r="D510" s="279" t="s">
        <v>2192</v>
      </c>
      <c r="E510" s="16" t="s">
        <v>2193</v>
      </c>
      <c r="F510" s="16" t="s">
        <v>2194</v>
      </c>
      <c r="G510" s="16" t="s">
        <v>2195</v>
      </c>
      <c r="H510" s="280" t="s">
        <v>35</v>
      </c>
      <c r="I510" s="280" t="s">
        <v>4</v>
      </c>
      <c r="J510" s="280" t="s">
        <v>5</v>
      </c>
      <c r="K510" s="280" t="s">
        <v>62</v>
      </c>
      <c r="L510" s="280" t="s">
        <v>483</v>
      </c>
      <c r="M510" s="279" t="s">
        <v>2196</v>
      </c>
      <c r="N510" s="279" t="s">
        <v>38</v>
      </c>
      <c r="O510" s="280" t="s">
        <v>4816</v>
      </c>
      <c r="P510" s="16" t="s">
        <v>39</v>
      </c>
      <c r="Q510" s="274"/>
    </row>
    <row r="511" spans="1:17" ht="75" x14ac:dyDescent="0.25">
      <c r="A511" s="276" t="s">
        <v>31</v>
      </c>
      <c r="B511" s="277" t="s">
        <v>701</v>
      </c>
      <c r="C511" s="277"/>
      <c r="D511" s="277" t="s">
        <v>2197</v>
      </c>
      <c r="E511" s="15" t="s">
        <v>2198</v>
      </c>
      <c r="F511" s="15" t="s">
        <v>2199</v>
      </c>
      <c r="G511" s="15" t="s">
        <v>2200</v>
      </c>
      <c r="H511" s="278" t="s">
        <v>35</v>
      </c>
      <c r="I511" s="278" t="s">
        <v>4</v>
      </c>
      <c r="J511" s="278" t="s">
        <v>6</v>
      </c>
      <c r="K511" s="278" t="s">
        <v>55</v>
      </c>
      <c r="L511" s="278" t="s">
        <v>538</v>
      </c>
      <c r="M511" s="277" t="s">
        <v>544</v>
      </c>
      <c r="N511" s="277" t="s">
        <v>38</v>
      </c>
      <c r="O511" s="278" t="s">
        <v>2201</v>
      </c>
      <c r="P511" s="15" t="s">
        <v>39</v>
      </c>
      <c r="Q511" s="275"/>
    </row>
    <row r="512" spans="1:17" ht="45" x14ac:dyDescent="0.25">
      <c r="A512" s="276" t="s">
        <v>31</v>
      </c>
      <c r="B512" s="279" t="s">
        <v>1413</v>
      </c>
      <c r="C512" s="279" t="s">
        <v>2202</v>
      </c>
      <c r="D512" s="279" t="s">
        <v>2203</v>
      </c>
      <c r="E512" s="16" t="s">
        <v>2204</v>
      </c>
      <c r="F512" s="16" t="s">
        <v>2205</v>
      </c>
      <c r="G512" s="16" t="s">
        <v>2206</v>
      </c>
      <c r="H512" s="280" t="s">
        <v>35</v>
      </c>
      <c r="I512" s="280" t="s">
        <v>8</v>
      </c>
      <c r="J512" s="280" t="s">
        <v>6</v>
      </c>
      <c r="K512" s="280" t="s">
        <v>55</v>
      </c>
      <c r="L512" s="280" t="s">
        <v>538</v>
      </c>
      <c r="M512" s="279" t="s">
        <v>1155</v>
      </c>
      <c r="N512" s="279" t="s">
        <v>38</v>
      </c>
      <c r="O512" s="280" t="s">
        <v>9</v>
      </c>
      <c r="P512" s="16" t="s">
        <v>39</v>
      </c>
      <c r="Q512" s="274"/>
    </row>
    <row r="513" spans="1:17" ht="75" x14ac:dyDescent="0.25">
      <c r="A513" s="276" t="s">
        <v>31</v>
      </c>
      <c r="B513" s="277" t="s">
        <v>2207</v>
      </c>
      <c r="C513" s="277" t="s">
        <v>2208</v>
      </c>
      <c r="D513" s="277" t="s">
        <v>2209</v>
      </c>
      <c r="E513" s="15" t="s">
        <v>2210</v>
      </c>
      <c r="F513" s="15" t="s">
        <v>2211</v>
      </c>
      <c r="G513" s="15" t="s">
        <v>2212</v>
      </c>
      <c r="H513" s="278" t="s">
        <v>35</v>
      </c>
      <c r="I513" s="278" t="s">
        <v>8</v>
      </c>
      <c r="J513" s="278" t="s">
        <v>6</v>
      </c>
      <c r="K513" s="278" t="s">
        <v>55</v>
      </c>
      <c r="L513" s="278" t="s">
        <v>538</v>
      </c>
      <c r="M513" s="277" t="s">
        <v>1155</v>
      </c>
      <c r="N513" s="277" t="s">
        <v>38</v>
      </c>
      <c r="O513" s="278" t="s">
        <v>626</v>
      </c>
      <c r="P513" s="15" t="s">
        <v>39</v>
      </c>
      <c r="Q513" s="275"/>
    </row>
    <row r="514" spans="1:17" ht="60" x14ac:dyDescent="0.25">
      <c r="A514" s="276" t="s">
        <v>31</v>
      </c>
      <c r="B514" s="279" t="s">
        <v>5296</v>
      </c>
      <c r="C514" s="279"/>
      <c r="D514" s="279" t="s">
        <v>2213</v>
      </c>
      <c r="E514" s="16" t="s">
        <v>2214</v>
      </c>
      <c r="F514" s="16" t="s">
        <v>2215</v>
      </c>
      <c r="G514" s="16" t="s">
        <v>2216</v>
      </c>
      <c r="H514" s="280" t="s">
        <v>35</v>
      </c>
      <c r="I514" s="280" t="s">
        <v>4</v>
      </c>
      <c r="J514" s="280" t="s">
        <v>5</v>
      </c>
      <c r="K514" s="280" t="s">
        <v>55</v>
      </c>
      <c r="L514" s="280" t="s">
        <v>538</v>
      </c>
      <c r="M514" s="279" t="s">
        <v>1172</v>
      </c>
      <c r="N514" s="279" t="s">
        <v>38</v>
      </c>
      <c r="O514" s="280" t="s">
        <v>9</v>
      </c>
      <c r="P514" s="16" t="s">
        <v>39</v>
      </c>
      <c r="Q514" s="274"/>
    </row>
    <row r="515" spans="1:17" ht="90" x14ac:dyDescent="0.25">
      <c r="A515" s="276" t="s">
        <v>31</v>
      </c>
      <c r="B515" s="277" t="s">
        <v>4821</v>
      </c>
      <c r="C515" s="277"/>
      <c r="D515" s="277" t="s">
        <v>2217</v>
      </c>
      <c r="E515" s="15" t="s">
        <v>2218</v>
      </c>
      <c r="F515" s="15" t="s">
        <v>2219</v>
      </c>
      <c r="G515" s="15" t="s">
        <v>2220</v>
      </c>
      <c r="H515" s="278" t="s">
        <v>35</v>
      </c>
      <c r="I515" s="278" t="s">
        <v>4</v>
      </c>
      <c r="J515" s="278" t="s">
        <v>5</v>
      </c>
      <c r="K515" s="278" t="s">
        <v>55</v>
      </c>
      <c r="L515" s="278" t="s">
        <v>477</v>
      </c>
      <c r="M515" s="277" t="s">
        <v>544</v>
      </c>
      <c r="N515" s="277" t="s">
        <v>38</v>
      </c>
      <c r="O515" s="278" t="s">
        <v>545</v>
      </c>
      <c r="P515" s="15" t="s">
        <v>39</v>
      </c>
      <c r="Q515" s="275"/>
    </row>
    <row r="516" spans="1:17" ht="90" x14ac:dyDescent="0.25">
      <c r="A516" s="276" t="s">
        <v>31</v>
      </c>
      <c r="B516" s="279" t="s">
        <v>4928</v>
      </c>
      <c r="C516" s="279"/>
      <c r="D516" s="279" t="s">
        <v>2221</v>
      </c>
      <c r="E516" s="16" t="s">
        <v>2222</v>
      </c>
      <c r="F516" s="16" t="s">
        <v>5004</v>
      </c>
      <c r="G516" s="16" t="s">
        <v>5005</v>
      </c>
      <c r="H516" s="280" t="s">
        <v>35</v>
      </c>
      <c r="I516" s="280" t="s">
        <v>4</v>
      </c>
      <c r="J516" s="280" t="s">
        <v>5</v>
      </c>
      <c r="K516" s="280" t="s">
        <v>55</v>
      </c>
      <c r="L516" s="280" t="s">
        <v>477</v>
      </c>
      <c r="M516" s="279" t="s">
        <v>2223</v>
      </c>
      <c r="N516" s="279" t="s">
        <v>38</v>
      </c>
      <c r="O516" s="280"/>
      <c r="P516" s="16" t="s">
        <v>39</v>
      </c>
      <c r="Q516" s="274"/>
    </row>
    <row r="517" spans="1:17" ht="60" x14ac:dyDescent="0.25">
      <c r="A517" s="276" t="s">
        <v>31</v>
      </c>
      <c r="B517" s="277" t="s">
        <v>2224</v>
      </c>
      <c r="C517" s="277" t="s">
        <v>2225</v>
      </c>
      <c r="D517" s="277" t="s">
        <v>2226</v>
      </c>
      <c r="E517" s="15" t="s">
        <v>5391</v>
      </c>
      <c r="F517" s="15" t="s">
        <v>2227</v>
      </c>
      <c r="G517" s="15" t="s">
        <v>2228</v>
      </c>
      <c r="H517" s="278" t="s">
        <v>1188</v>
      </c>
      <c r="I517" s="278" t="s">
        <v>8</v>
      </c>
      <c r="J517" s="278" t="s">
        <v>6</v>
      </c>
      <c r="K517" s="278" t="s">
        <v>55</v>
      </c>
      <c r="L517" s="278" t="s">
        <v>1643</v>
      </c>
      <c r="M517" s="277" t="s">
        <v>5392</v>
      </c>
      <c r="N517" s="277" t="s">
        <v>103</v>
      </c>
      <c r="O517" s="278"/>
      <c r="P517" s="15" t="s">
        <v>39</v>
      </c>
      <c r="Q517" s="275"/>
    </row>
    <row r="518" spans="1:17" ht="60" x14ac:dyDescent="0.25">
      <c r="A518" s="276" t="s">
        <v>31</v>
      </c>
      <c r="B518" s="279" t="s">
        <v>2224</v>
      </c>
      <c r="C518" s="279" t="s">
        <v>2229</v>
      </c>
      <c r="D518" s="279" t="s">
        <v>2230</v>
      </c>
      <c r="E518" s="16" t="s">
        <v>5393</v>
      </c>
      <c r="F518" s="16" t="s">
        <v>2231</v>
      </c>
      <c r="G518" s="16" t="s">
        <v>2232</v>
      </c>
      <c r="H518" s="280" t="s">
        <v>1188</v>
      </c>
      <c r="I518" s="280" t="s">
        <v>8</v>
      </c>
      <c r="J518" s="280" t="s">
        <v>6</v>
      </c>
      <c r="K518" s="280" t="s">
        <v>55</v>
      </c>
      <c r="L518" s="280" t="s">
        <v>1643</v>
      </c>
      <c r="M518" s="279" t="s">
        <v>5392</v>
      </c>
      <c r="N518" s="279" t="s">
        <v>103</v>
      </c>
      <c r="O518" s="280"/>
      <c r="P518" s="16" t="s">
        <v>39</v>
      </c>
      <c r="Q518" s="274"/>
    </row>
    <row r="519" spans="1:17" ht="60" x14ac:dyDescent="0.25">
      <c r="A519" s="276" t="s">
        <v>31</v>
      </c>
      <c r="B519" s="277" t="s">
        <v>391</v>
      </c>
      <c r="C519" s="277" t="s">
        <v>2233</v>
      </c>
      <c r="D519" s="277" t="s">
        <v>2234</v>
      </c>
      <c r="E519" s="15" t="s">
        <v>2235</v>
      </c>
      <c r="F519" s="15" t="s">
        <v>2236</v>
      </c>
      <c r="G519" s="15" t="s">
        <v>2237</v>
      </c>
      <c r="H519" s="278" t="s">
        <v>35</v>
      </c>
      <c r="I519" s="278" t="s">
        <v>8</v>
      </c>
      <c r="J519" s="278" t="s">
        <v>6</v>
      </c>
      <c r="K519" s="278" t="s">
        <v>766</v>
      </c>
      <c r="L519" s="278" t="s">
        <v>1198</v>
      </c>
      <c r="M519" s="277" t="s">
        <v>374</v>
      </c>
      <c r="N519" s="277" t="s">
        <v>38</v>
      </c>
      <c r="O519" s="278" t="s">
        <v>209</v>
      </c>
      <c r="P519" s="15" t="s">
        <v>39</v>
      </c>
      <c r="Q519" s="275"/>
    </row>
    <row r="520" spans="1:17" ht="60" x14ac:dyDescent="0.25">
      <c r="A520" s="276" t="s">
        <v>31</v>
      </c>
      <c r="B520" s="279" t="s">
        <v>391</v>
      </c>
      <c r="C520" s="279" t="s">
        <v>2238</v>
      </c>
      <c r="D520" s="279" t="s">
        <v>2239</v>
      </c>
      <c r="E520" s="16" t="s">
        <v>2240</v>
      </c>
      <c r="F520" s="16" t="s">
        <v>2241</v>
      </c>
      <c r="G520" s="16" t="s">
        <v>2242</v>
      </c>
      <c r="H520" s="280" t="s">
        <v>35</v>
      </c>
      <c r="I520" s="280" t="s">
        <v>8</v>
      </c>
      <c r="J520" s="280" t="s">
        <v>6</v>
      </c>
      <c r="K520" s="280" t="s">
        <v>766</v>
      </c>
      <c r="L520" s="280" t="s">
        <v>1198</v>
      </c>
      <c r="M520" s="279" t="s">
        <v>374</v>
      </c>
      <c r="N520" s="279" t="s">
        <v>38</v>
      </c>
      <c r="O520" s="280" t="s">
        <v>209</v>
      </c>
      <c r="P520" s="16" t="s">
        <v>39</v>
      </c>
      <c r="Q520" s="274"/>
    </row>
    <row r="521" spans="1:17" ht="75" x14ac:dyDescent="0.25">
      <c r="A521" s="276" t="s">
        <v>31</v>
      </c>
      <c r="B521" s="277" t="s">
        <v>5295</v>
      </c>
      <c r="C521" s="277"/>
      <c r="D521" s="277" t="s">
        <v>2243</v>
      </c>
      <c r="E521" s="15" t="s">
        <v>2244</v>
      </c>
      <c r="F521" s="15" t="s">
        <v>2245</v>
      </c>
      <c r="G521" s="15" t="s">
        <v>2246</v>
      </c>
      <c r="H521" s="278" t="s">
        <v>35</v>
      </c>
      <c r="I521" s="278" t="s">
        <v>4</v>
      </c>
      <c r="J521" s="278" t="s">
        <v>5</v>
      </c>
      <c r="K521" s="278" t="s">
        <v>766</v>
      </c>
      <c r="L521" s="278" t="s">
        <v>1198</v>
      </c>
      <c r="M521" s="277" t="s">
        <v>374</v>
      </c>
      <c r="N521" s="277" t="s">
        <v>38</v>
      </c>
      <c r="O521" s="278" t="s">
        <v>209</v>
      </c>
      <c r="P521" s="15" t="s">
        <v>39</v>
      </c>
      <c r="Q521" s="275"/>
    </row>
    <row r="522" spans="1:17" ht="75" x14ac:dyDescent="0.25">
      <c r="A522" s="276" t="s">
        <v>31</v>
      </c>
      <c r="B522" s="279" t="s">
        <v>391</v>
      </c>
      <c r="C522" s="279"/>
      <c r="D522" s="279" t="s">
        <v>2247</v>
      </c>
      <c r="E522" s="16" t="s">
        <v>2248</v>
      </c>
      <c r="F522" s="16" t="s">
        <v>2249</v>
      </c>
      <c r="G522" s="16" t="s">
        <v>2246</v>
      </c>
      <c r="H522" s="280" t="s">
        <v>35</v>
      </c>
      <c r="I522" s="280" t="s">
        <v>4</v>
      </c>
      <c r="J522" s="280" t="s">
        <v>6</v>
      </c>
      <c r="K522" s="280" t="s">
        <v>766</v>
      </c>
      <c r="L522" s="280" t="s">
        <v>1198</v>
      </c>
      <c r="M522" s="279" t="s">
        <v>374</v>
      </c>
      <c r="N522" s="279" t="s">
        <v>38</v>
      </c>
      <c r="O522" s="280" t="s">
        <v>209</v>
      </c>
      <c r="P522" s="16" t="s">
        <v>39</v>
      </c>
      <c r="Q522" s="274"/>
    </row>
    <row r="523" spans="1:17" ht="45" x14ac:dyDescent="0.25">
      <c r="A523" s="276" t="s">
        <v>31</v>
      </c>
      <c r="B523" s="277" t="s">
        <v>2250</v>
      </c>
      <c r="C523" s="277" t="s">
        <v>2251</v>
      </c>
      <c r="D523" s="277" t="s">
        <v>2252</v>
      </c>
      <c r="E523" s="15" t="s">
        <v>2253</v>
      </c>
      <c r="F523" s="15" t="s">
        <v>2254</v>
      </c>
      <c r="G523" s="15" t="s">
        <v>2255</v>
      </c>
      <c r="H523" s="278" t="s">
        <v>35</v>
      </c>
      <c r="I523" s="278" t="s">
        <v>8</v>
      </c>
      <c r="J523" s="278" t="s">
        <v>6</v>
      </c>
      <c r="K523" s="278" t="s">
        <v>71</v>
      </c>
      <c r="L523" s="278" t="s">
        <v>1294</v>
      </c>
      <c r="M523" s="277" t="s">
        <v>152</v>
      </c>
      <c r="N523" s="277" t="s">
        <v>38</v>
      </c>
      <c r="O523" s="278" t="s">
        <v>2256</v>
      </c>
      <c r="P523" s="15" t="s">
        <v>39</v>
      </c>
      <c r="Q523" s="275"/>
    </row>
    <row r="524" spans="1:17" ht="45" x14ac:dyDescent="0.25">
      <c r="A524" s="276" t="s">
        <v>31</v>
      </c>
      <c r="B524" s="279" t="s">
        <v>2250</v>
      </c>
      <c r="C524" s="279" t="s">
        <v>2257</v>
      </c>
      <c r="D524" s="279" t="s">
        <v>2258</v>
      </c>
      <c r="E524" s="16" t="s">
        <v>2259</v>
      </c>
      <c r="F524" s="16" t="s">
        <v>2260</v>
      </c>
      <c r="G524" s="16" t="s">
        <v>2261</v>
      </c>
      <c r="H524" s="280" t="s">
        <v>35</v>
      </c>
      <c r="I524" s="280" t="s">
        <v>8</v>
      </c>
      <c r="J524" s="280" t="s">
        <v>6</v>
      </c>
      <c r="K524" s="280" t="s">
        <v>71</v>
      </c>
      <c r="L524" s="280" t="s">
        <v>1294</v>
      </c>
      <c r="M524" s="279" t="s">
        <v>152</v>
      </c>
      <c r="N524" s="279" t="s">
        <v>38</v>
      </c>
      <c r="O524" s="280" t="s">
        <v>2256</v>
      </c>
      <c r="P524" s="16" t="s">
        <v>39</v>
      </c>
      <c r="Q524" s="274"/>
    </row>
    <row r="525" spans="1:17" ht="45" x14ac:dyDescent="0.25">
      <c r="A525" s="276" t="s">
        <v>31</v>
      </c>
      <c r="B525" s="277" t="s">
        <v>2250</v>
      </c>
      <c r="C525" s="277" t="s">
        <v>2262</v>
      </c>
      <c r="D525" s="277" t="s">
        <v>2263</v>
      </c>
      <c r="E525" s="15" t="s">
        <v>2264</v>
      </c>
      <c r="F525" s="15" t="s">
        <v>2265</v>
      </c>
      <c r="G525" s="15" t="s">
        <v>2266</v>
      </c>
      <c r="H525" s="278" t="s">
        <v>35</v>
      </c>
      <c r="I525" s="278" t="s">
        <v>8</v>
      </c>
      <c r="J525" s="278" t="s">
        <v>6</v>
      </c>
      <c r="K525" s="278" t="s">
        <v>71</v>
      </c>
      <c r="L525" s="278" t="s">
        <v>1294</v>
      </c>
      <c r="M525" s="277" t="s">
        <v>152</v>
      </c>
      <c r="N525" s="277" t="s">
        <v>38</v>
      </c>
      <c r="O525" s="278" t="s">
        <v>2256</v>
      </c>
      <c r="P525" s="15" t="s">
        <v>39</v>
      </c>
      <c r="Q525" s="275"/>
    </row>
    <row r="526" spans="1:17" ht="45" x14ac:dyDescent="0.25">
      <c r="A526" s="276" t="s">
        <v>31</v>
      </c>
      <c r="B526" s="279" t="s">
        <v>2250</v>
      </c>
      <c r="C526" s="279" t="s">
        <v>2267</v>
      </c>
      <c r="D526" s="279" t="s">
        <v>2268</v>
      </c>
      <c r="E526" s="16" t="s">
        <v>2269</v>
      </c>
      <c r="F526" s="16" t="s">
        <v>2270</v>
      </c>
      <c r="G526" s="16" t="s">
        <v>2271</v>
      </c>
      <c r="H526" s="280" t="s">
        <v>35</v>
      </c>
      <c r="I526" s="280" t="s">
        <v>8</v>
      </c>
      <c r="J526" s="280" t="s">
        <v>6</v>
      </c>
      <c r="K526" s="280" t="s">
        <v>71</v>
      </c>
      <c r="L526" s="280" t="s">
        <v>1294</v>
      </c>
      <c r="M526" s="279" t="s">
        <v>152</v>
      </c>
      <c r="N526" s="279" t="s">
        <v>38</v>
      </c>
      <c r="O526" s="280" t="s">
        <v>2256</v>
      </c>
      <c r="P526" s="16" t="s">
        <v>39</v>
      </c>
      <c r="Q526" s="274"/>
    </row>
    <row r="527" spans="1:17" ht="45" x14ac:dyDescent="0.25">
      <c r="A527" s="276" t="s">
        <v>31</v>
      </c>
      <c r="B527" s="277" t="s">
        <v>2250</v>
      </c>
      <c r="C527" s="277" t="s">
        <v>2272</v>
      </c>
      <c r="D527" s="277" t="s">
        <v>2273</v>
      </c>
      <c r="E527" s="15" t="s">
        <v>2274</v>
      </c>
      <c r="F527" s="15" t="s">
        <v>2275</v>
      </c>
      <c r="G527" s="15" t="s">
        <v>2276</v>
      </c>
      <c r="H527" s="278" t="s">
        <v>35</v>
      </c>
      <c r="I527" s="278" t="s">
        <v>8</v>
      </c>
      <c r="J527" s="278" t="s">
        <v>6</v>
      </c>
      <c r="K527" s="278" t="s">
        <v>71</v>
      </c>
      <c r="L527" s="278" t="s">
        <v>1294</v>
      </c>
      <c r="M527" s="277" t="s">
        <v>152</v>
      </c>
      <c r="N527" s="277" t="s">
        <v>38</v>
      </c>
      <c r="O527" s="278" t="s">
        <v>2256</v>
      </c>
      <c r="P527" s="15" t="s">
        <v>39</v>
      </c>
      <c r="Q527" s="275"/>
    </row>
    <row r="528" spans="1:17" ht="45" x14ac:dyDescent="0.25">
      <c r="A528" s="276" t="s">
        <v>31</v>
      </c>
      <c r="B528" s="279" t="s">
        <v>2250</v>
      </c>
      <c r="C528" s="279" t="s">
        <v>2277</v>
      </c>
      <c r="D528" s="279" t="s">
        <v>2278</v>
      </c>
      <c r="E528" s="16" t="s">
        <v>2279</v>
      </c>
      <c r="F528" s="16" t="s">
        <v>2280</v>
      </c>
      <c r="G528" s="16" t="s">
        <v>2281</v>
      </c>
      <c r="H528" s="280" t="s">
        <v>35</v>
      </c>
      <c r="I528" s="280" t="s">
        <v>8</v>
      </c>
      <c r="J528" s="280" t="s">
        <v>6</v>
      </c>
      <c r="K528" s="280" t="s">
        <v>71</v>
      </c>
      <c r="L528" s="280" t="s">
        <v>1294</v>
      </c>
      <c r="M528" s="279" t="s">
        <v>152</v>
      </c>
      <c r="N528" s="279" t="s">
        <v>38</v>
      </c>
      <c r="O528" s="280" t="s">
        <v>2256</v>
      </c>
      <c r="P528" s="16" t="s">
        <v>39</v>
      </c>
      <c r="Q528" s="274"/>
    </row>
    <row r="529" spans="1:17" ht="45" x14ac:dyDescent="0.25">
      <c r="A529" s="276" t="s">
        <v>31</v>
      </c>
      <c r="B529" s="277" t="s">
        <v>2250</v>
      </c>
      <c r="C529" s="277" t="s">
        <v>2282</v>
      </c>
      <c r="D529" s="277" t="s">
        <v>2283</v>
      </c>
      <c r="E529" s="15" t="s">
        <v>2284</v>
      </c>
      <c r="F529" s="15" t="s">
        <v>2285</v>
      </c>
      <c r="G529" s="15" t="s">
        <v>2286</v>
      </c>
      <c r="H529" s="278" t="s">
        <v>35</v>
      </c>
      <c r="I529" s="278" t="s">
        <v>8</v>
      </c>
      <c r="J529" s="278" t="s">
        <v>6</v>
      </c>
      <c r="K529" s="278" t="s">
        <v>71</v>
      </c>
      <c r="L529" s="278" t="s">
        <v>1294</v>
      </c>
      <c r="M529" s="277" t="s">
        <v>152</v>
      </c>
      <c r="N529" s="277" t="s">
        <v>38</v>
      </c>
      <c r="O529" s="278" t="s">
        <v>13</v>
      </c>
      <c r="P529" s="15" t="s">
        <v>39</v>
      </c>
      <c r="Q529" s="275"/>
    </row>
    <row r="530" spans="1:17" ht="45" x14ac:dyDescent="0.25">
      <c r="A530" s="276" t="s">
        <v>31</v>
      </c>
      <c r="B530" s="279" t="s">
        <v>2250</v>
      </c>
      <c r="C530" s="279" t="s">
        <v>2287</v>
      </c>
      <c r="D530" s="279" t="s">
        <v>2288</v>
      </c>
      <c r="E530" s="16" t="s">
        <v>2289</v>
      </c>
      <c r="F530" s="16" t="s">
        <v>2290</v>
      </c>
      <c r="G530" s="16" t="s">
        <v>2291</v>
      </c>
      <c r="H530" s="280" t="s">
        <v>35</v>
      </c>
      <c r="I530" s="280" t="s">
        <v>8</v>
      </c>
      <c r="J530" s="280" t="s">
        <v>6</v>
      </c>
      <c r="K530" s="280" t="s">
        <v>71</v>
      </c>
      <c r="L530" s="280" t="s">
        <v>1294</v>
      </c>
      <c r="M530" s="279" t="s">
        <v>152</v>
      </c>
      <c r="N530" s="279"/>
      <c r="O530" s="280" t="s">
        <v>2256</v>
      </c>
      <c r="P530" s="16" t="s">
        <v>39</v>
      </c>
      <c r="Q530" s="274"/>
    </row>
    <row r="531" spans="1:17" ht="45" x14ac:dyDescent="0.25">
      <c r="A531" s="276" t="s">
        <v>31</v>
      </c>
      <c r="B531" s="277" t="s">
        <v>2250</v>
      </c>
      <c r="C531" s="277" t="s">
        <v>2292</v>
      </c>
      <c r="D531" s="277" t="s">
        <v>2293</v>
      </c>
      <c r="E531" s="15" t="s">
        <v>2294</v>
      </c>
      <c r="F531" s="15" t="s">
        <v>2295</v>
      </c>
      <c r="G531" s="15" t="s">
        <v>2296</v>
      </c>
      <c r="H531" s="278" t="s">
        <v>35</v>
      </c>
      <c r="I531" s="278" t="s">
        <v>8</v>
      </c>
      <c r="J531" s="278" t="s">
        <v>6</v>
      </c>
      <c r="K531" s="278" t="s">
        <v>71</v>
      </c>
      <c r="L531" s="278" t="s">
        <v>1294</v>
      </c>
      <c r="M531" s="277" t="s">
        <v>152</v>
      </c>
      <c r="N531" s="277" t="s">
        <v>38</v>
      </c>
      <c r="O531" s="278" t="s">
        <v>2256</v>
      </c>
      <c r="P531" s="15" t="s">
        <v>39</v>
      </c>
      <c r="Q531" s="275"/>
    </row>
    <row r="532" spans="1:17" ht="45" x14ac:dyDescent="0.25">
      <c r="A532" s="276" t="s">
        <v>31</v>
      </c>
      <c r="B532" s="279" t="s">
        <v>2250</v>
      </c>
      <c r="C532" s="279" t="s">
        <v>2297</v>
      </c>
      <c r="D532" s="279" t="s">
        <v>2298</v>
      </c>
      <c r="E532" s="16" t="s">
        <v>2299</v>
      </c>
      <c r="F532" s="16" t="s">
        <v>2300</v>
      </c>
      <c r="G532" s="16" t="s">
        <v>2301</v>
      </c>
      <c r="H532" s="280" t="s">
        <v>35</v>
      </c>
      <c r="I532" s="280" t="s">
        <v>8</v>
      </c>
      <c r="J532" s="280" t="s">
        <v>6</v>
      </c>
      <c r="K532" s="280" t="s">
        <v>71</v>
      </c>
      <c r="L532" s="280" t="s">
        <v>1294</v>
      </c>
      <c r="M532" s="279" t="s">
        <v>152</v>
      </c>
      <c r="N532" s="279"/>
      <c r="O532" s="280" t="s">
        <v>2256</v>
      </c>
      <c r="P532" s="16" t="s">
        <v>39</v>
      </c>
      <c r="Q532" s="274"/>
    </row>
    <row r="533" spans="1:17" ht="45" x14ac:dyDescent="0.25">
      <c r="A533" s="276" t="s">
        <v>31</v>
      </c>
      <c r="B533" s="277" t="s">
        <v>2250</v>
      </c>
      <c r="C533" s="277" t="s">
        <v>2302</v>
      </c>
      <c r="D533" s="277" t="s">
        <v>2303</v>
      </c>
      <c r="E533" s="15" t="s">
        <v>2304</v>
      </c>
      <c r="F533" s="15" t="s">
        <v>2305</v>
      </c>
      <c r="G533" s="15" t="s">
        <v>2306</v>
      </c>
      <c r="H533" s="278" t="s">
        <v>35</v>
      </c>
      <c r="I533" s="278" t="s">
        <v>8</v>
      </c>
      <c r="J533" s="278" t="s">
        <v>6</v>
      </c>
      <c r="K533" s="278" t="s">
        <v>71</v>
      </c>
      <c r="L533" s="278" t="s">
        <v>1294</v>
      </c>
      <c r="M533" s="277" t="s">
        <v>152</v>
      </c>
      <c r="N533" s="277" t="s">
        <v>38</v>
      </c>
      <c r="O533" s="278" t="s">
        <v>2256</v>
      </c>
      <c r="P533" s="15" t="s">
        <v>39</v>
      </c>
      <c r="Q533" s="275"/>
    </row>
    <row r="534" spans="1:17" ht="105" x14ac:dyDescent="0.25">
      <c r="A534" s="276" t="s">
        <v>31</v>
      </c>
      <c r="B534" s="279" t="s">
        <v>4853</v>
      </c>
      <c r="C534" s="279"/>
      <c r="D534" s="279" t="s">
        <v>2307</v>
      </c>
      <c r="E534" s="16" t="s">
        <v>2308</v>
      </c>
      <c r="F534" s="16" t="s">
        <v>2309</v>
      </c>
      <c r="G534" s="16" t="s">
        <v>2310</v>
      </c>
      <c r="H534" s="280" t="s">
        <v>35</v>
      </c>
      <c r="I534" s="280" t="s">
        <v>4</v>
      </c>
      <c r="J534" s="280" t="s">
        <v>5</v>
      </c>
      <c r="K534" s="280" t="s">
        <v>55</v>
      </c>
      <c r="L534" s="280" t="s">
        <v>182</v>
      </c>
      <c r="M534" s="279" t="s">
        <v>2311</v>
      </c>
      <c r="N534" s="279" t="s">
        <v>103</v>
      </c>
      <c r="O534" s="280"/>
      <c r="P534" s="16" t="s">
        <v>39</v>
      </c>
      <c r="Q534" s="274"/>
    </row>
    <row r="535" spans="1:17" ht="105" x14ac:dyDescent="0.25">
      <c r="A535" s="276" t="s">
        <v>31</v>
      </c>
      <c r="B535" s="277" t="s">
        <v>4853</v>
      </c>
      <c r="C535" s="277"/>
      <c r="D535" s="277" t="s">
        <v>2312</v>
      </c>
      <c r="E535" s="15" t="s">
        <v>2313</v>
      </c>
      <c r="F535" s="15" t="s">
        <v>2314</v>
      </c>
      <c r="G535" s="15" t="s">
        <v>2315</v>
      </c>
      <c r="H535" s="278" t="s">
        <v>35</v>
      </c>
      <c r="I535" s="278" t="s">
        <v>4</v>
      </c>
      <c r="J535" s="278" t="s">
        <v>5</v>
      </c>
      <c r="K535" s="278" t="s">
        <v>55</v>
      </c>
      <c r="L535" s="278" t="s">
        <v>182</v>
      </c>
      <c r="M535" s="277" t="s">
        <v>2311</v>
      </c>
      <c r="N535" s="277" t="s">
        <v>103</v>
      </c>
      <c r="O535" s="278"/>
      <c r="P535" s="15" t="s">
        <v>39</v>
      </c>
      <c r="Q535" s="275"/>
    </row>
    <row r="536" spans="1:17" ht="105" x14ac:dyDescent="0.25">
      <c r="A536" s="276" t="s">
        <v>31</v>
      </c>
      <c r="B536" s="279" t="s">
        <v>4853</v>
      </c>
      <c r="C536" s="279"/>
      <c r="D536" s="279" t="s">
        <v>2316</v>
      </c>
      <c r="E536" s="16" t="s">
        <v>2317</v>
      </c>
      <c r="F536" s="16" t="s">
        <v>2318</v>
      </c>
      <c r="G536" s="16" t="s">
        <v>2319</v>
      </c>
      <c r="H536" s="280" t="s">
        <v>35</v>
      </c>
      <c r="I536" s="280" t="s">
        <v>4</v>
      </c>
      <c r="J536" s="280" t="s">
        <v>5</v>
      </c>
      <c r="K536" s="280" t="s">
        <v>55</v>
      </c>
      <c r="L536" s="280" t="s">
        <v>182</v>
      </c>
      <c r="M536" s="279" t="s">
        <v>2311</v>
      </c>
      <c r="N536" s="279" t="s">
        <v>103</v>
      </c>
      <c r="O536" s="280"/>
      <c r="P536" s="16" t="s">
        <v>39</v>
      </c>
      <c r="Q536" s="274"/>
    </row>
    <row r="537" spans="1:17" ht="105" x14ac:dyDescent="0.25">
      <c r="A537" s="276" t="s">
        <v>31</v>
      </c>
      <c r="B537" s="277" t="s">
        <v>4853</v>
      </c>
      <c r="C537" s="277"/>
      <c r="D537" s="277" t="s">
        <v>2320</v>
      </c>
      <c r="E537" s="15" t="s">
        <v>2321</v>
      </c>
      <c r="F537" s="15" t="s">
        <v>2322</v>
      </c>
      <c r="G537" s="15" t="s">
        <v>2323</v>
      </c>
      <c r="H537" s="278" t="s">
        <v>35</v>
      </c>
      <c r="I537" s="278" t="s">
        <v>4</v>
      </c>
      <c r="J537" s="278" t="s">
        <v>5</v>
      </c>
      <c r="K537" s="278" t="s">
        <v>55</v>
      </c>
      <c r="L537" s="278" t="s">
        <v>182</v>
      </c>
      <c r="M537" s="277" t="s">
        <v>2311</v>
      </c>
      <c r="N537" s="277" t="s">
        <v>103</v>
      </c>
      <c r="O537" s="278"/>
      <c r="P537" s="15" t="s">
        <v>39</v>
      </c>
      <c r="Q537" s="275"/>
    </row>
    <row r="538" spans="1:17" ht="60" x14ac:dyDescent="0.25">
      <c r="A538" s="276" t="s">
        <v>31</v>
      </c>
      <c r="B538" s="279" t="s">
        <v>5394</v>
      </c>
      <c r="C538" s="279" t="s">
        <v>2324</v>
      </c>
      <c r="D538" s="279" t="s">
        <v>2325</v>
      </c>
      <c r="E538" s="16" t="s">
        <v>2326</v>
      </c>
      <c r="F538" s="16" t="s">
        <v>2327</v>
      </c>
      <c r="G538" s="16" t="s">
        <v>2328</v>
      </c>
      <c r="H538" s="280" t="s">
        <v>70</v>
      </c>
      <c r="I538" s="280" t="s">
        <v>8</v>
      </c>
      <c r="J538" s="280" t="s">
        <v>5</v>
      </c>
      <c r="K538" s="280" t="s">
        <v>71</v>
      </c>
      <c r="L538" s="280" t="s">
        <v>2329</v>
      </c>
      <c r="M538" s="279" t="s">
        <v>2330</v>
      </c>
      <c r="N538" s="279" t="s">
        <v>103</v>
      </c>
      <c r="O538" s="280"/>
      <c r="P538" s="16" t="s">
        <v>39</v>
      </c>
      <c r="Q538" s="274"/>
    </row>
    <row r="539" spans="1:17" ht="60" x14ac:dyDescent="0.25">
      <c r="A539" s="276" t="s">
        <v>31</v>
      </c>
      <c r="B539" s="277" t="s">
        <v>2331</v>
      </c>
      <c r="C539" s="277" t="s">
        <v>2332</v>
      </c>
      <c r="D539" s="277" t="s">
        <v>2333</v>
      </c>
      <c r="E539" s="15" t="s">
        <v>2334</v>
      </c>
      <c r="F539" s="15" t="s">
        <v>2335</v>
      </c>
      <c r="G539" s="15" t="s">
        <v>2336</v>
      </c>
      <c r="H539" s="278" t="s">
        <v>70</v>
      </c>
      <c r="I539" s="278" t="s">
        <v>8</v>
      </c>
      <c r="J539" s="278" t="s">
        <v>6</v>
      </c>
      <c r="K539" s="278" t="s">
        <v>71</v>
      </c>
      <c r="L539" s="278" t="s">
        <v>2329</v>
      </c>
      <c r="M539" s="277" t="s">
        <v>2337</v>
      </c>
      <c r="N539" s="277" t="s">
        <v>38</v>
      </c>
      <c r="O539" s="278" t="s">
        <v>1515</v>
      </c>
      <c r="P539" s="15" t="s">
        <v>39</v>
      </c>
      <c r="Q539" s="275"/>
    </row>
    <row r="540" spans="1:17" ht="60" x14ac:dyDescent="0.25">
      <c r="A540" s="276" t="s">
        <v>31</v>
      </c>
      <c r="B540" s="279" t="s">
        <v>2331</v>
      </c>
      <c r="C540" s="279" t="s">
        <v>2338</v>
      </c>
      <c r="D540" s="279" t="s">
        <v>2339</v>
      </c>
      <c r="E540" s="16" t="s">
        <v>2340</v>
      </c>
      <c r="F540" s="16" t="s">
        <v>2341</v>
      </c>
      <c r="G540" s="16" t="s">
        <v>2342</v>
      </c>
      <c r="H540" s="280" t="s">
        <v>70</v>
      </c>
      <c r="I540" s="280" t="s">
        <v>8</v>
      </c>
      <c r="J540" s="280" t="s">
        <v>6</v>
      </c>
      <c r="K540" s="280" t="s">
        <v>71</v>
      </c>
      <c r="L540" s="280" t="s">
        <v>2329</v>
      </c>
      <c r="M540" s="279" t="s">
        <v>2343</v>
      </c>
      <c r="N540" s="279" t="s">
        <v>38</v>
      </c>
      <c r="O540" s="280" t="s">
        <v>1515</v>
      </c>
      <c r="P540" s="16" t="s">
        <v>39</v>
      </c>
      <c r="Q540" s="274"/>
    </row>
    <row r="541" spans="1:17" ht="60" x14ac:dyDescent="0.25">
      <c r="A541" s="276" t="s">
        <v>31</v>
      </c>
      <c r="B541" s="277" t="s">
        <v>5394</v>
      </c>
      <c r="C541" s="277" t="s">
        <v>2344</v>
      </c>
      <c r="D541" s="277" t="s">
        <v>2345</v>
      </c>
      <c r="E541" s="15" t="s">
        <v>2346</v>
      </c>
      <c r="F541" s="15" t="s">
        <v>2347</v>
      </c>
      <c r="G541" s="15" t="s">
        <v>2348</v>
      </c>
      <c r="H541" s="278" t="s">
        <v>70</v>
      </c>
      <c r="I541" s="278" t="s">
        <v>8</v>
      </c>
      <c r="J541" s="278" t="s">
        <v>5</v>
      </c>
      <c r="K541" s="278" t="s">
        <v>71</v>
      </c>
      <c r="L541" s="278" t="s">
        <v>2329</v>
      </c>
      <c r="M541" s="277" t="s">
        <v>2330</v>
      </c>
      <c r="N541" s="277" t="s">
        <v>103</v>
      </c>
      <c r="O541" s="278"/>
      <c r="P541" s="15" t="s">
        <v>39</v>
      </c>
      <c r="Q541" s="275"/>
    </row>
    <row r="542" spans="1:17" ht="90" x14ac:dyDescent="0.25">
      <c r="A542" s="276" t="s">
        <v>31</v>
      </c>
      <c r="B542" s="279" t="s">
        <v>2331</v>
      </c>
      <c r="C542" s="279" t="s">
        <v>2349</v>
      </c>
      <c r="D542" s="279" t="s">
        <v>2350</v>
      </c>
      <c r="E542" s="16" t="s">
        <v>2351</v>
      </c>
      <c r="F542" s="16" t="s">
        <v>2352</v>
      </c>
      <c r="G542" s="16" t="s">
        <v>2353</v>
      </c>
      <c r="H542" s="280" t="s">
        <v>70</v>
      </c>
      <c r="I542" s="280" t="s">
        <v>8</v>
      </c>
      <c r="J542" s="280" t="s">
        <v>6</v>
      </c>
      <c r="K542" s="280" t="s">
        <v>71</v>
      </c>
      <c r="L542" s="280" t="s">
        <v>2329</v>
      </c>
      <c r="M542" s="279" t="s">
        <v>2354</v>
      </c>
      <c r="N542" s="279" t="s">
        <v>38</v>
      </c>
      <c r="O542" s="280" t="s">
        <v>1515</v>
      </c>
      <c r="P542" s="16" t="s">
        <v>39</v>
      </c>
      <c r="Q542" s="274"/>
    </row>
    <row r="543" spans="1:17" ht="90" x14ac:dyDescent="0.25">
      <c r="A543" s="276" t="s">
        <v>31</v>
      </c>
      <c r="B543" s="277" t="s">
        <v>2331</v>
      </c>
      <c r="C543" s="277" t="s">
        <v>2355</v>
      </c>
      <c r="D543" s="277" t="s">
        <v>2356</v>
      </c>
      <c r="E543" s="15" t="s">
        <v>2357</v>
      </c>
      <c r="F543" s="15" t="s">
        <v>2358</v>
      </c>
      <c r="G543" s="15" t="s">
        <v>2359</v>
      </c>
      <c r="H543" s="278" t="s">
        <v>70</v>
      </c>
      <c r="I543" s="278" t="s">
        <v>8</v>
      </c>
      <c r="J543" s="278" t="s">
        <v>6</v>
      </c>
      <c r="K543" s="278" t="s">
        <v>71</v>
      </c>
      <c r="L543" s="278" t="s">
        <v>2329</v>
      </c>
      <c r="M543" s="277" t="s">
        <v>2360</v>
      </c>
      <c r="N543" s="277" t="s">
        <v>38</v>
      </c>
      <c r="O543" s="278" t="s">
        <v>1515</v>
      </c>
      <c r="P543" s="15" t="s">
        <v>39</v>
      </c>
      <c r="Q543" s="275"/>
    </row>
    <row r="544" spans="1:17" ht="60" x14ac:dyDescent="0.25">
      <c r="A544" s="276" t="s">
        <v>31</v>
      </c>
      <c r="B544" s="279" t="s">
        <v>5312</v>
      </c>
      <c r="C544" s="279" t="s">
        <v>2361</v>
      </c>
      <c r="D544" s="279" t="s">
        <v>2362</v>
      </c>
      <c r="E544" s="16" t="s">
        <v>2363</v>
      </c>
      <c r="F544" s="16" t="s">
        <v>2364</v>
      </c>
      <c r="G544" s="16" t="s">
        <v>2365</v>
      </c>
      <c r="H544" s="280" t="s">
        <v>35</v>
      </c>
      <c r="I544" s="280" t="s">
        <v>8</v>
      </c>
      <c r="J544" s="280" t="s">
        <v>5</v>
      </c>
      <c r="K544" s="280" t="s">
        <v>55</v>
      </c>
      <c r="L544" s="280" t="s">
        <v>710</v>
      </c>
      <c r="M544" s="279" t="s">
        <v>2366</v>
      </c>
      <c r="N544" s="279" t="s">
        <v>103</v>
      </c>
      <c r="O544" s="280"/>
      <c r="P544" s="16" t="s">
        <v>39</v>
      </c>
      <c r="Q544" s="274"/>
    </row>
    <row r="545" spans="1:17" ht="60" x14ac:dyDescent="0.25">
      <c r="A545" s="276" t="s">
        <v>31</v>
      </c>
      <c r="B545" s="277" t="s">
        <v>4906</v>
      </c>
      <c r="C545" s="277" t="s">
        <v>2367</v>
      </c>
      <c r="D545" s="277" t="s">
        <v>2368</v>
      </c>
      <c r="E545" s="15" t="s">
        <v>2369</v>
      </c>
      <c r="F545" s="15" t="s">
        <v>2370</v>
      </c>
      <c r="G545" s="15" t="s">
        <v>2371</v>
      </c>
      <c r="H545" s="278" t="s">
        <v>35</v>
      </c>
      <c r="I545" s="278" t="s">
        <v>8</v>
      </c>
      <c r="J545" s="278" t="s">
        <v>5</v>
      </c>
      <c r="K545" s="278" t="s">
        <v>55</v>
      </c>
      <c r="L545" s="278" t="s">
        <v>710</v>
      </c>
      <c r="M545" s="277" t="s">
        <v>2366</v>
      </c>
      <c r="N545" s="277" t="s">
        <v>103</v>
      </c>
      <c r="O545" s="278"/>
      <c r="P545" s="15" t="s">
        <v>39</v>
      </c>
      <c r="Q545" s="275"/>
    </row>
    <row r="546" spans="1:17" ht="60" x14ac:dyDescent="0.25">
      <c r="A546" s="276" t="s">
        <v>31</v>
      </c>
      <c r="B546" s="279" t="s">
        <v>5006</v>
      </c>
      <c r="C546" s="279" t="s">
        <v>2372</v>
      </c>
      <c r="D546" s="279" t="s">
        <v>2373</v>
      </c>
      <c r="E546" s="16" t="s">
        <v>2374</v>
      </c>
      <c r="F546" s="16" t="s">
        <v>2375</v>
      </c>
      <c r="G546" s="16" t="s">
        <v>2376</v>
      </c>
      <c r="H546" s="280" t="s">
        <v>35</v>
      </c>
      <c r="I546" s="280" t="s">
        <v>8</v>
      </c>
      <c r="J546" s="280" t="s">
        <v>5</v>
      </c>
      <c r="K546" s="280" t="s">
        <v>55</v>
      </c>
      <c r="L546" s="280" t="s">
        <v>710</v>
      </c>
      <c r="M546" s="279" t="s">
        <v>2366</v>
      </c>
      <c r="N546" s="279" t="s">
        <v>103</v>
      </c>
      <c r="O546" s="280"/>
      <c r="P546" s="16" t="s">
        <v>39</v>
      </c>
      <c r="Q546" s="274"/>
    </row>
    <row r="547" spans="1:17" ht="60" x14ac:dyDescent="0.25">
      <c r="A547" s="276" t="s">
        <v>31</v>
      </c>
      <c r="B547" s="277" t="s">
        <v>4906</v>
      </c>
      <c r="C547" s="277" t="s">
        <v>2377</v>
      </c>
      <c r="D547" s="277" t="s">
        <v>2378</v>
      </c>
      <c r="E547" s="15" t="s">
        <v>2379</v>
      </c>
      <c r="F547" s="15" t="s">
        <v>2380</v>
      </c>
      <c r="G547" s="15" t="s">
        <v>2381</v>
      </c>
      <c r="H547" s="278" t="s">
        <v>35</v>
      </c>
      <c r="I547" s="278" t="s">
        <v>8</v>
      </c>
      <c r="J547" s="278" t="s">
        <v>5</v>
      </c>
      <c r="K547" s="278" t="s">
        <v>55</v>
      </c>
      <c r="L547" s="278" t="s">
        <v>710</v>
      </c>
      <c r="M547" s="277" t="s">
        <v>2366</v>
      </c>
      <c r="N547" s="277" t="s">
        <v>103</v>
      </c>
      <c r="O547" s="278"/>
      <c r="P547" s="15" t="s">
        <v>39</v>
      </c>
      <c r="Q547" s="275"/>
    </row>
    <row r="548" spans="1:17" ht="60" x14ac:dyDescent="0.25">
      <c r="A548" s="276" t="s">
        <v>31</v>
      </c>
      <c r="B548" s="279" t="s">
        <v>5312</v>
      </c>
      <c r="C548" s="279" t="s">
        <v>2382</v>
      </c>
      <c r="D548" s="279" t="s">
        <v>2383</v>
      </c>
      <c r="E548" s="16" t="s">
        <v>2384</v>
      </c>
      <c r="F548" s="16" t="s">
        <v>2385</v>
      </c>
      <c r="G548" s="16" t="s">
        <v>2386</v>
      </c>
      <c r="H548" s="280" t="s">
        <v>35</v>
      </c>
      <c r="I548" s="280" t="s">
        <v>8</v>
      </c>
      <c r="J548" s="280" t="s">
        <v>5</v>
      </c>
      <c r="K548" s="280" t="s">
        <v>55</v>
      </c>
      <c r="L548" s="280" t="s">
        <v>710</v>
      </c>
      <c r="M548" s="279" t="s">
        <v>2366</v>
      </c>
      <c r="N548" s="279" t="s">
        <v>103</v>
      </c>
      <c r="O548" s="280"/>
      <c r="P548" s="16" t="s">
        <v>39</v>
      </c>
      <c r="Q548" s="274"/>
    </row>
    <row r="549" spans="1:17" ht="60" x14ac:dyDescent="0.25">
      <c r="A549" s="276" t="s">
        <v>31</v>
      </c>
      <c r="B549" s="277" t="s">
        <v>5007</v>
      </c>
      <c r="C549" s="277" t="s">
        <v>2387</v>
      </c>
      <c r="D549" s="277" t="s">
        <v>2388</v>
      </c>
      <c r="E549" s="15" t="s">
        <v>2389</v>
      </c>
      <c r="F549" s="15" t="s">
        <v>2364</v>
      </c>
      <c r="G549" s="15" t="s">
        <v>2390</v>
      </c>
      <c r="H549" s="278" t="s">
        <v>35</v>
      </c>
      <c r="I549" s="278" t="s">
        <v>8</v>
      </c>
      <c r="J549" s="278" t="s">
        <v>5</v>
      </c>
      <c r="K549" s="278" t="s">
        <v>55</v>
      </c>
      <c r="L549" s="278" t="s">
        <v>710</v>
      </c>
      <c r="M549" s="277" t="s">
        <v>2366</v>
      </c>
      <c r="N549" s="277" t="s">
        <v>103</v>
      </c>
      <c r="O549" s="278"/>
      <c r="P549" s="15" t="s">
        <v>39</v>
      </c>
      <c r="Q549" s="275"/>
    </row>
    <row r="550" spans="1:17" ht="60" x14ac:dyDescent="0.25">
      <c r="A550" s="276" t="s">
        <v>31</v>
      </c>
      <c r="B550" s="279" t="s">
        <v>5312</v>
      </c>
      <c r="C550" s="279" t="s">
        <v>2391</v>
      </c>
      <c r="D550" s="279" t="s">
        <v>2392</v>
      </c>
      <c r="E550" s="16" t="s">
        <v>2393</v>
      </c>
      <c r="F550" s="16" t="s">
        <v>2394</v>
      </c>
      <c r="G550" s="16" t="s">
        <v>2395</v>
      </c>
      <c r="H550" s="280" t="s">
        <v>35</v>
      </c>
      <c r="I550" s="280" t="s">
        <v>8</v>
      </c>
      <c r="J550" s="280" t="s">
        <v>5</v>
      </c>
      <c r="K550" s="280" t="s">
        <v>55</v>
      </c>
      <c r="L550" s="280" t="s">
        <v>710</v>
      </c>
      <c r="M550" s="279" t="s">
        <v>2366</v>
      </c>
      <c r="N550" s="279"/>
      <c r="O550" s="280"/>
      <c r="P550" s="16" t="s">
        <v>39</v>
      </c>
      <c r="Q550" s="274"/>
    </row>
    <row r="551" spans="1:17" ht="60" x14ac:dyDescent="0.25">
      <c r="A551" s="276" t="s">
        <v>31</v>
      </c>
      <c r="B551" s="277" t="s">
        <v>5007</v>
      </c>
      <c r="C551" s="277" t="s">
        <v>2396</v>
      </c>
      <c r="D551" s="277" t="s">
        <v>2397</v>
      </c>
      <c r="E551" s="15" t="s">
        <v>2398</v>
      </c>
      <c r="F551" s="15" t="s">
        <v>2399</v>
      </c>
      <c r="G551" s="15" t="s">
        <v>2400</v>
      </c>
      <c r="H551" s="278" t="s">
        <v>35</v>
      </c>
      <c r="I551" s="278" t="s">
        <v>8</v>
      </c>
      <c r="J551" s="278" t="s">
        <v>5</v>
      </c>
      <c r="K551" s="278" t="s">
        <v>55</v>
      </c>
      <c r="L551" s="278" t="s">
        <v>710</v>
      </c>
      <c r="M551" s="277" t="s">
        <v>2366</v>
      </c>
      <c r="N551" s="277"/>
      <c r="O551" s="278"/>
      <c r="P551" s="15" t="s">
        <v>39</v>
      </c>
      <c r="Q551" s="275"/>
    </row>
    <row r="552" spans="1:17" ht="60" x14ac:dyDescent="0.25">
      <c r="A552" s="276" t="s">
        <v>31</v>
      </c>
      <c r="B552" s="279" t="s">
        <v>5312</v>
      </c>
      <c r="C552" s="279" t="s">
        <v>2401</v>
      </c>
      <c r="D552" s="279" t="s">
        <v>2402</v>
      </c>
      <c r="E552" s="16" t="s">
        <v>2403</v>
      </c>
      <c r="F552" s="16" t="s">
        <v>2404</v>
      </c>
      <c r="G552" s="16" t="s">
        <v>2405</v>
      </c>
      <c r="H552" s="280" t="s">
        <v>35</v>
      </c>
      <c r="I552" s="280" t="s">
        <v>8</v>
      </c>
      <c r="J552" s="280" t="s">
        <v>5</v>
      </c>
      <c r="K552" s="280" t="s">
        <v>55</v>
      </c>
      <c r="L552" s="280" t="s">
        <v>710</v>
      </c>
      <c r="M552" s="279" t="s">
        <v>2366</v>
      </c>
      <c r="N552" s="279" t="s">
        <v>103</v>
      </c>
      <c r="O552" s="280"/>
      <c r="P552" s="16" t="s">
        <v>39</v>
      </c>
      <c r="Q552" s="274"/>
    </row>
    <row r="553" spans="1:17" ht="60" x14ac:dyDescent="0.25">
      <c r="A553" s="276" t="s">
        <v>31</v>
      </c>
      <c r="B553" s="277" t="s">
        <v>5007</v>
      </c>
      <c r="C553" s="277" t="s">
        <v>2406</v>
      </c>
      <c r="D553" s="277" t="s">
        <v>2407</v>
      </c>
      <c r="E553" s="15" t="s">
        <v>2408</v>
      </c>
      <c r="F553" s="15" t="s">
        <v>2409</v>
      </c>
      <c r="G553" s="15" t="s">
        <v>2410</v>
      </c>
      <c r="H553" s="278" t="s">
        <v>35</v>
      </c>
      <c r="I553" s="278" t="s">
        <v>8</v>
      </c>
      <c r="J553" s="278" t="s">
        <v>5</v>
      </c>
      <c r="K553" s="278" t="s">
        <v>55</v>
      </c>
      <c r="L553" s="278" t="s">
        <v>710</v>
      </c>
      <c r="M553" s="277" t="s">
        <v>2366</v>
      </c>
      <c r="N553" s="277" t="s">
        <v>103</v>
      </c>
      <c r="O553" s="278"/>
      <c r="P553" s="15" t="s">
        <v>39</v>
      </c>
      <c r="Q553" s="275"/>
    </row>
    <row r="554" spans="1:17" ht="60" x14ac:dyDescent="0.25">
      <c r="A554" s="276" t="s">
        <v>31</v>
      </c>
      <c r="B554" s="279" t="s">
        <v>4906</v>
      </c>
      <c r="C554" s="279" t="s">
        <v>2411</v>
      </c>
      <c r="D554" s="279" t="s">
        <v>2412</v>
      </c>
      <c r="E554" s="16" t="s">
        <v>2413</v>
      </c>
      <c r="F554" s="16" t="s">
        <v>2414</v>
      </c>
      <c r="G554" s="16" t="s">
        <v>2415</v>
      </c>
      <c r="H554" s="280" t="s">
        <v>35</v>
      </c>
      <c r="I554" s="280" t="s">
        <v>8</v>
      </c>
      <c r="J554" s="280" t="s">
        <v>5</v>
      </c>
      <c r="K554" s="280" t="s">
        <v>55</v>
      </c>
      <c r="L554" s="280" t="s">
        <v>710</v>
      </c>
      <c r="M554" s="279" t="s">
        <v>2366</v>
      </c>
      <c r="N554" s="279"/>
      <c r="O554" s="280"/>
      <c r="P554" s="16" t="s">
        <v>39</v>
      </c>
      <c r="Q554" s="274"/>
    </row>
    <row r="555" spans="1:17" ht="60" x14ac:dyDescent="0.25">
      <c r="A555" s="276" t="s">
        <v>31</v>
      </c>
      <c r="B555" s="277" t="s">
        <v>5007</v>
      </c>
      <c r="C555" s="277" t="s">
        <v>2416</v>
      </c>
      <c r="D555" s="277" t="s">
        <v>2417</v>
      </c>
      <c r="E555" s="15" t="s">
        <v>2418</v>
      </c>
      <c r="F555" s="15" t="s">
        <v>2419</v>
      </c>
      <c r="G555" s="15" t="s">
        <v>2420</v>
      </c>
      <c r="H555" s="278" t="s">
        <v>35</v>
      </c>
      <c r="I555" s="278" t="s">
        <v>8</v>
      </c>
      <c r="J555" s="278" t="s">
        <v>5</v>
      </c>
      <c r="K555" s="278" t="s">
        <v>55</v>
      </c>
      <c r="L555" s="278" t="s">
        <v>710</v>
      </c>
      <c r="M555" s="277" t="s">
        <v>2366</v>
      </c>
      <c r="N555" s="277" t="s">
        <v>103</v>
      </c>
      <c r="O555" s="278"/>
      <c r="P555" s="15" t="s">
        <v>39</v>
      </c>
      <c r="Q555" s="275"/>
    </row>
    <row r="556" spans="1:17" ht="60" x14ac:dyDescent="0.25">
      <c r="A556" s="276" t="s">
        <v>31</v>
      </c>
      <c r="B556" s="279" t="s">
        <v>1111</v>
      </c>
      <c r="C556" s="279" t="s">
        <v>2421</v>
      </c>
      <c r="D556" s="279" t="s">
        <v>2422</v>
      </c>
      <c r="E556" s="16" t="s">
        <v>2423</v>
      </c>
      <c r="F556" s="16" t="s">
        <v>2424</v>
      </c>
      <c r="G556" s="16" t="s">
        <v>2425</v>
      </c>
      <c r="H556" s="280" t="s">
        <v>70</v>
      </c>
      <c r="I556" s="280" t="s">
        <v>8</v>
      </c>
      <c r="J556" s="280" t="s">
        <v>6</v>
      </c>
      <c r="K556" s="280" t="s">
        <v>44</v>
      </c>
      <c r="L556" s="280" t="s">
        <v>50</v>
      </c>
      <c r="M556" s="279" t="s">
        <v>1346</v>
      </c>
      <c r="N556" s="279"/>
      <c r="O556" s="280"/>
      <c r="P556" s="16" t="s">
        <v>39</v>
      </c>
      <c r="Q556" s="274"/>
    </row>
    <row r="557" spans="1:17" ht="60" x14ac:dyDescent="0.25">
      <c r="A557" s="276" t="s">
        <v>31</v>
      </c>
      <c r="B557" s="277" t="s">
        <v>1111</v>
      </c>
      <c r="C557" s="277" t="s">
        <v>2426</v>
      </c>
      <c r="D557" s="277" t="s">
        <v>2427</v>
      </c>
      <c r="E557" s="15" t="s">
        <v>2428</v>
      </c>
      <c r="F557" s="15" t="s">
        <v>2429</v>
      </c>
      <c r="G557" s="15" t="s">
        <v>2430</v>
      </c>
      <c r="H557" s="278" t="s">
        <v>70</v>
      </c>
      <c r="I557" s="278" t="s">
        <v>8</v>
      </c>
      <c r="J557" s="278" t="s">
        <v>6</v>
      </c>
      <c r="K557" s="278" t="s">
        <v>44</v>
      </c>
      <c r="L557" s="278" t="s">
        <v>50</v>
      </c>
      <c r="M557" s="277" t="s">
        <v>1346</v>
      </c>
      <c r="N557" s="277"/>
      <c r="O557" s="278"/>
      <c r="P557" s="15" t="s">
        <v>39</v>
      </c>
      <c r="Q557" s="275"/>
    </row>
    <row r="558" spans="1:17" ht="75" x14ac:dyDescent="0.25">
      <c r="A558" s="276" t="s">
        <v>31</v>
      </c>
      <c r="B558" s="279" t="s">
        <v>1111</v>
      </c>
      <c r="C558" s="279" t="s">
        <v>2431</v>
      </c>
      <c r="D558" s="279" t="s">
        <v>2432</v>
      </c>
      <c r="E558" s="16" t="s">
        <v>2433</v>
      </c>
      <c r="F558" s="16" t="s">
        <v>2434</v>
      </c>
      <c r="G558" s="16" t="s">
        <v>2435</v>
      </c>
      <c r="H558" s="280" t="s">
        <v>35</v>
      </c>
      <c r="I558" s="280" t="s">
        <v>8</v>
      </c>
      <c r="J558" s="280" t="s">
        <v>6</v>
      </c>
      <c r="K558" s="280" t="s">
        <v>44</v>
      </c>
      <c r="L558" s="280" t="s">
        <v>50</v>
      </c>
      <c r="M558" s="279" t="s">
        <v>46</v>
      </c>
      <c r="N558" s="279" t="s">
        <v>38</v>
      </c>
      <c r="O558" s="280" t="s">
        <v>1118</v>
      </c>
      <c r="P558" s="16" t="s">
        <v>39</v>
      </c>
      <c r="Q558" s="274"/>
    </row>
    <row r="559" spans="1:17" ht="90" x14ac:dyDescent="0.25">
      <c r="A559" s="276" t="s">
        <v>31</v>
      </c>
      <c r="B559" s="277" t="s">
        <v>1111</v>
      </c>
      <c r="C559" s="277" t="s">
        <v>2436</v>
      </c>
      <c r="D559" s="277" t="s">
        <v>2437</v>
      </c>
      <c r="E559" s="15" t="s">
        <v>2438</v>
      </c>
      <c r="F559" s="15" t="s">
        <v>2439</v>
      </c>
      <c r="G559" s="15" t="s">
        <v>2440</v>
      </c>
      <c r="H559" s="278" t="s">
        <v>35</v>
      </c>
      <c r="I559" s="278" t="s">
        <v>8</v>
      </c>
      <c r="J559" s="278" t="s">
        <v>6</v>
      </c>
      <c r="K559" s="278" t="s">
        <v>44</v>
      </c>
      <c r="L559" s="278" t="s">
        <v>50</v>
      </c>
      <c r="M559" s="277" t="s">
        <v>46</v>
      </c>
      <c r="N559" s="277" t="s">
        <v>38</v>
      </c>
      <c r="O559" s="278" t="s">
        <v>1118</v>
      </c>
      <c r="P559" s="15" t="s">
        <v>39</v>
      </c>
      <c r="Q559" s="275"/>
    </row>
    <row r="560" spans="1:17" ht="75" x14ac:dyDescent="0.25">
      <c r="A560" s="276" t="s">
        <v>31</v>
      </c>
      <c r="B560" s="279" t="s">
        <v>1111</v>
      </c>
      <c r="C560" s="279" t="s">
        <v>2441</v>
      </c>
      <c r="D560" s="279" t="s">
        <v>2442</v>
      </c>
      <c r="E560" s="16" t="s">
        <v>2443</v>
      </c>
      <c r="F560" s="16" t="s">
        <v>2444</v>
      </c>
      <c r="G560" s="16" t="s">
        <v>2445</v>
      </c>
      <c r="H560" s="280" t="s">
        <v>35</v>
      </c>
      <c r="I560" s="280" t="s">
        <v>8</v>
      </c>
      <c r="J560" s="280" t="s">
        <v>6</v>
      </c>
      <c r="K560" s="280" t="s">
        <v>44</v>
      </c>
      <c r="L560" s="280" t="s">
        <v>50</v>
      </c>
      <c r="M560" s="279" t="s">
        <v>1117</v>
      </c>
      <c r="N560" s="279" t="s">
        <v>38</v>
      </c>
      <c r="O560" s="280" t="s">
        <v>1118</v>
      </c>
      <c r="P560" s="16" t="s">
        <v>39</v>
      </c>
      <c r="Q560" s="274"/>
    </row>
    <row r="561" spans="1:17" ht="90" x14ac:dyDescent="0.25">
      <c r="A561" s="276" t="s">
        <v>31</v>
      </c>
      <c r="B561" s="277" t="s">
        <v>1111</v>
      </c>
      <c r="C561" s="277" t="s">
        <v>2446</v>
      </c>
      <c r="D561" s="277" t="s">
        <v>2447</v>
      </c>
      <c r="E561" s="15" t="s">
        <v>2448</v>
      </c>
      <c r="F561" s="15" t="s">
        <v>2449</v>
      </c>
      <c r="G561" s="15" t="s">
        <v>2450</v>
      </c>
      <c r="H561" s="278" t="s">
        <v>35</v>
      </c>
      <c r="I561" s="278" t="s">
        <v>8</v>
      </c>
      <c r="J561" s="278" t="s">
        <v>6</v>
      </c>
      <c r="K561" s="278" t="s">
        <v>44</v>
      </c>
      <c r="L561" s="278" t="s">
        <v>50</v>
      </c>
      <c r="M561" s="277" t="s">
        <v>1117</v>
      </c>
      <c r="N561" s="277" t="s">
        <v>38</v>
      </c>
      <c r="O561" s="278" t="s">
        <v>1118</v>
      </c>
      <c r="P561" s="15" t="s">
        <v>39</v>
      </c>
      <c r="Q561" s="275"/>
    </row>
    <row r="562" spans="1:17" ht="75" x14ac:dyDescent="0.25">
      <c r="A562" s="276" t="s">
        <v>31</v>
      </c>
      <c r="B562" s="279" t="s">
        <v>1111</v>
      </c>
      <c r="C562" s="279" t="s">
        <v>2451</v>
      </c>
      <c r="D562" s="279" t="s">
        <v>2452</v>
      </c>
      <c r="E562" s="16" t="s">
        <v>2453</v>
      </c>
      <c r="F562" s="16" t="s">
        <v>2454</v>
      </c>
      <c r="G562" s="16" t="s">
        <v>2455</v>
      </c>
      <c r="H562" s="280" t="s">
        <v>35</v>
      </c>
      <c r="I562" s="280" t="s">
        <v>8</v>
      </c>
      <c r="J562" s="280" t="s">
        <v>6</v>
      </c>
      <c r="K562" s="280" t="s">
        <v>44</v>
      </c>
      <c r="L562" s="280" t="s">
        <v>50</v>
      </c>
      <c r="M562" s="279" t="s">
        <v>1117</v>
      </c>
      <c r="N562" s="279" t="s">
        <v>38</v>
      </c>
      <c r="O562" s="280" t="s">
        <v>1118</v>
      </c>
      <c r="P562" s="16" t="s">
        <v>39</v>
      </c>
      <c r="Q562" s="274"/>
    </row>
    <row r="563" spans="1:17" ht="90" x14ac:dyDescent="0.25">
      <c r="A563" s="276" t="s">
        <v>31</v>
      </c>
      <c r="B563" s="277" t="s">
        <v>5008</v>
      </c>
      <c r="C563" s="277" t="s">
        <v>2456</v>
      </c>
      <c r="D563" s="277" t="s">
        <v>2457</v>
      </c>
      <c r="E563" s="15" t="s">
        <v>2458</v>
      </c>
      <c r="F563" s="15" t="s">
        <v>2459</v>
      </c>
      <c r="G563" s="15" t="s">
        <v>2460</v>
      </c>
      <c r="H563" s="278" t="s">
        <v>35</v>
      </c>
      <c r="I563" s="278" t="s">
        <v>8</v>
      </c>
      <c r="J563" s="278" t="s">
        <v>5</v>
      </c>
      <c r="K563" s="278" t="s">
        <v>44</v>
      </c>
      <c r="L563" s="278" t="s">
        <v>50</v>
      </c>
      <c r="M563" s="277" t="s">
        <v>1117</v>
      </c>
      <c r="N563" s="277" t="s">
        <v>38</v>
      </c>
      <c r="O563" s="278" t="s">
        <v>1118</v>
      </c>
      <c r="P563" s="15" t="s">
        <v>39</v>
      </c>
      <c r="Q563" s="275"/>
    </row>
    <row r="564" spans="1:17" ht="90" x14ac:dyDescent="0.25">
      <c r="A564" s="276" t="s">
        <v>31</v>
      </c>
      <c r="B564" s="279" t="s">
        <v>5395</v>
      </c>
      <c r="C564" s="279" t="s">
        <v>2461</v>
      </c>
      <c r="D564" s="279" t="s">
        <v>2462</v>
      </c>
      <c r="E564" s="16" t="s">
        <v>2463</v>
      </c>
      <c r="F564" s="16" t="s">
        <v>2464</v>
      </c>
      <c r="G564" s="16" t="s">
        <v>2465</v>
      </c>
      <c r="H564" s="280" t="s">
        <v>35</v>
      </c>
      <c r="I564" s="280" t="s">
        <v>8</v>
      </c>
      <c r="J564" s="280" t="s">
        <v>5</v>
      </c>
      <c r="K564" s="280" t="s">
        <v>44</v>
      </c>
      <c r="L564" s="280" t="s">
        <v>50</v>
      </c>
      <c r="M564" s="279" t="s">
        <v>1117</v>
      </c>
      <c r="N564" s="279" t="s">
        <v>38</v>
      </c>
      <c r="O564" s="280" t="s">
        <v>1118</v>
      </c>
      <c r="P564" s="16" t="s">
        <v>39</v>
      </c>
      <c r="Q564" s="274"/>
    </row>
    <row r="565" spans="1:17" ht="75" x14ac:dyDescent="0.25">
      <c r="A565" s="276" t="s">
        <v>31</v>
      </c>
      <c r="B565" s="277" t="s">
        <v>1119</v>
      </c>
      <c r="C565" s="277" t="s">
        <v>2466</v>
      </c>
      <c r="D565" s="277" t="s">
        <v>2467</v>
      </c>
      <c r="E565" s="15" t="s">
        <v>2468</v>
      </c>
      <c r="F565" s="15" t="s">
        <v>2469</v>
      </c>
      <c r="G565" s="15" t="s">
        <v>2470</v>
      </c>
      <c r="H565" s="278" t="s">
        <v>35</v>
      </c>
      <c r="I565" s="278" t="s">
        <v>8</v>
      </c>
      <c r="J565" s="278" t="s">
        <v>5</v>
      </c>
      <c r="K565" s="278" t="s">
        <v>44</v>
      </c>
      <c r="L565" s="278" t="s">
        <v>50</v>
      </c>
      <c r="M565" s="277" t="s">
        <v>1117</v>
      </c>
      <c r="N565" s="277" t="s">
        <v>38</v>
      </c>
      <c r="O565" s="278" t="s">
        <v>1118</v>
      </c>
      <c r="P565" s="15" t="s">
        <v>39</v>
      </c>
      <c r="Q565" s="275"/>
    </row>
    <row r="566" spans="1:17" ht="75" x14ac:dyDescent="0.25">
      <c r="A566" s="276" t="s">
        <v>31</v>
      </c>
      <c r="B566" s="279" t="s">
        <v>1119</v>
      </c>
      <c r="C566" s="279" t="s">
        <v>2471</v>
      </c>
      <c r="D566" s="279" t="s">
        <v>2472</v>
      </c>
      <c r="E566" s="16" t="s">
        <v>2473</v>
      </c>
      <c r="F566" s="16" t="s">
        <v>2474</v>
      </c>
      <c r="G566" s="16" t="s">
        <v>2475</v>
      </c>
      <c r="H566" s="280" t="s">
        <v>35</v>
      </c>
      <c r="I566" s="280" t="s">
        <v>8</v>
      </c>
      <c r="J566" s="280" t="s">
        <v>5</v>
      </c>
      <c r="K566" s="280" t="s">
        <v>44</v>
      </c>
      <c r="L566" s="280" t="s">
        <v>50</v>
      </c>
      <c r="M566" s="279" t="s">
        <v>1117</v>
      </c>
      <c r="N566" s="279" t="s">
        <v>38</v>
      </c>
      <c r="O566" s="280" t="s">
        <v>1118</v>
      </c>
      <c r="P566" s="16" t="s">
        <v>39</v>
      </c>
      <c r="Q566" s="274"/>
    </row>
    <row r="567" spans="1:17" ht="75" x14ac:dyDescent="0.25">
      <c r="A567" s="276" t="s">
        <v>31</v>
      </c>
      <c r="B567" s="277" t="s">
        <v>5395</v>
      </c>
      <c r="C567" s="277" t="s">
        <v>2476</v>
      </c>
      <c r="D567" s="277" t="s">
        <v>2477</v>
      </c>
      <c r="E567" s="15" t="s">
        <v>2478</v>
      </c>
      <c r="F567" s="15" t="s">
        <v>2479</v>
      </c>
      <c r="G567" s="15" t="s">
        <v>2480</v>
      </c>
      <c r="H567" s="278" t="s">
        <v>35</v>
      </c>
      <c r="I567" s="278" t="s">
        <v>8</v>
      </c>
      <c r="J567" s="278" t="s">
        <v>5</v>
      </c>
      <c r="K567" s="278" t="s">
        <v>44</v>
      </c>
      <c r="L567" s="278" t="s">
        <v>50</v>
      </c>
      <c r="M567" s="277" t="s">
        <v>1117</v>
      </c>
      <c r="N567" s="277" t="s">
        <v>38</v>
      </c>
      <c r="O567" s="278" t="s">
        <v>1118</v>
      </c>
      <c r="P567" s="15" t="s">
        <v>39</v>
      </c>
      <c r="Q567" s="275"/>
    </row>
    <row r="568" spans="1:17" ht="75" x14ac:dyDescent="0.25">
      <c r="A568" s="276" t="s">
        <v>31</v>
      </c>
      <c r="B568" s="279" t="s">
        <v>1111</v>
      </c>
      <c r="C568" s="279" t="s">
        <v>2481</v>
      </c>
      <c r="D568" s="279" t="s">
        <v>2482</v>
      </c>
      <c r="E568" s="16" t="s">
        <v>2483</v>
      </c>
      <c r="F568" s="16" t="s">
        <v>2484</v>
      </c>
      <c r="G568" s="16" t="s">
        <v>2485</v>
      </c>
      <c r="H568" s="280" t="s">
        <v>35</v>
      </c>
      <c r="I568" s="280" t="s">
        <v>8</v>
      </c>
      <c r="J568" s="280" t="s">
        <v>6</v>
      </c>
      <c r="K568" s="280" t="s">
        <v>44</v>
      </c>
      <c r="L568" s="280" t="s">
        <v>50</v>
      </c>
      <c r="M568" s="279" t="s">
        <v>1117</v>
      </c>
      <c r="N568" s="279" t="s">
        <v>38</v>
      </c>
      <c r="O568" s="280" t="s">
        <v>1118</v>
      </c>
      <c r="P568" s="16" t="s">
        <v>39</v>
      </c>
      <c r="Q568" s="274"/>
    </row>
    <row r="569" spans="1:17" ht="90" x14ac:dyDescent="0.25">
      <c r="A569" s="276" t="s">
        <v>31</v>
      </c>
      <c r="B569" s="277" t="s">
        <v>1111</v>
      </c>
      <c r="C569" s="277" t="s">
        <v>2486</v>
      </c>
      <c r="D569" s="277" t="s">
        <v>2487</v>
      </c>
      <c r="E569" s="15" t="s">
        <v>2488</v>
      </c>
      <c r="F569" s="15" t="s">
        <v>2489</v>
      </c>
      <c r="G569" s="15" t="s">
        <v>2490</v>
      </c>
      <c r="H569" s="278" t="s">
        <v>35</v>
      </c>
      <c r="I569" s="278" t="s">
        <v>8</v>
      </c>
      <c r="J569" s="278" t="s">
        <v>6</v>
      </c>
      <c r="K569" s="278" t="s">
        <v>44</v>
      </c>
      <c r="L569" s="278" t="s">
        <v>50</v>
      </c>
      <c r="M569" s="277" t="s">
        <v>46</v>
      </c>
      <c r="N569" s="277" t="s">
        <v>38</v>
      </c>
      <c r="O569" s="278" t="s">
        <v>1118</v>
      </c>
      <c r="P569" s="15" t="s">
        <v>39</v>
      </c>
      <c r="Q569" s="275"/>
    </row>
    <row r="570" spans="1:17" ht="90" x14ac:dyDescent="0.25">
      <c r="A570" s="276" t="s">
        <v>31</v>
      </c>
      <c r="B570" s="279" t="s">
        <v>2491</v>
      </c>
      <c r="C570" s="279" t="s">
        <v>2492</v>
      </c>
      <c r="D570" s="279" t="s">
        <v>2493</v>
      </c>
      <c r="E570" s="16" t="s">
        <v>2494</v>
      </c>
      <c r="F570" s="16" t="s">
        <v>2495</v>
      </c>
      <c r="G570" s="16" t="s">
        <v>2496</v>
      </c>
      <c r="H570" s="280" t="s">
        <v>35</v>
      </c>
      <c r="I570" s="280" t="s">
        <v>8</v>
      </c>
      <c r="J570" s="280" t="s">
        <v>6</v>
      </c>
      <c r="K570" s="280" t="s">
        <v>44</v>
      </c>
      <c r="L570" s="280" t="s">
        <v>50</v>
      </c>
      <c r="M570" s="279" t="s">
        <v>46</v>
      </c>
      <c r="N570" s="279" t="s">
        <v>38</v>
      </c>
      <c r="O570" s="280" t="s">
        <v>1118</v>
      </c>
      <c r="P570" s="16" t="s">
        <v>39</v>
      </c>
      <c r="Q570" s="274"/>
    </row>
    <row r="571" spans="1:17" ht="75" x14ac:dyDescent="0.25">
      <c r="A571" s="276" t="s">
        <v>31</v>
      </c>
      <c r="B571" s="277" t="s">
        <v>5395</v>
      </c>
      <c r="C571" s="277" t="s">
        <v>2497</v>
      </c>
      <c r="D571" s="277" t="s">
        <v>2498</v>
      </c>
      <c r="E571" s="15" t="s">
        <v>2499</v>
      </c>
      <c r="F571" s="15" t="s">
        <v>2500</v>
      </c>
      <c r="G571" s="15" t="s">
        <v>2501</v>
      </c>
      <c r="H571" s="278" t="s">
        <v>35</v>
      </c>
      <c r="I571" s="278" t="s">
        <v>8</v>
      </c>
      <c r="J571" s="278" t="s">
        <v>5</v>
      </c>
      <c r="K571" s="278" t="s">
        <v>44</v>
      </c>
      <c r="L571" s="278" t="s">
        <v>50</v>
      </c>
      <c r="M571" s="277" t="s">
        <v>46</v>
      </c>
      <c r="N571" s="277" t="s">
        <v>38</v>
      </c>
      <c r="O571" s="278" t="s">
        <v>1118</v>
      </c>
      <c r="P571" s="15" t="s">
        <v>39</v>
      </c>
      <c r="Q571" s="275"/>
    </row>
    <row r="572" spans="1:17" ht="105" x14ac:dyDescent="0.25">
      <c r="A572" s="276" t="s">
        <v>31</v>
      </c>
      <c r="B572" s="279" t="s">
        <v>5239</v>
      </c>
      <c r="C572" s="279" t="s">
        <v>2502</v>
      </c>
      <c r="D572" s="279" t="s">
        <v>2503</v>
      </c>
      <c r="E572" s="16" t="s">
        <v>2504</v>
      </c>
      <c r="F572" s="16" t="s">
        <v>2505</v>
      </c>
      <c r="G572" s="16" t="s">
        <v>2506</v>
      </c>
      <c r="H572" s="280" t="s">
        <v>396</v>
      </c>
      <c r="I572" s="280" t="s">
        <v>8</v>
      </c>
      <c r="J572" s="280" t="s">
        <v>5</v>
      </c>
      <c r="K572" s="280" t="s">
        <v>62</v>
      </c>
      <c r="L572" s="280" t="s">
        <v>497</v>
      </c>
      <c r="M572" s="279" t="s">
        <v>2507</v>
      </c>
      <c r="N572" s="279" t="s">
        <v>38</v>
      </c>
      <c r="O572" s="280" t="s">
        <v>2508</v>
      </c>
      <c r="P572" s="16" t="s">
        <v>39</v>
      </c>
      <c r="Q572" s="274"/>
    </row>
    <row r="573" spans="1:17" ht="105" x14ac:dyDescent="0.25">
      <c r="A573" s="276" t="s">
        <v>31</v>
      </c>
      <c r="B573" s="277" t="s">
        <v>5239</v>
      </c>
      <c r="C573" s="277" t="s">
        <v>2509</v>
      </c>
      <c r="D573" s="277" t="s">
        <v>2510</v>
      </c>
      <c r="E573" s="15" t="s">
        <v>2511</v>
      </c>
      <c r="F573" s="15" t="s">
        <v>2512</v>
      </c>
      <c r="G573" s="15" t="s">
        <v>2513</v>
      </c>
      <c r="H573" s="278" t="s">
        <v>396</v>
      </c>
      <c r="I573" s="278" t="s">
        <v>8</v>
      </c>
      <c r="J573" s="278" t="s">
        <v>5</v>
      </c>
      <c r="K573" s="278" t="s">
        <v>62</v>
      </c>
      <c r="L573" s="278" t="s">
        <v>497</v>
      </c>
      <c r="M573" s="277" t="s">
        <v>2514</v>
      </c>
      <c r="N573" s="277" t="s">
        <v>38</v>
      </c>
      <c r="O573" s="278" t="s">
        <v>2508</v>
      </c>
      <c r="P573" s="15" t="s">
        <v>39</v>
      </c>
      <c r="Q573" s="275"/>
    </row>
    <row r="574" spans="1:17" ht="90" x14ac:dyDescent="0.25">
      <c r="A574" s="276" t="s">
        <v>31</v>
      </c>
      <c r="B574" s="279" t="s">
        <v>5239</v>
      </c>
      <c r="C574" s="279" t="s">
        <v>2515</v>
      </c>
      <c r="D574" s="279" t="s">
        <v>2516</v>
      </c>
      <c r="E574" s="16" t="s">
        <v>2517</v>
      </c>
      <c r="F574" s="16" t="s">
        <v>2518</v>
      </c>
      <c r="G574" s="16" t="s">
        <v>2519</v>
      </c>
      <c r="H574" s="280" t="s">
        <v>396</v>
      </c>
      <c r="I574" s="280" t="s">
        <v>8</v>
      </c>
      <c r="J574" s="280" t="s">
        <v>5</v>
      </c>
      <c r="K574" s="280" t="s">
        <v>62</v>
      </c>
      <c r="L574" s="280" t="s">
        <v>497</v>
      </c>
      <c r="M574" s="279" t="s">
        <v>2507</v>
      </c>
      <c r="N574" s="279" t="s">
        <v>38</v>
      </c>
      <c r="O574" s="280" t="s">
        <v>2508</v>
      </c>
      <c r="P574" s="16" t="s">
        <v>39</v>
      </c>
      <c r="Q574" s="274"/>
    </row>
    <row r="575" spans="1:17" ht="105" x14ac:dyDescent="0.25">
      <c r="A575" s="276" t="s">
        <v>31</v>
      </c>
      <c r="B575" s="277" t="s">
        <v>5239</v>
      </c>
      <c r="C575" s="277" t="s">
        <v>2520</v>
      </c>
      <c r="D575" s="277" t="s">
        <v>2521</v>
      </c>
      <c r="E575" s="15" t="s">
        <v>2522</v>
      </c>
      <c r="F575" s="15" t="s">
        <v>2523</v>
      </c>
      <c r="G575" s="15" t="s">
        <v>2524</v>
      </c>
      <c r="H575" s="278" t="s">
        <v>396</v>
      </c>
      <c r="I575" s="278" t="s">
        <v>8</v>
      </c>
      <c r="J575" s="278" t="s">
        <v>5</v>
      </c>
      <c r="K575" s="278" t="s">
        <v>62</v>
      </c>
      <c r="L575" s="278" t="s">
        <v>497</v>
      </c>
      <c r="M575" s="277" t="s">
        <v>2507</v>
      </c>
      <c r="N575" s="277" t="s">
        <v>38</v>
      </c>
      <c r="O575" s="278" t="s">
        <v>2508</v>
      </c>
      <c r="P575" s="15" t="s">
        <v>39</v>
      </c>
      <c r="Q575" s="275"/>
    </row>
    <row r="576" spans="1:17" ht="45" x14ac:dyDescent="0.25">
      <c r="A576" s="276" t="s">
        <v>31</v>
      </c>
      <c r="B576" s="279" t="s">
        <v>5009</v>
      </c>
      <c r="C576" s="279" t="s">
        <v>2525</v>
      </c>
      <c r="D576" s="279" t="s">
        <v>2526</v>
      </c>
      <c r="E576" s="16" t="s">
        <v>2527</v>
      </c>
      <c r="F576" s="16" t="s">
        <v>2528</v>
      </c>
      <c r="G576" s="16" t="s">
        <v>2529</v>
      </c>
      <c r="H576" s="280" t="s">
        <v>70</v>
      </c>
      <c r="I576" s="280" t="s">
        <v>8</v>
      </c>
      <c r="J576" s="280" t="s">
        <v>5</v>
      </c>
      <c r="K576" s="280" t="s">
        <v>766</v>
      </c>
      <c r="L576" s="280" t="s">
        <v>1022</v>
      </c>
      <c r="M576" s="279" t="s">
        <v>2530</v>
      </c>
      <c r="N576" s="279" t="s">
        <v>103</v>
      </c>
      <c r="O576" s="280"/>
      <c r="P576" s="16" t="s">
        <v>39</v>
      </c>
      <c r="Q576" s="274"/>
    </row>
    <row r="577" spans="1:17" ht="75" x14ac:dyDescent="0.25">
      <c r="A577" s="276" t="s">
        <v>31</v>
      </c>
      <c r="B577" s="277" t="s">
        <v>5010</v>
      </c>
      <c r="C577" s="277" t="s">
        <v>2531</v>
      </c>
      <c r="D577" s="277" t="s">
        <v>2532</v>
      </c>
      <c r="E577" s="15" t="s">
        <v>2533</v>
      </c>
      <c r="F577" s="15" t="s">
        <v>2534</v>
      </c>
      <c r="G577" s="15" t="s">
        <v>2535</v>
      </c>
      <c r="H577" s="278" t="s">
        <v>35</v>
      </c>
      <c r="I577" s="278" t="s">
        <v>8</v>
      </c>
      <c r="J577" s="278" t="s">
        <v>5</v>
      </c>
      <c r="K577" s="278" t="s">
        <v>62</v>
      </c>
      <c r="L577" s="278" t="s">
        <v>101</v>
      </c>
      <c r="M577" s="277" t="s">
        <v>2536</v>
      </c>
      <c r="N577" s="277" t="s">
        <v>103</v>
      </c>
      <c r="O577" s="278"/>
      <c r="P577" s="15" t="s">
        <v>39</v>
      </c>
      <c r="Q577" s="275"/>
    </row>
    <row r="578" spans="1:17" ht="75" x14ac:dyDescent="0.25">
      <c r="A578" s="276" t="s">
        <v>31</v>
      </c>
      <c r="B578" s="279" t="s">
        <v>5010</v>
      </c>
      <c r="C578" s="279" t="s">
        <v>2537</v>
      </c>
      <c r="D578" s="279" t="s">
        <v>2538</v>
      </c>
      <c r="E578" s="16" t="s">
        <v>2539</v>
      </c>
      <c r="F578" s="16" t="s">
        <v>2540</v>
      </c>
      <c r="G578" s="16" t="s">
        <v>2541</v>
      </c>
      <c r="H578" s="280" t="s">
        <v>35</v>
      </c>
      <c r="I578" s="280" t="s">
        <v>8</v>
      </c>
      <c r="J578" s="280" t="s">
        <v>5</v>
      </c>
      <c r="K578" s="280" t="s">
        <v>62</v>
      </c>
      <c r="L578" s="280" t="s">
        <v>101</v>
      </c>
      <c r="M578" s="279" t="s">
        <v>2536</v>
      </c>
      <c r="N578" s="279" t="s">
        <v>103</v>
      </c>
      <c r="O578" s="280"/>
      <c r="P578" s="16" t="s">
        <v>39</v>
      </c>
      <c r="Q578" s="274"/>
    </row>
    <row r="579" spans="1:17" ht="75" x14ac:dyDescent="0.25">
      <c r="A579" s="276" t="s">
        <v>31</v>
      </c>
      <c r="B579" s="277" t="s">
        <v>5010</v>
      </c>
      <c r="C579" s="277" t="s">
        <v>2542</v>
      </c>
      <c r="D579" s="277" t="s">
        <v>2543</v>
      </c>
      <c r="E579" s="15" t="s">
        <v>2544</v>
      </c>
      <c r="F579" s="15" t="s">
        <v>2545</v>
      </c>
      <c r="G579" s="15" t="s">
        <v>2546</v>
      </c>
      <c r="H579" s="278" t="s">
        <v>35</v>
      </c>
      <c r="I579" s="278" t="s">
        <v>8</v>
      </c>
      <c r="J579" s="278" t="s">
        <v>5</v>
      </c>
      <c r="K579" s="278" t="s">
        <v>62</v>
      </c>
      <c r="L579" s="278" t="s">
        <v>101</v>
      </c>
      <c r="M579" s="277" t="s">
        <v>2536</v>
      </c>
      <c r="N579" s="277" t="s">
        <v>103</v>
      </c>
      <c r="O579" s="278"/>
      <c r="P579" s="15" t="s">
        <v>39</v>
      </c>
      <c r="Q579" s="275"/>
    </row>
    <row r="580" spans="1:17" ht="75" x14ac:dyDescent="0.25">
      <c r="A580" s="276" t="s">
        <v>31</v>
      </c>
      <c r="B580" s="279" t="s">
        <v>5010</v>
      </c>
      <c r="C580" s="279" t="s">
        <v>2547</v>
      </c>
      <c r="D580" s="279" t="s">
        <v>2548</v>
      </c>
      <c r="E580" s="16" t="s">
        <v>2549</v>
      </c>
      <c r="F580" s="16" t="s">
        <v>2550</v>
      </c>
      <c r="G580" s="16" t="s">
        <v>2551</v>
      </c>
      <c r="H580" s="280" t="s">
        <v>35</v>
      </c>
      <c r="I580" s="280" t="s">
        <v>8</v>
      </c>
      <c r="J580" s="280" t="s">
        <v>5</v>
      </c>
      <c r="K580" s="280" t="s">
        <v>62</v>
      </c>
      <c r="L580" s="280" t="s">
        <v>101</v>
      </c>
      <c r="M580" s="279" t="s">
        <v>2536</v>
      </c>
      <c r="N580" s="279" t="s">
        <v>103</v>
      </c>
      <c r="O580" s="280"/>
      <c r="P580" s="16" t="s">
        <v>39</v>
      </c>
      <c r="Q580" s="274"/>
    </row>
    <row r="581" spans="1:17" ht="75" x14ac:dyDescent="0.25">
      <c r="A581" s="276" t="s">
        <v>31</v>
      </c>
      <c r="B581" s="277" t="s">
        <v>5011</v>
      </c>
      <c r="C581" s="277" t="s">
        <v>2552</v>
      </c>
      <c r="D581" s="277" t="s">
        <v>2553</v>
      </c>
      <c r="E581" s="15" t="s">
        <v>2554</v>
      </c>
      <c r="F581" s="15" t="s">
        <v>2555</v>
      </c>
      <c r="G581" s="15" t="s">
        <v>2556</v>
      </c>
      <c r="H581" s="278" t="s">
        <v>35</v>
      </c>
      <c r="I581" s="278" t="s">
        <v>8</v>
      </c>
      <c r="J581" s="278" t="s">
        <v>5</v>
      </c>
      <c r="K581" s="278" t="s">
        <v>62</v>
      </c>
      <c r="L581" s="278" t="s">
        <v>101</v>
      </c>
      <c r="M581" s="277" t="s">
        <v>2536</v>
      </c>
      <c r="N581" s="277" t="s">
        <v>103</v>
      </c>
      <c r="O581" s="278"/>
      <c r="P581" s="15" t="s">
        <v>39</v>
      </c>
      <c r="Q581" s="275"/>
    </row>
    <row r="582" spans="1:17" ht="75" x14ac:dyDescent="0.25">
      <c r="A582" s="276" t="s">
        <v>31</v>
      </c>
      <c r="B582" s="279" t="s">
        <v>5011</v>
      </c>
      <c r="C582" s="279" t="s">
        <v>2557</v>
      </c>
      <c r="D582" s="279" t="s">
        <v>2558</v>
      </c>
      <c r="E582" s="16" t="s">
        <v>2559</v>
      </c>
      <c r="F582" s="16" t="s">
        <v>2560</v>
      </c>
      <c r="G582" s="16" t="s">
        <v>2561</v>
      </c>
      <c r="H582" s="280" t="s">
        <v>35</v>
      </c>
      <c r="I582" s="280" t="s">
        <v>8</v>
      </c>
      <c r="J582" s="280" t="s">
        <v>5</v>
      </c>
      <c r="K582" s="280" t="s">
        <v>62</v>
      </c>
      <c r="L582" s="280" t="s">
        <v>101</v>
      </c>
      <c r="M582" s="279" t="s">
        <v>2536</v>
      </c>
      <c r="N582" s="279" t="s">
        <v>103</v>
      </c>
      <c r="O582" s="280"/>
      <c r="P582" s="16" t="s">
        <v>39</v>
      </c>
      <c r="Q582" s="274"/>
    </row>
    <row r="583" spans="1:17" ht="75" x14ac:dyDescent="0.25">
      <c r="A583" s="276" t="s">
        <v>31</v>
      </c>
      <c r="B583" s="277" t="s">
        <v>5011</v>
      </c>
      <c r="C583" s="277" t="s">
        <v>2562</v>
      </c>
      <c r="D583" s="277" t="s">
        <v>2563</v>
      </c>
      <c r="E583" s="15" t="s">
        <v>2564</v>
      </c>
      <c r="F583" s="15" t="s">
        <v>2565</v>
      </c>
      <c r="G583" s="15" t="s">
        <v>2566</v>
      </c>
      <c r="H583" s="278" t="s">
        <v>35</v>
      </c>
      <c r="I583" s="278" t="s">
        <v>8</v>
      </c>
      <c r="J583" s="278" t="s">
        <v>5</v>
      </c>
      <c r="K583" s="278" t="s">
        <v>62</v>
      </c>
      <c r="L583" s="278" t="s">
        <v>101</v>
      </c>
      <c r="M583" s="277" t="s">
        <v>2536</v>
      </c>
      <c r="N583" s="277" t="s">
        <v>103</v>
      </c>
      <c r="O583" s="278"/>
      <c r="P583" s="15" t="s">
        <v>39</v>
      </c>
      <c r="Q583" s="275"/>
    </row>
    <row r="584" spans="1:17" ht="75" x14ac:dyDescent="0.25">
      <c r="A584" s="276" t="s">
        <v>31</v>
      </c>
      <c r="B584" s="279" t="s">
        <v>5011</v>
      </c>
      <c r="C584" s="279" t="s">
        <v>2567</v>
      </c>
      <c r="D584" s="279" t="s">
        <v>2568</v>
      </c>
      <c r="E584" s="16" t="s">
        <v>2569</v>
      </c>
      <c r="F584" s="16" t="s">
        <v>2570</v>
      </c>
      <c r="G584" s="16" t="s">
        <v>2571</v>
      </c>
      <c r="H584" s="280" t="s">
        <v>35</v>
      </c>
      <c r="I584" s="280" t="s">
        <v>8</v>
      </c>
      <c r="J584" s="280" t="s">
        <v>5</v>
      </c>
      <c r="K584" s="280" t="s">
        <v>62</v>
      </c>
      <c r="L584" s="280" t="s">
        <v>101</v>
      </c>
      <c r="M584" s="279" t="s">
        <v>2536</v>
      </c>
      <c r="N584" s="279" t="s">
        <v>103</v>
      </c>
      <c r="O584" s="280"/>
      <c r="P584" s="16" t="s">
        <v>39</v>
      </c>
      <c r="Q584" s="274"/>
    </row>
    <row r="585" spans="1:17" ht="60" x14ac:dyDescent="0.25">
      <c r="A585" s="276" t="s">
        <v>31</v>
      </c>
      <c r="B585" s="277" t="s">
        <v>5275</v>
      </c>
      <c r="C585" s="277" t="s">
        <v>2572</v>
      </c>
      <c r="D585" s="277" t="s">
        <v>2573</v>
      </c>
      <c r="E585" s="15" t="s">
        <v>2574</v>
      </c>
      <c r="F585" s="15" t="s">
        <v>2575</v>
      </c>
      <c r="G585" s="15" t="s">
        <v>2576</v>
      </c>
      <c r="H585" s="278" t="s">
        <v>35</v>
      </c>
      <c r="I585" s="278" t="s">
        <v>8</v>
      </c>
      <c r="J585" s="278" t="s">
        <v>5</v>
      </c>
      <c r="K585" s="278" t="s">
        <v>36</v>
      </c>
      <c r="L585" s="278" t="s">
        <v>1599</v>
      </c>
      <c r="M585" s="277" t="s">
        <v>652</v>
      </c>
      <c r="N585" s="277" t="s">
        <v>38</v>
      </c>
      <c r="O585" s="278" t="s">
        <v>653</v>
      </c>
      <c r="P585" s="15" t="s">
        <v>39</v>
      </c>
      <c r="Q585" s="275"/>
    </row>
    <row r="586" spans="1:17" ht="60" x14ac:dyDescent="0.25">
      <c r="A586" s="276" t="s">
        <v>31</v>
      </c>
      <c r="B586" s="279" t="s">
        <v>5275</v>
      </c>
      <c r="C586" s="279" t="s">
        <v>2577</v>
      </c>
      <c r="D586" s="279" t="s">
        <v>2578</v>
      </c>
      <c r="E586" s="16" t="s">
        <v>2579</v>
      </c>
      <c r="F586" s="16" t="s">
        <v>2580</v>
      </c>
      <c r="G586" s="16" t="s">
        <v>2581</v>
      </c>
      <c r="H586" s="280" t="s">
        <v>35</v>
      </c>
      <c r="I586" s="280" t="s">
        <v>8</v>
      </c>
      <c r="J586" s="280" t="s">
        <v>5</v>
      </c>
      <c r="K586" s="280" t="s">
        <v>36</v>
      </c>
      <c r="L586" s="280" t="s">
        <v>1599</v>
      </c>
      <c r="M586" s="279" t="s">
        <v>652</v>
      </c>
      <c r="N586" s="279" t="s">
        <v>38</v>
      </c>
      <c r="O586" s="280" t="s">
        <v>653</v>
      </c>
      <c r="P586" s="16" t="s">
        <v>39</v>
      </c>
      <c r="Q586" s="274"/>
    </row>
    <row r="587" spans="1:17" ht="60" x14ac:dyDescent="0.25">
      <c r="A587" s="276" t="s">
        <v>31</v>
      </c>
      <c r="B587" s="277" t="s">
        <v>5275</v>
      </c>
      <c r="C587" s="277" t="s">
        <v>2582</v>
      </c>
      <c r="D587" s="277" t="s">
        <v>2583</v>
      </c>
      <c r="E587" s="15" t="s">
        <v>2584</v>
      </c>
      <c r="F587" s="15" t="s">
        <v>2585</v>
      </c>
      <c r="G587" s="15" t="s">
        <v>2586</v>
      </c>
      <c r="H587" s="278" t="s">
        <v>35</v>
      </c>
      <c r="I587" s="278" t="s">
        <v>8</v>
      </c>
      <c r="J587" s="278" t="s">
        <v>5</v>
      </c>
      <c r="K587" s="278" t="s">
        <v>36</v>
      </c>
      <c r="L587" s="278" t="s">
        <v>1599</v>
      </c>
      <c r="M587" s="277" t="s">
        <v>652</v>
      </c>
      <c r="N587" s="277" t="s">
        <v>38</v>
      </c>
      <c r="O587" s="278" t="s">
        <v>653</v>
      </c>
      <c r="P587" s="15" t="s">
        <v>39</v>
      </c>
      <c r="Q587" s="275"/>
    </row>
    <row r="588" spans="1:17" ht="60" x14ac:dyDescent="0.25">
      <c r="A588" s="276" t="s">
        <v>31</v>
      </c>
      <c r="B588" s="279" t="s">
        <v>5275</v>
      </c>
      <c r="C588" s="279" t="s">
        <v>2587</v>
      </c>
      <c r="D588" s="279" t="s">
        <v>2588</v>
      </c>
      <c r="E588" s="16" t="s">
        <v>2589</v>
      </c>
      <c r="F588" s="16" t="s">
        <v>2590</v>
      </c>
      <c r="G588" s="16" t="s">
        <v>2591</v>
      </c>
      <c r="H588" s="280" t="s">
        <v>35</v>
      </c>
      <c r="I588" s="280" t="s">
        <v>8</v>
      </c>
      <c r="J588" s="280" t="s">
        <v>5</v>
      </c>
      <c r="K588" s="280" t="s">
        <v>36</v>
      </c>
      <c r="L588" s="280" t="s">
        <v>1599</v>
      </c>
      <c r="M588" s="279" t="s">
        <v>652</v>
      </c>
      <c r="N588" s="279" t="s">
        <v>38</v>
      </c>
      <c r="O588" s="280" t="s">
        <v>653</v>
      </c>
      <c r="P588" s="16" t="s">
        <v>39</v>
      </c>
      <c r="Q588" s="274"/>
    </row>
    <row r="589" spans="1:17" ht="60" x14ac:dyDescent="0.25">
      <c r="A589" s="276" t="s">
        <v>31</v>
      </c>
      <c r="B589" s="277" t="s">
        <v>5275</v>
      </c>
      <c r="C589" s="277" t="s">
        <v>2592</v>
      </c>
      <c r="D589" s="277" t="s">
        <v>2593</v>
      </c>
      <c r="E589" s="15" t="s">
        <v>2594</v>
      </c>
      <c r="F589" s="15" t="s">
        <v>2595</v>
      </c>
      <c r="G589" s="15" t="s">
        <v>2596</v>
      </c>
      <c r="H589" s="278" t="s">
        <v>35</v>
      </c>
      <c r="I589" s="278" t="s">
        <v>8</v>
      </c>
      <c r="J589" s="278" t="s">
        <v>5</v>
      </c>
      <c r="K589" s="278" t="s">
        <v>36</v>
      </c>
      <c r="L589" s="278" t="s">
        <v>1599</v>
      </c>
      <c r="M589" s="277" t="s">
        <v>652</v>
      </c>
      <c r="N589" s="277" t="s">
        <v>38</v>
      </c>
      <c r="O589" s="278" t="s">
        <v>653</v>
      </c>
      <c r="P589" s="15" t="s">
        <v>39</v>
      </c>
      <c r="Q589" s="275"/>
    </row>
    <row r="590" spans="1:17" ht="75" x14ac:dyDescent="0.25">
      <c r="A590" s="276" t="s">
        <v>31</v>
      </c>
      <c r="B590" s="279" t="s">
        <v>4891</v>
      </c>
      <c r="C590" s="279"/>
      <c r="D590" s="279" t="s">
        <v>2597</v>
      </c>
      <c r="E590" s="16" t="s">
        <v>2598</v>
      </c>
      <c r="F590" s="16" t="s">
        <v>2599</v>
      </c>
      <c r="G590" s="16" t="s">
        <v>2600</v>
      </c>
      <c r="H590" s="280" t="s">
        <v>35</v>
      </c>
      <c r="I590" s="280" t="s">
        <v>4</v>
      </c>
      <c r="J590" s="280" t="s">
        <v>5</v>
      </c>
      <c r="K590" s="280" t="s">
        <v>36</v>
      </c>
      <c r="L590" s="280" t="s">
        <v>1599</v>
      </c>
      <c r="M590" s="279" t="s">
        <v>652</v>
      </c>
      <c r="N590" s="279" t="s">
        <v>38</v>
      </c>
      <c r="O590" s="280" t="s">
        <v>653</v>
      </c>
      <c r="P590" s="16" t="s">
        <v>39</v>
      </c>
      <c r="Q590" s="274"/>
    </row>
    <row r="591" spans="1:17" ht="75" x14ac:dyDescent="0.25">
      <c r="A591" s="276" t="s">
        <v>31</v>
      </c>
      <c r="B591" s="277" t="s">
        <v>5275</v>
      </c>
      <c r="C591" s="277"/>
      <c r="D591" s="277" t="s">
        <v>2601</v>
      </c>
      <c r="E591" s="15" t="s">
        <v>2602</v>
      </c>
      <c r="F591" s="15" t="s">
        <v>2603</v>
      </c>
      <c r="G591" s="15" t="s">
        <v>2604</v>
      </c>
      <c r="H591" s="278" t="s">
        <v>35</v>
      </c>
      <c r="I591" s="278" t="s">
        <v>4</v>
      </c>
      <c r="J591" s="278" t="s">
        <v>5</v>
      </c>
      <c r="K591" s="278" t="s">
        <v>36</v>
      </c>
      <c r="L591" s="278" t="s">
        <v>1599</v>
      </c>
      <c r="M591" s="277" t="s">
        <v>652</v>
      </c>
      <c r="N591" s="277" t="s">
        <v>38</v>
      </c>
      <c r="O591" s="278" t="s">
        <v>653</v>
      </c>
      <c r="P591" s="15" t="s">
        <v>39</v>
      </c>
      <c r="Q591" s="275"/>
    </row>
    <row r="592" spans="1:17" ht="75" x14ac:dyDescent="0.25">
      <c r="A592" s="276" t="s">
        <v>31</v>
      </c>
      <c r="B592" s="279" t="s">
        <v>4891</v>
      </c>
      <c r="C592" s="279"/>
      <c r="D592" s="279" t="s">
        <v>2605</v>
      </c>
      <c r="E592" s="16" t="s">
        <v>2606</v>
      </c>
      <c r="F592" s="16" t="s">
        <v>2607</v>
      </c>
      <c r="G592" s="16" t="s">
        <v>2608</v>
      </c>
      <c r="H592" s="280" t="s">
        <v>1188</v>
      </c>
      <c r="I592" s="280" t="s">
        <v>4</v>
      </c>
      <c r="J592" s="280" t="s">
        <v>5</v>
      </c>
      <c r="K592" s="280" t="s">
        <v>36</v>
      </c>
      <c r="L592" s="280" t="s">
        <v>1599</v>
      </c>
      <c r="M592" s="279" t="s">
        <v>652</v>
      </c>
      <c r="N592" s="279" t="s">
        <v>38</v>
      </c>
      <c r="O592" s="280" t="s">
        <v>653</v>
      </c>
      <c r="P592" s="16" t="s">
        <v>39</v>
      </c>
      <c r="Q592" s="274"/>
    </row>
    <row r="593" spans="1:17" ht="75" x14ac:dyDescent="0.25">
      <c r="A593" s="276" t="s">
        <v>31</v>
      </c>
      <c r="B593" s="277" t="s">
        <v>4892</v>
      </c>
      <c r="C593" s="277"/>
      <c r="D593" s="277" t="s">
        <v>2609</v>
      </c>
      <c r="E593" s="15" t="s">
        <v>2610</v>
      </c>
      <c r="F593" s="15" t="s">
        <v>2611</v>
      </c>
      <c r="G593" s="15" t="s">
        <v>2612</v>
      </c>
      <c r="H593" s="278" t="s">
        <v>1188</v>
      </c>
      <c r="I593" s="278" t="s">
        <v>4</v>
      </c>
      <c r="J593" s="278" t="s">
        <v>5</v>
      </c>
      <c r="K593" s="278" t="s">
        <v>36</v>
      </c>
      <c r="L593" s="278" t="s">
        <v>1599</v>
      </c>
      <c r="M593" s="277" t="s">
        <v>652</v>
      </c>
      <c r="N593" s="277" t="s">
        <v>103</v>
      </c>
      <c r="O593" s="278"/>
      <c r="P593" s="15" t="s">
        <v>39</v>
      </c>
      <c r="Q593" s="275"/>
    </row>
    <row r="594" spans="1:17" ht="60" x14ac:dyDescent="0.25">
      <c r="A594" s="276" t="s">
        <v>31</v>
      </c>
      <c r="B594" s="279" t="s">
        <v>4862</v>
      </c>
      <c r="C594" s="279"/>
      <c r="D594" s="279" t="s">
        <v>2613</v>
      </c>
      <c r="E594" s="16" t="s">
        <v>2614</v>
      </c>
      <c r="F594" s="16" t="s">
        <v>2615</v>
      </c>
      <c r="G594" s="16" t="s">
        <v>2616</v>
      </c>
      <c r="H594" s="280" t="s">
        <v>35</v>
      </c>
      <c r="I594" s="280" t="s">
        <v>4</v>
      </c>
      <c r="J594" s="280" t="s">
        <v>5</v>
      </c>
      <c r="K594" s="280" t="s">
        <v>62</v>
      </c>
      <c r="L594" s="280" t="s">
        <v>483</v>
      </c>
      <c r="M594" s="279" t="s">
        <v>2196</v>
      </c>
      <c r="N594" s="279" t="s">
        <v>38</v>
      </c>
      <c r="O594" s="280" t="s">
        <v>4816</v>
      </c>
      <c r="P594" s="16" t="s">
        <v>39</v>
      </c>
      <c r="Q594" s="274"/>
    </row>
    <row r="595" spans="1:17" ht="60" x14ac:dyDescent="0.25">
      <c r="A595" s="276" t="s">
        <v>31</v>
      </c>
      <c r="B595" s="277" t="s">
        <v>4862</v>
      </c>
      <c r="C595" s="277"/>
      <c r="D595" s="277" t="s">
        <v>2617</v>
      </c>
      <c r="E595" s="15" t="s">
        <v>2618</v>
      </c>
      <c r="F595" s="15" t="s">
        <v>2619</v>
      </c>
      <c r="G595" s="15" t="s">
        <v>2620</v>
      </c>
      <c r="H595" s="278" t="s">
        <v>35</v>
      </c>
      <c r="I595" s="278" t="s">
        <v>4</v>
      </c>
      <c r="J595" s="278" t="s">
        <v>5</v>
      </c>
      <c r="K595" s="278" t="s">
        <v>62</v>
      </c>
      <c r="L595" s="278" t="s">
        <v>483</v>
      </c>
      <c r="M595" s="277" t="s">
        <v>2196</v>
      </c>
      <c r="N595" s="277" t="s">
        <v>38</v>
      </c>
      <c r="O595" s="278" t="s">
        <v>4816</v>
      </c>
      <c r="P595" s="15" t="s">
        <v>39</v>
      </c>
      <c r="Q595" s="275"/>
    </row>
    <row r="596" spans="1:17" ht="75" x14ac:dyDescent="0.25">
      <c r="A596" s="276" t="s">
        <v>31</v>
      </c>
      <c r="B596" s="279" t="s">
        <v>5239</v>
      </c>
      <c r="C596" s="279"/>
      <c r="D596" s="279" t="s">
        <v>2621</v>
      </c>
      <c r="E596" s="16" t="s">
        <v>2622</v>
      </c>
      <c r="F596" s="16" t="s">
        <v>2623</v>
      </c>
      <c r="G596" s="16" t="s">
        <v>2624</v>
      </c>
      <c r="H596" s="280" t="s">
        <v>35</v>
      </c>
      <c r="I596" s="280" t="s">
        <v>4</v>
      </c>
      <c r="J596" s="280" t="s">
        <v>5</v>
      </c>
      <c r="K596" s="280" t="s">
        <v>62</v>
      </c>
      <c r="L596" s="280" t="s">
        <v>483</v>
      </c>
      <c r="M596" s="279" t="s">
        <v>487</v>
      </c>
      <c r="N596" s="279" t="s">
        <v>103</v>
      </c>
      <c r="O596" s="280"/>
      <c r="P596" s="16" t="s">
        <v>39</v>
      </c>
      <c r="Q596" s="274"/>
    </row>
    <row r="597" spans="1:17" ht="75" x14ac:dyDescent="0.25">
      <c r="A597" s="276" t="s">
        <v>31</v>
      </c>
      <c r="B597" s="277" t="s">
        <v>5012</v>
      </c>
      <c r="C597" s="277" t="s">
        <v>2625</v>
      </c>
      <c r="D597" s="277" t="s">
        <v>2626</v>
      </c>
      <c r="E597" s="15" t="s">
        <v>2627</v>
      </c>
      <c r="F597" s="15" t="s">
        <v>2628</v>
      </c>
      <c r="G597" s="15" t="s">
        <v>2629</v>
      </c>
      <c r="H597" s="278" t="s">
        <v>70</v>
      </c>
      <c r="I597" s="278" t="s">
        <v>8</v>
      </c>
      <c r="J597" s="278" t="s">
        <v>5</v>
      </c>
      <c r="K597" s="278" t="s">
        <v>55</v>
      </c>
      <c r="L597" s="278" t="s">
        <v>710</v>
      </c>
      <c r="M597" s="277" t="s">
        <v>1346</v>
      </c>
      <c r="N597" s="277" t="s">
        <v>103</v>
      </c>
      <c r="O597" s="278"/>
      <c r="P597" s="15" t="s">
        <v>39</v>
      </c>
      <c r="Q597" s="275"/>
    </row>
    <row r="598" spans="1:17" ht="75" x14ac:dyDescent="0.25">
      <c r="A598" s="276" t="s">
        <v>31</v>
      </c>
      <c r="B598" s="279" t="s">
        <v>4906</v>
      </c>
      <c r="C598" s="279" t="s">
        <v>2630</v>
      </c>
      <c r="D598" s="279" t="s">
        <v>2631</v>
      </c>
      <c r="E598" s="16" t="s">
        <v>2632</v>
      </c>
      <c r="F598" s="16" t="s">
        <v>2633</v>
      </c>
      <c r="G598" s="16" t="s">
        <v>2634</v>
      </c>
      <c r="H598" s="280" t="s">
        <v>70</v>
      </c>
      <c r="I598" s="280" t="s">
        <v>8</v>
      </c>
      <c r="J598" s="280" t="s">
        <v>5</v>
      </c>
      <c r="K598" s="280" t="s">
        <v>55</v>
      </c>
      <c r="L598" s="280" t="s">
        <v>710</v>
      </c>
      <c r="M598" s="279" t="s">
        <v>1346</v>
      </c>
      <c r="N598" s="279" t="s">
        <v>103</v>
      </c>
      <c r="O598" s="280"/>
      <c r="P598" s="16" t="s">
        <v>39</v>
      </c>
      <c r="Q598" s="274"/>
    </row>
    <row r="599" spans="1:17" ht="75" x14ac:dyDescent="0.25">
      <c r="A599" s="276" t="s">
        <v>31</v>
      </c>
      <c r="B599" s="277" t="s">
        <v>4906</v>
      </c>
      <c r="C599" s="277"/>
      <c r="D599" s="277" t="s">
        <v>2635</v>
      </c>
      <c r="E599" s="15" t="s">
        <v>2636</v>
      </c>
      <c r="F599" s="15" t="s">
        <v>2637</v>
      </c>
      <c r="G599" s="15" t="s">
        <v>2638</v>
      </c>
      <c r="H599" s="278" t="s">
        <v>35</v>
      </c>
      <c r="I599" s="278" t="s">
        <v>4</v>
      </c>
      <c r="J599" s="278" t="s">
        <v>5</v>
      </c>
      <c r="K599" s="278" t="s">
        <v>55</v>
      </c>
      <c r="L599" s="278" t="s">
        <v>710</v>
      </c>
      <c r="M599" s="277" t="s">
        <v>2639</v>
      </c>
      <c r="N599" s="277" t="s">
        <v>38</v>
      </c>
      <c r="O599" s="278" t="s">
        <v>13</v>
      </c>
      <c r="P599" s="15" t="s">
        <v>39</v>
      </c>
      <c r="Q599" s="275"/>
    </row>
    <row r="600" spans="1:17" ht="75" x14ac:dyDescent="0.25">
      <c r="A600" s="276" t="s">
        <v>31</v>
      </c>
      <c r="B600" s="279" t="s">
        <v>5007</v>
      </c>
      <c r="C600" s="279"/>
      <c r="D600" s="279" t="s">
        <v>2640</v>
      </c>
      <c r="E600" s="16" t="s">
        <v>2641</v>
      </c>
      <c r="F600" s="16" t="s">
        <v>2642</v>
      </c>
      <c r="G600" s="16" t="s">
        <v>2643</v>
      </c>
      <c r="H600" s="280" t="s">
        <v>35</v>
      </c>
      <c r="I600" s="280" t="s">
        <v>4</v>
      </c>
      <c r="J600" s="280" t="s">
        <v>5</v>
      </c>
      <c r="K600" s="280" t="s">
        <v>55</v>
      </c>
      <c r="L600" s="280" t="s">
        <v>710</v>
      </c>
      <c r="M600" s="279" t="s">
        <v>1057</v>
      </c>
      <c r="N600" s="279" t="s">
        <v>38</v>
      </c>
      <c r="O600" s="280" t="s">
        <v>13</v>
      </c>
      <c r="P600" s="16" t="s">
        <v>39</v>
      </c>
      <c r="Q600" s="274"/>
    </row>
    <row r="601" spans="1:17" ht="90" x14ac:dyDescent="0.25">
      <c r="A601" s="276" t="s">
        <v>31</v>
      </c>
      <c r="B601" s="275"/>
      <c r="C601" s="277" t="s">
        <v>2185</v>
      </c>
      <c r="D601" s="277" t="s">
        <v>5396</v>
      </c>
      <c r="E601" s="15" t="s">
        <v>5397</v>
      </c>
      <c r="F601" s="15" t="s">
        <v>5398</v>
      </c>
      <c r="G601" s="15" t="s">
        <v>5399</v>
      </c>
      <c r="H601" s="278" t="s">
        <v>396</v>
      </c>
      <c r="I601" s="278" t="s">
        <v>8</v>
      </c>
      <c r="J601" s="278" t="s">
        <v>6</v>
      </c>
      <c r="K601" s="278" t="s">
        <v>1063</v>
      </c>
      <c r="L601" s="278" t="s">
        <v>4641</v>
      </c>
      <c r="M601" s="277" t="s">
        <v>5400</v>
      </c>
      <c r="N601" s="277" t="s">
        <v>2187</v>
      </c>
      <c r="O601" s="278" t="s">
        <v>5180</v>
      </c>
      <c r="P601" s="15" t="s">
        <v>39</v>
      </c>
      <c r="Q601" s="275"/>
    </row>
    <row r="602" spans="1:17" ht="60" x14ac:dyDescent="0.25">
      <c r="A602" s="276" t="s">
        <v>31</v>
      </c>
      <c r="B602" s="279" t="s">
        <v>32</v>
      </c>
      <c r="C602" s="279"/>
      <c r="D602" s="279" t="s">
        <v>2644</v>
      </c>
      <c r="E602" s="16" t="s">
        <v>2645</v>
      </c>
      <c r="F602" s="16" t="s">
        <v>5013</v>
      </c>
      <c r="G602" s="16" t="s">
        <v>5014</v>
      </c>
      <c r="H602" s="280" t="s">
        <v>35</v>
      </c>
      <c r="I602" s="280" t="s">
        <v>4</v>
      </c>
      <c r="J602" s="280" t="s">
        <v>6</v>
      </c>
      <c r="K602" s="280" t="s">
        <v>36</v>
      </c>
      <c r="L602" s="280" t="s">
        <v>37</v>
      </c>
      <c r="M602" s="279" t="s">
        <v>5297</v>
      </c>
      <c r="N602" s="279" t="s">
        <v>38</v>
      </c>
      <c r="O602" s="280" t="s">
        <v>626</v>
      </c>
      <c r="P602" s="16" t="s">
        <v>39</v>
      </c>
      <c r="Q602" s="274"/>
    </row>
    <row r="603" spans="1:17" ht="60" x14ac:dyDescent="0.25">
      <c r="A603" s="276" t="s">
        <v>31</v>
      </c>
      <c r="B603" s="277" t="s">
        <v>5401</v>
      </c>
      <c r="C603" s="277"/>
      <c r="D603" s="277" t="s">
        <v>5015</v>
      </c>
      <c r="E603" s="15" t="s">
        <v>5016</v>
      </c>
      <c r="F603" s="15" t="s">
        <v>5017</v>
      </c>
      <c r="G603" s="15" t="s">
        <v>5018</v>
      </c>
      <c r="H603" s="278" t="s">
        <v>35</v>
      </c>
      <c r="I603" s="278" t="s">
        <v>4</v>
      </c>
      <c r="J603" s="278" t="s">
        <v>5</v>
      </c>
      <c r="K603" s="278" t="s">
        <v>36</v>
      </c>
      <c r="L603" s="278" t="s">
        <v>37</v>
      </c>
      <c r="M603" s="277" t="s">
        <v>5297</v>
      </c>
      <c r="N603" s="277" t="s">
        <v>38</v>
      </c>
      <c r="O603" s="278" t="s">
        <v>9</v>
      </c>
      <c r="P603" s="15" t="s">
        <v>39</v>
      </c>
      <c r="Q603" s="275"/>
    </row>
    <row r="604" spans="1:17" ht="90" x14ac:dyDescent="0.25">
      <c r="A604" s="276" t="s">
        <v>31</v>
      </c>
      <c r="B604" s="279" t="s">
        <v>5296</v>
      </c>
      <c r="C604" s="279"/>
      <c r="D604" s="279" t="s">
        <v>2646</v>
      </c>
      <c r="E604" s="16" t="s">
        <v>2647</v>
      </c>
      <c r="F604" s="16" t="s">
        <v>2648</v>
      </c>
      <c r="G604" s="16" t="s">
        <v>2649</v>
      </c>
      <c r="H604" s="280" t="s">
        <v>35</v>
      </c>
      <c r="I604" s="280" t="s">
        <v>4</v>
      </c>
      <c r="J604" s="280" t="s">
        <v>5</v>
      </c>
      <c r="K604" s="280" t="s">
        <v>55</v>
      </c>
      <c r="L604" s="280" t="s">
        <v>538</v>
      </c>
      <c r="M604" s="279" t="s">
        <v>544</v>
      </c>
      <c r="N604" s="279" t="s">
        <v>38</v>
      </c>
      <c r="O604" s="280" t="s">
        <v>13</v>
      </c>
      <c r="P604" s="16" t="s">
        <v>39</v>
      </c>
      <c r="Q604" s="274"/>
    </row>
    <row r="605" spans="1:17" ht="60" x14ac:dyDescent="0.25">
      <c r="A605" s="276" t="s">
        <v>31</v>
      </c>
      <c r="B605" s="287">
        <v>44101</v>
      </c>
      <c r="C605" s="277" t="s">
        <v>2650</v>
      </c>
      <c r="D605" s="277" t="s">
        <v>2651</v>
      </c>
      <c r="E605" s="15" t="s">
        <v>2652</v>
      </c>
      <c r="F605" s="15" t="s">
        <v>2653</v>
      </c>
      <c r="G605" s="15" t="s">
        <v>2654</v>
      </c>
      <c r="H605" s="278" t="s">
        <v>35</v>
      </c>
      <c r="I605" s="278" t="s">
        <v>8</v>
      </c>
      <c r="J605" s="278" t="s">
        <v>6</v>
      </c>
      <c r="K605" s="278" t="s">
        <v>62</v>
      </c>
      <c r="L605" s="278" t="s">
        <v>63</v>
      </c>
      <c r="M605" s="277" t="s">
        <v>2655</v>
      </c>
      <c r="N605" s="277" t="s">
        <v>38</v>
      </c>
      <c r="O605" s="278" t="s">
        <v>2201</v>
      </c>
      <c r="P605" s="15" t="s">
        <v>39</v>
      </c>
      <c r="Q605" s="275"/>
    </row>
    <row r="606" spans="1:17" ht="60" x14ac:dyDescent="0.25">
      <c r="A606" s="276" t="s">
        <v>31</v>
      </c>
      <c r="B606" s="279" t="s">
        <v>5243</v>
      </c>
      <c r="C606" s="279" t="s">
        <v>2656</v>
      </c>
      <c r="D606" s="279" t="s">
        <v>2657</v>
      </c>
      <c r="E606" s="16" t="s">
        <v>2658</v>
      </c>
      <c r="F606" s="16" t="s">
        <v>2659</v>
      </c>
      <c r="G606" s="16" t="s">
        <v>2660</v>
      </c>
      <c r="H606" s="280" t="s">
        <v>35</v>
      </c>
      <c r="I606" s="280" t="s">
        <v>8</v>
      </c>
      <c r="J606" s="280" t="s">
        <v>5</v>
      </c>
      <c r="K606" s="280" t="s">
        <v>62</v>
      </c>
      <c r="L606" s="280" t="s">
        <v>63</v>
      </c>
      <c r="M606" s="279" t="s">
        <v>2655</v>
      </c>
      <c r="N606" s="279" t="s">
        <v>38</v>
      </c>
      <c r="O606" s="280" t="s">
        <v>2201</v>
      </c>
      <c r="P606" s="16" t="s">
        <v>39</v>
      </c>
      <c r="Q606" s="274"/>
    </row>
    <row r="607" spans="1:17" ht="75" x14ac:dyDescent="0.25">
      <c r="A607" s="276" t="s">
        <v>31</v>
      </c>
      <c r="B607" s="287">
        <v>44101</v>
      </c>
      <c r="C607" s="277"/>
      <c r="D607" s="277" t="s">
        <v>2661</v>
      </c>
      <c r="E607" s="15" t="s">
        <v>2662</v>
      </c>
      <c r="F607" s="15" t="s">
        <v>2663</v>
      </c>
      <c r="G607" s="15" t="s">
        <v>2664</v>
      </c>
      <c r="H607" s="278" t="s">
        <v>35</v>
      </c>
      <c r="I607" s="278" t="s">
        <v>4</v>
      </c>
      <c r="J607" s="278" t="s">
        <v>6</v>
      </c>
      <c r="K607" s="278" t="s">
        <v>62</v>
      </c>
      <c r="L607" s="278" t="s">
        <v>63</v>
      </c>
      <c r="M607" s="277" t="s">
        <v>2665</v>
      </c>
      <c r="N607" s="277" t="s">
        <v>38</v>
      </c>
      <c r="O607" s="278" t="s">
        <v>13</v>
      </c>
      <c r="P607" s="15" t="s">
        <v>39</v>
      </c>
      <c r="Q607" s="275"/>
    </row>
    <row r="608" spans="1:17" ht="75" x14ac:dyDescent="0.25">
      <c r="A608" s="276" t="s">
        <v>31</v>
      </c>
      <c r="B608" s="279" t="s">
        <v>5243</v>
      </c>
      <c r="C608" s="279"/>
      <c r="D608" s="279" t="s">
        <v>2666</v>
      </c>
      <c r="E608" s="16" t="s">
        <v>2667</v>
      </c>
      <c r="F608" s="16" t="s">
        <v>2668</v>
      </c>
      <c r="G608" s="16" t="s">
        <v>2669</v>
      </c>
      <c r="H608" s="280" t="s">
        <v>35</v>
      </c>
      <c r="I608" s="280" t="s">
        <v>4</v>
      </c>
      <c r="J608" s="280" t="s">
        <v>5</v>
      </c>
      <c r="K608" s="280" t="s">
        <v>2670</v>
      </c>
      <c r="L608" s="280" t="s">
        <v>608</v>
      </c>
      <c r="M608" s="279" t="s">
        <v>2671</v>
      </c>
      <c r="N608" s="279" t="s">
        <v>103</v>
      </c>
      <c r="O608" s="280"/>
      <c r="P608" s="16" t="s">
        <v>39</v>
      </c>
      <c r="Q608" s="274"/>
    </row>
    <row r="609" spans="1:17" ht="75" x14ac:dyDescent="0.25">
      <c r="A609" s="276" t="s">
        <v>31</v>
      </c>
      <c r="B609" s="277" t="s">
        <v>5243</v>
      </c>
      <c r="C609" s="277"/>
      <c r="D609" s="277" t="s">
        <v>2672</v>
      </c>
      <c r="E609" s="15" t="s">
        <v>2673</v>
      </c>
      <c r="F609" s="15" t="s">
        <v>2674</v>
      </c>
      <c r="G609" s="15" t="s">
        <v>2675</v>
      </c>
      <c r="H609" s="278" t="s">
        <v>35</v>
      </c>
      <c r="I609" s="278" t="s">
        <v>4</v>
      </c>
      <c r="J609" s="278" t="s">
        <v>5</v>
      </c>
      <c r="K609" s="278" t="s">
        <v>62</v>
      </c>
      <c r="L609" s="278" t="s">
        <v>608</v>
      </c>
      <c r="M609" s="277" t="s">
        <v>2676</v>
      </c>
      <c r="N609" s="277" t="s">
        <v>103</v>
      </c>
      <c r="O609" s="278"/>
      <c r="P609" s="15" t="s">
        <v>39</v>
      </c>
      <c r="Q609" s="275"/>
    </row>
    <row r="610" spans="1:17" ht="60" x14ac:dyDescent="0.25">
      <c r="A610" s="276" t="s">
        <v>31</v>
      </c>
      <c r="B610" s="279" t="s">
        <v>2331</v>
      </c>
      <c r="C610" s="279" t="s">
        <v>2677</v>
      </c>
      <c r="D610" s="279" t="s">
        <v>2678</v>
      </c>
      <c r="E610" s="16" t="s">
        <v>2679</v>
      </c>
      <c r="F610" s="16" t="s">
        <v>2680</v>
      </c>
      <c r="G610" s="16" t="s">
        <v>2681</v>
      </c>
      <c r="H610" s="280" t="s">
        <v>35</v>
      </c>
      <c r="I610" s="280" t="s">
        <v>8</v>
      </c>
      <c r="J610" s="280" t="s">
        <v>6</v>
      </c>
      <c r="K610" s="280" t="s">
        <v>71</v>
      </c>
      <c r="L610" s="280" t="s">
        <v>2329</v>
      </c>
      <c r="M610" s="279" t="s">
        <v>152</v>
      </c>
      <c r="N610" s="279" t="s">
        <v>38</v>
      </c>
      <c r="O610" s="280"/>
      <c r="P610" s="16" t="s">
        <v>39</v>
      </c>
      <c r="Q610" s="274"/>
    </row>
    <row r="611" spans="1:17" ht="60" x14ac:dyDescent="0.25">
      <c r="A611" s="276" t="s">
        <v>31</v>
      </c>
      <c r="B611" s="277" t="s">
        <v>2331</v>
      </c>
      <c r="C611" s="277" t="s">
        <v>2682</v>
      </c>
      <c r="D611" s="277" t="s">
        <v>2683</v>
      </c>
      <c r="E611" s="15" t="s">
        <v>2684</v>
      </c>
      <c r="F611" s="15" t="s">
        <v>2685</v>
      </c>
      <c r="G611" s="15" t="s">
        <v>2686</v>
      </c>
      <c r="H611" s="278" t="s">
        <v>35</v>
      </c>
      <c r="I611" s="278" t="s">
        <v>8</v>
      </c>
      <c r="J611" s="278" t="s">
        <v>6</v>
      </c>
      <c r="K611" s="278" t="s">
        <v>71</v>
      </c>
      <c r="L611" s="278" t="s">
        <v>2329</v>
      </c>
      <c r="M611" s="277" t="s">
        <v>152</v>
      </c>
      <c r="N611" s="277" t="s">
        <v>38</v>
      </c>
      <c r="O611" s="278"/>
      <c r="P611" s="15" t="s">
        <v>39</v>
      </c>
      <c r="Q611" s="275"/>
    </row>
    <row r="612" spans="1:17" ht="60" x14ac:dyDescent="0.25">
      <c r="A612" s="276" t="s">
        <v>31</v>
      </c>
      <c r="B612" s="279" t="s">
        <v>2331</v>
      </c>
      <c r="C612" s="279" t="s">
        <v>2687</v>
      </c>
      <c r="D612" s="279" t="s">
        <v>2688</v>
      </c>
      <c r="E612" s="16" t="s">
        <v>2689</v>
      </c>
      <c r="F612" s="16" t="s">
        <v>2690</v>
      </c>
      <c r="G612" s="16" t="s">
        <v>2691</v>
      </c>
      <c r="H612" s="280" t="s">
        <v>35</v>
      </c>
      <c r="I612" s="280" t="s">
        <v>8</v>
      </c>
      <c r="J612" s="280" t="s">
        <v>6</v>
      </c>
      <c r="K612" s="280" t="s">
        <v>71</v>
      </c>
      <c r="L612" s="280" t="s">
        <v>2329</v>
      </c>
      <c r="M612" s="279" t="s">
        <v>152</v>
      </c>
      <c r="N612" s="279" t="s">
        <v>38</v>
      </c>
      <c r="O612" s="280"/>
      <c r="P612" s="16" t="s">
        <v>39</v>
      </c>
      <c r="Q612" s="274"/>
    </row>
    <row r="613" spans="1:17" ht="60" x14ac:dyDescent="0.25">
      <c r="A613" s="276" t="s">
        <v>31</v>
      </c>
      <c r="B613" s="277" t="s">
        <v>2331</v>
      </c>
      <c r="C613" s="277" t="s">
        <v>2692</v>
      </c>
      <c r="D613" s="277" t="s">
        <v>2693</v>
      </c>
      <c r="E613" s="15" t="s">
        <v>2694</v>
      </c>
      <c r="F613" s="15" t="s">
        <v>2695</v>
      </c>
      <c r="G613" s="15" t="s">
        <v>2696</v>
      </c>
      <c r="H613" s="278" t="s">
        <v>35</v>
      </c>
      <c r="I613" s="278" t="s">
        <v>8</v>
      </c>
      <c r="J613" s="278" t="s">
        <v>6</v>
      </c>
      <c r="K613" s="278" t="s">
        <v>71</v>
      </c>
      <c r="L613" s="278" t="s">
        <v>2329</v>
      </c>
      <c r="M613" s="277" t="s">
        <v>152</v>
      </c>
      <c r="N613" s="277" t="s">
        <v>38</v>
      </c>
      <c r="O613" s="278"/>
      <c r="P613" s="15" t="s">
        <v>39</v>
      </c>
      <c r="Q613" s="275"/>
    </row>
    <row r="614" spans="1:17" ht="60" x14ac:dyDescent="0.25">
      <c r="A614" s="276" t="s">
        <v>31</v>
      </c>
      <c r="B614" s="279" t="s">
        <v>2331</v>
      </c>
      <c r="C614" s="279" t="s">
        <v>2697</v>
      </c>
      <c r="D614" s="279" t="s">
        <v>2698</v>
      </c>
      <c r="E614" s="16" t="s">
        <v>2699</v>
      </c>
      <c r="F614" s="16" t="s">
        <v>2695</v>
      </c>
      <c r="G614" s="16" t="s">
        <v>2700</v>
      </c>
      <c r="H614" s="280" t="s">
        <v>35</v>
      </c>
      <c r="I614" s="280" t="s">
        <v>8</v>
      </c>
      <c r="J614" s="280" t="s">
        <v>6</v>
      </c>
      <c r="K614" s="280" t="s">
        <v>71</v>
      </c>
      <c r="L614" s="280" t="s">
        <v>2329</v>
      </c>
      <c r="M614" s="279" t="s">
        <v>152</v>
      </c>
      <c r="N614" s="279" t="s">
        <v>38</v>
      </c>
      <c r="O614" s="280"/>
      <c r="P614" s="16" t="s">
        <v>39</v>
      </c>
      <c r="Q614" s="274"/>
    </row>
    <row r="615" spans="1:17" ht="60" x14ac:dyDescent="0.25">
      <c r="A615" s="276" t="s">
        <v>31</v>
      </c>
      <c r="B615" s="277" t="s">
        <v>4923</v>
      </c>
      <c r="C615" s="277" t="s">
        <v>2701</v>
      </c>
      <c r="D615" s="277" t="s">
        <v>2702</v>
      </c>
      <c r="E615" s="15" t="s">
        <v>2703</v>
      </c>
      <c r="F615" s="15" t="s">
        <v>5019</v>
      </c>
      <c r="G615" s="15" t="s">
        <v>4047</v>
      </c>
      <c r="H615" s="278" t="s">
        <v>35</v>
      </c>
      <c r="I615" s="278" t="s">
        <v>8</v>
      </c>
      <c r="J615" s="278" t="s">
        <v>5</v>
      </c>
      <c r="K615" s="278" t="s">
        <v>71</v>
      </c>
      <c r="L615" s="278" t="s">
        <v>2329</v>
      </c>
      <c r="M615" s="277" t="s">
        <v>152</v>
      </c>
      <c r="N615" s="277" t="s">
        <v>38</v>
      </c>
      <c r="O615" s="278"/>
      <c r="P615" s="15" t="s">
        <v>39</v>
      </c>
      <c r="Q615" s="275"/>
    </row>
    <row r="616" spans="1:17" ht="60" x14ac:dyDescent="0.25">
      <c r="A616" s="276" t="s">
        <v>31</v>
      </c>
      <c r="B616" s="279" t="s">
        <v>2331</v>
      </c>
      <c r="C616" s="279" t="s">
        <v>2704</v>
      </c>
      <c r="D616" s="279" t="s">
        <v>2705</v>
      </c>
      <c r="E616" s="16" t="s">
        <v>2706</v>
      </c>
      <c r="F616" s="16" t="s">
        <v>2707</v>
      </c>
      <c r="G616" s="16" t="s">
        <v>2708</v>
      </c>
      <c r="H616" s="280" t="s">
        <v>35</v>
      </c>
      <c r="I616" s="280" t="s">
        <v>8</v>
      </c>
      <c r="J616" s="280" t="s">
        <v>6</v>
      </c>
      <c r="K616" s="280" t="s">
        <v>71</v>
      </c>
      <c r="L616" s="280" t="s">
        <v>2329</v>
      </c>
      <c r="M616" s="279" t="s">
        <v>152</v>
      </c>
      <c r="N616" s="279" t="s">
        <v>38</v>
      </c>
      <c r="O616" s="280"/>
      <c r="P616" s="16" t="s">
        <v>39</v>
      </c>
      <c r="Q616" s="274"/>
    </row>
    <row r="617" spans="1:17" ht="75" x14ac:dyDescent="0.25">
      <c r="A617" s="276" t="s">
        <v>31</v>
      </c>
      <c r="B617" s="277" t="s">
        <v>2331</v>
      </c>
      <c r="C617" s="277" t="s">
        <v>2709</v>
      </c>
      <c r="D617" s="277" t="s">
        <v>2710</v>
      </c>
      <c r="E617" s="15" t="s">
        <v>2711</v>
      </c>
      <c r="F617" s="15" t="s">
        <v>2712</v>
      </c>
      <c r="G617" s="15" t="s">
        <v>2708</v>
      </c>
      <c r="H617" s="278" t="s">
        <v>35</v>
      </c>
      <c r="I617" s="278" t="s">
        <v>8</v>
      </c>
      <c r="J617" s="278" t="s">
        <v>6</v>
      </c>
      <c r="K617" s="278" t="s">
        <v>71</v>
      </c>
      <c r="L617" s="278" t="s">
        <v>2329</v>
      </c>
      <c r="M617" s="277" t="s">
        <v>152</v>
      </c>
      <c r="N617" s="277" t="s">
        <v>103</v>
      </c>
      <c r="O617" s="278"/>
      <c r="P617" s="15" t="s">
        <v>39</v>
      </c>
      <c r="Q617" s="275"/>
    </row>
    <row r="618" spans="1:17" ht="90" x14ac:dyDescent="0.25">
      <c r="A618" s="276" t="s">
        <v>31</v>
      </c>
      <c r="B618" s="279" t="s">
        <v>2331</v>
      </c>
      <c r="C618" s="279" t="s">
        <v>2713</v>
      </c>
      <c r="D618" s="279" t="s">
        <v>2714</v>
      </c>
      <c r="E618" s="16" t="s">
        <v>2715</v>
      </c>
      <c r="F618" s="16" t="s">
        <v>2716</v>
      </c>
      <c r="G618" s="16" t="s">
        <v>2717</v>
      </c>
      <c r="H618" s="280" t="s">
        <v>35</v>
      </c>
      <c r="I618" s="280" t="s">
        <v>8</v>
      </c>
      <c r="J618" s="280" t="s">
        <v>6</v>
      </c>
      <c r="K618" s="280" t="s">
        <v>71</v>
      </c>
      <c r="L618" s="280" t="s">
        <v>2329</v>
      </c>
      <c r="M618" s="279" t="s">
        <v>2718</v>
      </c>
      <c r="N618" s="279" t="s">
        <v>38</v>
      </c>
      <c r="O618" s="280" t="s">
        <v>2256</v>
      </c>
      <c r="P618" s="16" t="s">
        <v>39</v>
      </c>
      <c r="Q618" s="274"/>
    </row>
    <row r="619" spans="1:17" ht="60" x14ac:dyDescent="0.25">
      <c r="A619" s="276" t="s">
        <v>31</v>
      </c>
      <c r="B619" s="277" t="s">
        <v>2331</v>
      </c>
      <c r="C619" s="277"/>
      <c r="D619" s="277" t="s">
        <v>2719</v>
      </c>
      <c r="E619" s="15" t="s">
        <v>2720</v>
      </c>
      <c r="F619" s="15" t="s">
        <v>2721</v>
      </c>
      <c r="G619" s="15" t="s">
        <v>2529</v>
      </c>
      <c r="H619" s="278" t="s">
        <v>35</v>
      </c>
      <c r="I619" s="278" t="s">
        <v>4</v>
      </c>
      <c r="J619" s="278" t="s">
        <v>6</v>
      </c>
      <c r="K619" s="278" t="s">
        <v>71</v>
      </c>
      <c r="L619" s="278" t="s">
        <v>2329</v>
      </c>
      <c r="M619" s="277" t="s">
        <v>152</v>
      </c>
      <c r="N619" s="277" t="s">
        <v>38</v>
      </c>
      <c r="O619" s="278"/>
      <c r="P619" s="15" t="s">
        <v>39</v>
      </c>
      <c r="Q619" s="275"/>
    </row>
    <row r="620" spans="1:17" ht="60" x14ac:dyDescent="0.25">
      <c r="A620" s="276" t="s">
        <v>31</v>
      </c>
      <c r="B620" s="279" t="s">
        <v>1199</v>
      </c>
      <c r="C620" s="279" t="s">
        <v>2722</v>
      </c>
      <c r="D620" s="279" t="s">
        <v>2723</v>
      </c>
      <c r="E620" s="16" t="s">
        <v>2724</v>
      </c>
      <c r="F620" s="16" t="s">
        <v>2725</v>
      </c>
      <c r="G620" s="16" t="s">
        <v>2726</v>
      </c>
      <c r="H620" s="280" t="s">
        <v>35</v>
      </c>
      <c r="I620" s="280" t="s">
        <v>8</v>
      </c>
      <c r="J620" s="280" t="s">
        <v>6</v>
      </c>
      <c r="K620" s="280" t="s">
        <v>71</v>
      </c>
      <c r="L620" s="280" t="s">
        <v>1294</v>
      </c>
      <c r="M620" s="279" t="s">
        <v>152</v>
      </c>
      <c r="N620" s="279" t="s">
        <v>38</v>
      </c>
      <c r="O620" s="280" t="s">
        <v>153</v>
      </c>
      <c r="P620" s="16" t="s">
        <v>39</v>
      </c>
      <c r="Q620" s="274"/>
    </row>
    <row r="621" spans="1:17" ht="60" x14ac:dyDescent="0.25">
      <c r="A621" s="276" t="s">
        <v>31</v>
      </c>
      <c r="B621" s="277" t="s">
        <v>391</v>
      </c>
      <c r="C621" s="277" t="s">
        <v>2727</v>
      </c>
      <c r="D621" s="277" t="s">
        <v>2728</v>
      </c>
      <c r="E621" s="15" t="s">
        <v>2729</v>
      </c>
      <c r="F621" s="15" t="s">
        <v>2730</v>
      </c>
      <c r="G621" s="15" t="s">
        <v>2731</v>
      </c>
      <c r="H621" s="278" t="s">
        <v>35</v>
      </c>
      <c r="I621" s="278" t="s">
        <v>8</v>
      </c>
      <c r="J621" s="278" t="s">
        <v>6</v>
      </c>
      <c r="K621" s="278" t="s">
        <v>71</v>
      </c>
      <c r="L621" s="278" t="s">
        <v>1294</v>
      </c>
      <c r="M621" s="277" t="s">
        <v>152</v>
      </c>
      <c r="N621" s="277" t="s">
        <v>38</v>
      </c>
      <c r="O621" s="278" t="s">
        <v>153</v>
      </c>
      <c r="P621" s="15" t="s">
        <v>39</v>
      </c>
      <c r="Q621" s="275"/>
    </row>
    <row r="622" spans="1:17" ht="60" x14ac:dyDescent="0.25">
      <c r="A622" s="276" t="s">
        <v>31</v>
      </c>
      <c r="B622" s="279" t="s">
        <v>1199</v>
      </c>
      <c r="C622" s="279" t="s">
        <v>2732</v>
      </c>
      <c r="D622" s="279" t="s">
        <v>2733</v>
      </c>
      <c r="E622" s="16" t="s">
        <v>2734</v>
      </c>
      <c r="F622" s="16" t="s">
        <v>2735</v>
      </c>
      <c r="G622" s="16" t="s">
        <v>2736</v>
      </c>
      <c r="H622" s="280" t="s">
        <v>35</v>
      </c>
      <c r="I622" s="280" t="s">
        <v>8</v>
      </c>
      <c r="J622" s="280" t="s">
        <v>6</v>
      </c>
      <c r="K622" s="280" t="s">
        <v>71</v>
      </c>
      <c r="L622" s="280" t="s">
        <v>1294</v>
      </c>
      <c r="M622" s="279" t="s">
        <v>152</v>
      </c>
      <c r="N622" s="279" t="s">
        <v>38</v>
      </c>
      <c r="O622" s="280" t="s">
        <v>153</v>
      </c>
      <c r="P622" s="16" t="s">
        <v>39</v>
      </c>
      <c r="Q622" s="274"/>
    </row>
    <row r="623" spans="1:17" ht="60" x14ac:dyDescent="0.25">
      <c r="A623" s="276" t="s">
        <v>31</v>
      </c>
      <c r="B623" s="277" t="s">
        <v>1199</v>
      </c>
      <c r="C623" s="277" t="s">
        <v>2737</v>
      </c>
      <c r="D623" s="277" t="s">
        <v>2738</v>
      </c>
      <c r="E623" s="15" t="s">
        <v>2739</v>
      </c>
      <c r="F623" s="15" t="s">
        <v>2740</v>
      </c>
      <c r="G623" s="15" t="s">
        <v>2741</v>
      </c>
      <c r="H623" s="278" t="s">
        <v>35</v>
      </c>
      <c r="I623" s="278" t="s">
        <v>8</v>
      </c>
      <c r="J623" s="278" t="s">
        <v>6</v>
      </c>
      <c r="K623" s="278" t="s">
        <v>71</v>
      </c>
      <c r="L623" s="278" t="s">
        <v>1294</v>
      </c>
      <c r="M623" s="277" t="s">
        <v>152</v>
      </c>
      <c r="N623" s="277" t="s">
        <v>38</v>
      </c>
      <c r="O623" s="278" t="s">
        <v>153</v>
      </c>
      <c r="P623" s="15" t="s">
        <v>39</v>
      </c>
      <c r="Q623" s="275"/>
    </row>
    <row r="624" spans="1:17" ht="60" x14ac:dyDescent="0.25">
      <c r="A624" s="276" t="s">
        <v>31</v>
      </c>
      <c r="B624" s="279" t="s">
        <v>1199</v>
      </c>
      <c r="C624" s="279" t="s">
        <v>2742</v>
      </c>
      <c r="D624" s="279" t="s">
        <v>2743</v>
      </c>
      <c r="E624" s="16" t="s">
        <v>2744</v>
      </c>
      <c r="F624" s="16" t="s">
        <v>2745</v>
      </c>
      <c r="G624" s="16" t="s">
        <v>2746</v>
      </c>
      <c r="H624" s="280" t="s">
        <v>35</v>
      </c>
      <c r="I624" s="280" t="s">
        <v>8</v>
      </c>
      <c r="J624" s="280" t="s">
        <v>6</v>
      </c>
      <c r="K624" s="280" t="s">
        <v>71</v>
      </c>
      <c r="L624" s="280" t="s">
        <v>1294</v>
      </c>
      <c r="M624" s="279" t="s">
        <v>152</v>
      </c>
      <c r="N624" s="279" t="s">
        <v>38</v>
      </c>
      <c r="O624" s="280" t="s">
        <v>153</v>
      </c>
      <c r="P624" s="16" t="s">
        <v>39</v>
      </c>
      <c r="Q624" s="274"/>
    </row>
    <row r="625" spans="1:17" ht="60" x14ac:dyDescent="0.25">
      <c r="A625" s="276" t="s">
        <v>31</v>
      </c>
      <c r="B625" s="277" t="s">
        <v>1199</v>
      </c>
      <c r="C625" s="277" t="s">
        <v>2747</v>
      </c>
      <c r="D625" s="277" t="s">
        <v>2748</v>
      </c>
      <c r="E625" s="15" t="s">
        <v>2749</v>
      </c>
      <c r="F625" s="15" t="s">
        <v>2750</v>
      </c>
      <c r="G625" s="15" t="s">
        <v>2751</v>
      </c>
      <c r="H625" s="278" t="s">
        <v>35</v>
      </c>
      <c r="I625" s="278" t="s">
        <v>8</v>
      </c>
      <c r="J625" s="278" t="s">
        <v>6</v>
      </c>
      <c r="K625" s="278" t="s">
        <v>71</v>
      </c>
      <c r="L625" s="278" t="s">
        <v>1294</v>
      </c>
      <c r="M625" s="277" t="s">
        <v>152</v>
      </c>
      <c r="N625" s="277" t="s">
        <v>38</v>
      </c>
      <c r="O625" s="278" t="s">
        <v>153</v>
      </c>
      <c r="P625" s="15" t="s">
        <v>39</v>
      </c>
      <c r="Q625" s="275"/>
    </row>
    <row r="626" spans="1:17" ht="60" x14ac:dyDescent="0.25">
      <c r="A626" s="276" t="s">
        <v>31</v>
      </c>
      <c r="B626" s="279" t="s">
        <v>2752</v>
      </c>
      <c r="C626" s="279" t="s">
        <v>2753</v>
      </c>
      <c r="D626" s="279" t="s">
        <v>2754</v>
      </c>
      <c r="E626" s="16" t="s">
        <v>2755</v>
      </c>
      <c r="F626" s="16" t="s">
        <v>245</v>
      </c>
      <c r="G626" s="16" t="s">
        <v>2756</v>
      </c>
      <c r="H626" s="280" t="s">
        <v>35</v>
      </c>
      <c r="I626" s="280" t="s">
        <v>8</v>
      </c>
      <c r="J626" s="280" t="s">
        <v>6</v>
      </c>
      <c r="K626" s="280" t="s">
        <v>71</v>
      </c>
      <c r="L626" s="280" t="s">
        <v>1294</v>
      </c>
      <c r="M626" s="279" t="s">
        <v>152</v>
      </c>
      <c r="N626" s="279" t="s">
        <v>38</v>
      </c>
      <c r="O626" s="280" t="s">
        <v>153</v>
      </c>
      <c r="P626" s="16" t="s">
        <v>39</v>
      </c>
      <c r="Q626" s="274"/>
    </row>
    <row r="627" spans="1:17" ht="60" x14ac:dyDescent="0.25">
      <c r="A627" s="276" t="s">
        <v>31</v>
      </c>
      <c r="B627" s="277" t="s">
        <v>1199</v>
      </c>
      <c r="C627" s="277" t="s">
        <v>2757</v>
      </c>
      <c r="D627" s="277" t="s">
        <v>2758</v>
      </c>
      <c r="E627" s="15" t="s">
        <v>2759</v>
      </c>
      <c r="F627" s="15" t="s">
        <v>2760</v>
      </c>
      <c r="G627" s="15" t="s">
        <v>2761</v>
      </c>
      <c r="H627" s="278" t="s">
        <v>35</v>
      </c>
      <c r="I627" s="278" t="s">
        <v>8</v>
      </c>
      <c r="J627" s="278" t="s">
        <v>6</v>
      </c>
      <c r="K627" s="278" t="s">
        <v>71</v>
      </c>
      <c r="L627" s="278" t="s">
        <v>1294</v>
      </c>
      <c r="M627" s="277" t="s">
        <v>152</v>
      </c>
      <c r="N627" s="277" t="s">
        <v>38</v>
      </c>
      <c r="O627" s="278" t="s">
        <v>153</v>
      </c>
      <c r="P627" s="15" t="s">
        <v>39</v>
      </c>
      <c r="Q627" s="275"/>
    </row>
    <row r="628" spans="1:17" ht="60" x14ac:dyDescent="0.25">
      <c r="A628" s="276" t="s">
        <v>31</v>
      </c>
      <c r="B628" s="279" t="s">
        <v>1199</v>
      </c>
      <c r="C628" s="279" t="s">
        <v>2762</v>
      </c>
      <c r="D628" s="279" t="s">
        <v>2763</v>
      </c>
      <c r="E628" s="16" t="s">
        <v>2764</v>
      </c>
      <c r="F628" s="16" t="s">
        <v>2765</v>
      </c>
      <c r="G628" s="16" t="s">
        <v>2766</v>
      </c>
      <c r="H628" s="280" t="s">
        <v>35</v>
      </c>
      <c r="I628" s="280" t="s">
        <v>8</v>
      </c>
      <c r="J628" s="280" t="s">
        <v>6</v>
      </c>
      <c r="K628" s="280" t="s">
        <v>71</v>
      </c>
      <c r="L628" s="280" t="s">
        <v>1294</v>
      </c>
      <c r="M628" s="279" t="s">
        <v>152</v>
      </c>
      <c r="N628" s="279" t="s">
        <v>38</v>
      </c>
      <c r="O628" s="280" t="s">
        <v>153</v>
      </c>
      <c r="P628" s="16" t="s">
        <v>39</v>
      </c>
      <c r="Q628" s="274"/>
    </row>
    <row r="629" spans="1:17" ht="60" x14ac:dyDescent="0.25">
      <c r="A629" s="276" t="s">
        <v>31</v>
      </c>
      <c r="B629" s="277" t="s">
        <v>1199</v>
      </c>
      <c r="C629" s="277" t="s">
        <v>2767</v>
      </c>
      <c r="D629" s="277" t="s">
        <v>2768</v>
      </c>
      <c r="E629" s="15" t="s">
        <v>2769</v>
      </c>
      <c r="F629" s="15" t="s">
        <v>2770</v>
      </c>
      <c r="G629" s="15" t="s">
        <v>2771</v>
      </c>
      <c r="H629" s="278" t="s">
        <v>35</v>
      </c>
      <c r="I629" s="278" t="s">
        <v>8</v>
      </c>
      <c r="J629" s="278" t="s">
        <v>6</v>
      </c>
      <c r="K629" s="278" t="s">
        <v>71</v>
      </c>
      <c r="L629" s="278" t="s">
        <v>1294</v>
      </c>
      <c r="M629" s="277" t="s">
        <v>152</v>
      </c>
      <c r="N629" s="277" t="s">
        <v>38</v>
      </c>
      <c r="O629" s="278" t="s">
        <v>13</v>
      </c>
      <c r="P629" s="15" t="s">
        <v>39</v>
      </c>
      <c r="Q629" s="275"/>
    </row>
    <row r="630" spans="1:17" ht="75" x14ac:dyDescent="0.25">
      <c r="A630" s="276" t="s">
        <v>31</v>
      </c>
      <c r="B630" s="279" t="s">
        <v>1199</v>
      </c>
      <c r="C630" s="279"/>
      <c r="D630" s="279" t="s">
        <v>2772</v>
      </c>
      <c r="E630" s="16" t="s">
        <v>2773</v>
      </c>
      <c r="F630" s="16" t="s">
        <v>2774</v>
      </c>
      <c r="G630" s="16" t="s">
        <v>2775</v>
      </c>
      <c r="H630" s="280" t="s">
        <v>35</v>
      </c>
      <c r="I630" s="280" t="s">
        <v>4</v>
      </c>
      <c r="J630" s="280" t="s">
        <v>6</v>
      </c>
      <c r="K630" s="280" t="s">
        <v>71</v>
      </c>
      <c r="L630" s="280" t="s">
        <v>1294</v>
      </c>
      <c r="M630" s="279" t="s">
        <v>152</v>
      </c>
      <c r="N630" s="279" t="s">
        <v>38</v>
      </c>
      <c r="O630" s="280" t="s">
        <v>13</v>
      </c>
      <c r="P630" s="16" t="s">
        <v>39</v>
      </c>
      <c r="Q630" s="274"/>
    </row>
    <row r="631" spans="1:17" ht="75" x14ac:dyDescent="0.25">
      <c r="A631" s="276" t="s">
        <v>31</v>
      </c>
      <c r="B631" s="277" t="s">
        <v>1199</v>
      </c>
      <c r="C631" s="277"/>
      <c r="D631" s="277" t="s">
        <v>2776</v>
      </c>
      <c r="E631" s="15" t="s">
        <v>2777</v>
      </c>
      <c r="F631" s="15" t="s">
        <v>2778</v>
      </c>
      <c r="G631" s="15" t="s">
        <v>2779</v>
      </c>
      <c r="H631" s="278" t="s">
        <v>35</v>
      </c>
      <c r="I631" s="278" t="s">
        <v>4</v>
      </c>
      <c r="J631" s="278" t="s">
        <v>6</v>
      </c>
      <c r="K631" s="278" t="s">
        <v>71</v>
      </c>
      <c r="L631" s="278" t="s">
        <v>1294</v>
      </c>
      <c r="M631" s="277" t="s">
        <v>152</v>
      </c>
      <c r="N631" s="277" t="s">
        <v>38</v>
      </c>
      <c r="O631" s="278" t="s">
        <v>13</v>
      </c>
      <c r="P631" s="15" t="s">
        <v>39</v>
      </c>
      <c r="Q631" s="275"/>
    </row>
    <row r="632" spans="1:17" ht="75" x14ac:dyDescent="0.25">
      <c r="A632" s="276" t="s">
        <v>31</v>
      </c>
      <c r="B632" s="279" t="s">
        <v>1199</v>
      </c>
      <c r="C632" s="279"/>
      <c r="D632" s="279" t="s">
        <v>2780</v>
      </c>
      <c r="E632" s="16" t="s">
        <v>2781</v>
      </c>
      <c r="F632" s="16" t="s">
        <v>2782</v>
      </c>
      <c r="G632" s="16" t="s">
        <v>2783</v>
      </c>
      <c r="H632" s="280" t="s">
        <v>35</v>
      </c>
      <c r="I632" s="280" t="s">
        <v>4</v>
      </c>
      <c r="J632" s="280" t="s">
        <v>6</v>
      </c>
      <c r="K632" s="280" t="s">
        <v>71</v>
      </c>
      <c r="L632" s="280" t="s">
        <v>1294</v>
      </c>
      <c r="M632" s="279" t="s">
        <v>152</v>
      </c>
      <c r="N632" s="279" t="s">
        <v>38</v>
      </c>
      <c r="O632" s="280" t="s">
        <v>13</v>
      </c>
      <c r="P632" s="16" t="s">
        <v>39</v>
      </c>
      <c r="Q632" s="274"/>
    </row>
    <row r="633" spans="1:17" ht="75" x14ac:dyDescent="0.25">
      <c r="A633" s="276" t="s">
        <v>31</v>
      </c>
      <c r="B633" s="277" t="s">
        <v>1199</v>
      </c>
      <c r="C633" s="277"/>
      <c r="D633" s="277" t="s">
        <v>2784</v>
      </c>
      <c r="E633" s="15" t="s">
        <v>2785</v>
      </c>
      <c r="F633" s="15" t="s">
        <v>2786</v>
      </c>
      <c r="G633" s="15" t="s">
        <v>2787</v>
      </c>
      <c r="H633" s="278" t="s">
        <v>35</v>
      </c>
      <c r="I633" s="278" t="s">
        <v>4</v>
      </c>
      <c r="J633" s="278" t="s">
        <v>6</v>
      </c>
      <c r="K633" s="278" t="s">
        <v>71</v>
      </c>
      <c r="L633" s="278" t="s">
        <v>1294</v>
      </c>
      <c r="M633" s="277" t="s">
        <v>152</v>
      </c>
      <c r="N633" s="277" t="s">
        <v>38</v>
      </c>
      <c r="O633" s="278" t="s">
        <v>13</v>
      </c>
      <c r="P633" s="15" t="s">
        <v>39</v>
      </c>
      <c r="Q633" s="275"/>
    </row>
    <row r="634" spans="1:17" ht="75" x14ac:dyDescent="0.25">
      <c r="A634" s="276" t="s">
        <v>31</v>
      </c>
      <c r="B634" s="279" t="s">
        <v>1199</v>
      </c>
      <c r="C634" s="279"/>
      <c r="D634" s="279" t="s">
        <v>2788</v>
      </c>
      <c r="E634" s="16" t="s">
        <v>2789</v>
      </c>
      <c r="F634" s="16" t="s">
        <v>2790</v>
      </c>
      <c r="G634" s="16" t="s">
        <v>2791</v>
      </c>
      <c r="H634" s="280" t="s">
        <v>35</v>
      </c>
      <c r="I634" s="280" t="s">
        <v>4</v>
      </c>
      <c r="J634" s="280" t="s">
        <v>6</v>
      </c>
      <c r="K634" s="280" t="s">
        <v>71</v>
      </c>
      <c r="L634" s="280" t="s">
        <v>1294</v>
      </c>
      <c r="M634" s="279" t="s">
        <v>152</v>
      </c>
      <c r="N634" s="279" t="s">
        <v>38</v>
      </c>
      <c r="O634" s="280" t="s">
        <v>13</v>
      </c>
      <c r="P634" s="16" t="s">
        <v>39</v>
      </c>
      <c r="Q634" s="274"/>
    </row>
    <row r="635" spans="1:17" ht="75" x14ac:dyDescent="0.25">
      <c r="A635" s="276" t="s">
        <v>31</v>
      </c>
      <c r="B635" s="277" t="s">
        <v>1199</v>
      </c>
      <c r="C635" s="277"/>
      <c r="D635" s="277" t="s">
        <v>2792</v>
      </c>
      <c r="E635" s="15" t="s">
        <v>2793</v>
      </c>
      <c r="F635" s="15" t="s">
        <v>2794</v>
      </c>
      <c r="G635" s="15" t="s">
        <v>2795</v>
      </c>
      <c r="H635" s="278" t="s">
        <v>35</v>
      </c>
      <c r="I635" s="278" t="s">
        <v>4</v>
      </c>
      <c r="J635" s="278" t="s">
        <v>6</v>
      </c>
      <c r="K635" s="278" t="s">
        <v>71</v>
      </c>
      <c r="L635" s="278" t="s">
        <v>1294</v>
      </c>
      <c r="M635" s="277" t="s">
        <v>152</v>
      </c>
      <c r="N635" s="277" t="s">
        <v>38</v>
      </c>
      <c r="O635" s="278" t="s">
        <v>13</v>
      </c>
      <c r="P635" s="15" t="s">
        <v>39</v>
      </c>
      <c r="Q635" s="275"/>
    </row>
    <row r="636" spans="1:17" ht="45" x14ac:dyDescent="0.25">
      <c r="A636" s="276" t="s">
        <v>31</v>
      </c>
      <c r="B636" s="279" t="s">
        <v>4822</v>
      </c>
      <c r="C636" s="279" t="s">
        <v>2796</v>
      </c>
      <c r="D636" s="279" t="s">
        <v>2797</v>
      </c>
      <c r="E636" s="16" t="s">
        <v>2798</v>
      </c>
      <c r="F636" s="16" t="s">
        <v>2799</v>
      </c>
      <c r="G636" s="16" t="s">
        <v>2800</v>
      </c>
      <c r="H636" s="280" t="s">
        <v>70</v>
      </c>
      <c r="I636" s="280" t="s">
        <v>8</v>
      </c>
      <c r="J636" s="280" t="s">
        <v>5</v>
      </c>
      <c r="K636" s="280" t="s">
        <v>62</v>
      </c>
      <c r="L636" s="280" t="s">
        <v>101</v>
      </c>
      <c r="M636" s="279" t="s">
        <v>2801</v>
      </c>
      <c r="N636" s="279" t="s">
        <v>103</v>
      </c>
      <c r="O636" s="280"/>
      <c r="P636" s="16" t="s">
        <v>39</v>
      </c>
      <c r="Q636" s="274"/>
    </row>
    <row r="637" spans="1:17" ht="60" x14ac:dyDescent="0.25">
      <c r="A637" s="276" t="s">
        <v>31</v>
      </c>
      <c r="B637" s="277" t="s">
        <v>5020</v>
      </c>
      <c r="C637" s="277"/>
      <c r="D637" s="277" t="s">
        <v>2802</v>
      </c>
      <c r="E637" s="15" t="s">
        <v>2803</v>
      </c>
      <c r="F637" s="15" t="s">
        <v>2804</v>
      </c>
      <c r="G637" s="15" t="s">
        <v>2805</v>
      </c>
      <c r="H637" s="278" t="s">
        <v>35</v>
      </c>
      <c r="I637" s="278" t="s">
        <v>4</v>
      </c>
      <c r="J637" s="278" t="s">
        <v>5</v>
      </c>
      <c r="K637" s="278" t="s">
        <v>766</v>
      </c>
      <c r="L637" s="278" t="s">
        <v>2806</v>
      </c>
      <c r="M637" s="277" t="s">
        <v>2807</v>
      </c>
      <c r="N637" s="277" t="s">
        <v>38</v>
      </c>
      <c r="O637" s="278" t="s">
        <v>18</v>
      </c>
      <c r="P637" s="15" t="s">
        <v>39</v>
      </c>
      <c r="Q637" s="275"/>
    </row>
    <row r="638" spans="1:17" ht="60" x14ac:dyDescent="0.25">
      <c r="A638" s="276" t="s">
        <v>31</v>
      </c>
      <c r="B638" s="279" t="s">
        <v>5020</v>
      </c>
      <c r="C638" s="279"/>
      <c r="D638" s="279" t="s">
        <v>2808</v>
      </c>
      <c r="E638" s="16" t="s">
        <v>2809</v>
      </c>
      <c r="F638" s="16" t="s">
        <v>2810</v>
      </c>
      <c r="G638" s="16" t="s">
        <v>2811</v>
      </c>
      <c r="H638" s="280" t="s">
        <v>35</v>
      </c>
      <c r="I638" s="280" t="s">
        <v>4</v>
      </c>
      <c r="J638" s="280" t="s">
        <v>5</v>
      </c>
      <c r="K638" s="280" t="s">
        <v>766</v>
      </c>
      <c r="L638" s="280" t="s">
        <v>2806</v>
      </c>
      <c r="M638" s="279" t="s">
        <v>2807</v>
      </c>
      <c r="N638" s="279" t="s">
        <v>38</v>
      </c>
      <c r="O638" s="280" t="s">
        <v>153</v>
      </c>
      <c r="P638" s="16" t="s">
        <v>39</v>
      </c>
      <c r="Q638" s="274"/>
    </row>
    <row r="639" spans="1:17" ht="45" x14ac:dyDescent="0.25">
      <c r="A639" s="276" t="s">
        <v>31</v>
      </c>
      <c r="B639" s="277" t="s">
        <v>5020</v>
      </c>
      <c r="C639" s="277" t="s">
        <v>2812</v>
      </c>
      <c r="D639" s="277" t="s">
        <v>2813</v>
      </c>
      <c r="E639" s="15" t="s">
        <v>2814</v>
      </c>
      <c r="F639" s="15" t="s">
        <v>2815</v>
      </c>
      <c r="G639" s="15" t="s">
        <v>2450</v>
      </c>
      <c r="H639" s="278" t="s">
        <v>35</v>
      </c>
      <c r="I639" s="278" t="s">
        <v>8</v>
      </c>
      <c r="J639" s="278" t="s">
        <v>5</v>
      </c>
      <c r="K639" s="278" t="s">
        <v>766</v>
      </c>
      <c r="L639" s="278" t="s">
        <v>2806</v>
      </c>
      <c r="M639" s="277" t="s">
        <v>2807</v>
      </c>
      <c r="N639" s="277" t="s">
        <v>103</v>
      </c>
      <c r="O639" s="278"/>
      <c r="P639" s="15" t="s">
        <v>39</v>
      </c>
      <c r="Q639" s="275"/>
    </row>
    <row r="640" spans="1:17" ht="45" x14ac:dyDescent="0.25">
      <c r="A640" s="276" t="s">
        <v>31</v>
      </c>
      <c r="B640" s="279" t="s">
        <v>5020</v>
      </c>
      <c r="C640" s="279" t="s">
        <v>2816</v>
      </c>
      <c r="D640" s="279" t="s">
        <v>2817</v>
      </c>
      <c r="E640" s="16" t="s">
        <v>2818</v>
      </c>
      <c r="F640" s="16" t="s">
        <v>2819</v>
      </c>
      <c r="G640" s="16" t="s">
        <v>2820</v>
      </c>
      <c r="H640" s="280" t="s">
        <v>35</v>
      </c>
      <c r="I640" s="280" t="s">
        <v>8</v>
      </c>
      <c r="J640" s="280" t="s">
        <v>5</v>
      </c>
      <c r="K640" s="280" t="s">
        <v>766</v>
      </c>
      <c r="L640" s="280" t="s">
        <v>2806</v>
      </c>
      <c r="M640" s="279" t="s">
        <v>2807</v>
      </c>
      <c r="N640" s="279" t="s">
        <v>38</v>
      </c>
      <c r="O640" s="280" t="s">
        <v>7</v>
      </c>
      <c r="P640" s="16" t="s">
        <v>39</v>
      </c>
      <c r="Q640" s="274"/>
    </row>
    <row r="641" spans="1:17" ht="45" x14ac:dyDescent="0.25">
      <c r="A641" s="276" t="s">
        <v>31</v>
      </c>
      <c r="B641" s="277" t="s">
        <v>5020</v>
      </c>
      <c r="C641" s="277" t="s">
        <v>2821</v>
      </c>
      <c r="D641" s="277" t="s">
        <v>2822</v>
      </c>
      <c r="E641" s="15" t="s">
        <v>2823</v>
      </c>
      <c r="F641" s="15" t="s">
        <v>2824</v>
      </c>
      <c r="G641" s="15" t="s">
        <v>2825</v>
      </c>
      <c r="H641" s="278" t="s">
        <v>35</v>
      </c>
      <c r="I641" s="278" t="s">
        <v>8</v>
      </c>
      <c r="J641" s="278" t="s">
        <v>5</v>
      </c>
      <c r="K641" s="278" t="s">
        <v>766</v>
      </c>
      <c r="L641" s="278" t="s">
        <v>2806</v>
      </c>
      <c r="M641" s="277" t="s">
        <v>2807</v>
      </c>
      <c r="N641" s="277" t="s">
        <v>38</v>
      </c>
      <c r="O641" s="278" t="s">
        <v>2826</v>
      </c>
      <c r="P641" s="15" t="s">
        <v>39</v>
      </c>
      <c r="Q641" s="275"/>
    </row>
    <row r="642" spans="1:17" ht="75" x14ac:dyDescent="0.25">
      <c r="A642" s="276" t="s">
        <v>31</v>
      </c>
      <c r="B642" s="279" t="s">
        <v>5020</v>
      </c>
      <c r="C642" s="279" t="s">
        <v>2827</v>
      </c>
      <c r="D642" s="279" t="s">
        <v>2828</v>
      </c>
      <c r="E642" s="16" t="s">
        <v>2829</v>
      </c>
      <c r="F642" s="16" t="s">
        <v>2830</v>
      </c>
      <c r="G642" s="16" t="s">
        <v>2831</v>
      </c>
      <c r="H642" s="280" t="s">
        <v>396</v>
      </c>
      <c r="I642" s="280" t="s">
        <v>8</v>
      </c>
      <c r="J642" s="280" t="s">
        <v>5</v>
      </c>
      <c r="K642" s="280" t="s">
        <v>766</v>
      </c>
      <c r="L642" s="280" t="s">
        <v>2806</v>
      </c>
      <c r="M642" s="279" t="s">
        <v>2807</v>
      </c>
      <c r="N642" s="279"/>
      <c r="O642" s="280" t="s">
        <v>9</v>
      </c>
      <c r="P642" s="16" t="s">
        <v>39</v>
      </c>
      <c r="Q642" s="274"/>
    </row>
    <row r="643" spans="1:17" ht="90" x14ac:dyDescent="0.25">
      <c r="A643" s="276" t="s">
        <v>31</v>
      </c>
      <c r="B643" s="277" t="s">
        <v>5020</v>
      </c>
      <c r="C643" s="277" t="s">
        <v>2832</v>
      </c>
      <c r="D643" s="277" t="s">
        <v>2833</v>
      </c>
      <c r="E643" s="15" t="s">
        <v>2834</v>
      </c>
      <c r="F643" s="15" t="s">
        <v>2835</v>
      </c>
      <c r="G643" s="15" t="s">
        <v>2836</v>
      </c>
      <c r="H643" s="278" t="s">
        <v>70</v>
      </c>
      <c r="I643" s="278" t="s">
        <v>8</v>
      </c>
      <c r="J643" s="278" t="s">
        <v>5</v>
      </c>
      <c r="K643" s="278" t="s">
        <v>766</v>
      </c>
      <c r="L643" s="278" t="s">
        <v>2806</v>
      </c>
      <c r="M643" s="277" t="s">
        <v>2807</v>
      </c>
      <c r="N643" s="277" t="s">
        <v>38</v>
      </c>
      <c r="O643" s="278" t="s">
        <v>2826</v>
      </c>
      <c r="P643" s="15" t="s">
        <v>39</v>
      </c>
      <c r="Q643" s="275"/>
    </row>
    <row r="644" spans="1:17" ht="90" x14ac:dyDescent="0.25">
      <c r="A644" s="276" t="s">
        <v>31</v>
      </c>
      <c r="B644" s="279" t="s">
        <v>5233</v>
      </c>
      <c r="C644" s="279"/>
      <c r="D644" s="279" t="s">
        <v>2837</v>
      </c>
      <c r="E644" s="16" t="s">
        <v>2838</v>
      </c>
      <c r="F644" s="16" t="s">
        <v>2839</v>
      </c>
      <c r="G644" s="16" t="s">
        <v>2840</v>
      </c>
      <c r="H644" s="280" t="s">
        <v>35</v>
      </c>
      <c r="I644" s="280" t="s">
        <v>4</v>
      </c>
      <c r="J644" s="280" t="s">
        <v>5</v>
      </c>
      <c r="K644" s="280" t="s">
        <v>71</v>
      </c>
      <c r="L644" s="280" t="s">
        <v>1198</v>
      </c>
      <c r="M644" s="279" t="s">
        <v>374</v>
      </c>
      <c r="N644" s="279" t="s">
        <v>38</v>
      </c>
      <c r="O644" s="280" t="s">
        <v>9</v>
      </c>
      <c r="P644" s="16" t="s">
        <v>39</v>
      </c>
      <c r="Q644" s="274"/>
    </row>
    <row r="645" spans="1:17" ht="45" x14ac:dyDescent="0.25">
      <c r="A645" s="276" t="s">
        <v>31</v>
      </c>
      <c r="B645" s="277" t="s">
        <v>989</v>
      </c>
      <c r="C645" s="277" t="s">
        <v>2841</v>
      </c>
      <c r="D645" s="277" t="s">
        <v>2842</v>
      </c>
      <c r="E645" s="15" t="s">
        <v>2843</v>
      </c>
      <c r="F645" s="15" t="s">
        <v>2844</v>
      </c>
      <c r="G645" s="15" t="s">
        <v>2845</v>
      </c>
      <c r="H645" s="278" t="s">
        <v>35</v>
      </c>
      <c r="I645" s="278" t="s">
        <v>8</v>
      </c>
      <c r="J645" s="278" t="s">
        <v>6</v>
      </c>
      <c r="K645" s="278" t="s">
        <v>71</v>
      </c>
      <c r="L645" s="278" t="s">
        <v>1198</v>
      </c>
      <c r="M645" s="277" t="s">
        <v>374</v>
      </c>
      <c r="N645" s="277" t="s">
        <v>38</v>
      </c>
      <c r="O645" s="278" t="s">
        <v>10</v>
      </c>
      <c r="P645" s="15" t="s">
        <v>39</v>
      </c>
      <c r="Q645" s="275"/>
    </row>
    <row r="646" spans="1:17" ht="45" x14ac:dyDescent="0.25">
      <c r="A646" s="276" t="s">
        <v>31</v>
      </c>
      <c r="B646" s="279" t="s">
        <v>989</v>
      </c>
      <c r="C646" s="279" t="s">
        <v>2846</v>
      </c>
      <c r="D646" s="279" t="s">
        <v>2847</v>
      </c>
      <c r="E646" s="16" t="s">
        <v>2848</v>
      </c>
      <c r="F646" s="16" t="s">
        <v>2849</v>
      </c>
      <c r="G646" s="16" t="s">
        <v>2850</v>
      </c>
      <c r="H646" s="280" t="s">
        <v>35</v>
      </c>
      <c r="I646" s="280" t="s">
        <v>8</v>
      </c>
      <c r="J646" s="280" t="s">
        <v>6</v>
      </c>
      <c r="K646" s="280" t="s">
        <v>71</v>
      </c>
      <c r="L646" s="280" t="s">
        <v>1198</v>
      </c>
      <c r="M646" s="279" t="s">
        <v>374</v>
      </c>
      <c r="N646" s="279" t="s">
        <v>38</v>
      </c>
      <c r="O646" s="280" t="s">
        <v>10</v>
      </c>
      <c r="P646" s="16" t="s">
        <v>39</v>
      </c>
      <c r="Q646" s="274"/>
    </row>
    <row r="647" spans="1:17" ht="45" x14ac:dyDescent="0.25">
      <c r="A647" s="276" t="s">
        <v>31</v>
      </c>
      <c r="B647" s="277" t="s">
        <v>989</v>
      </c>
      <c r="C647" s="277" t="s">
        <v>2851</v>
      </c>
      <c r="D647" s="277" t="s">
        <v>2852</v>
      </c>
      <c r="E647" s="15" t="s">
        <v>2853</v>
      </c>
      <c r="F647" s="15" t="s">
        <v>2854</v>
      </c>
      <c r="G647" s="15" t="s">
        <v>2855</v>
      </c>
      <c r="H647" s="278" t="s">
        <v>35</v>
      </c>
      <c r="I647" s="278" t="s">
        <v>8</v>
      </c>
      <c r="J647" s="278" t="s">
        <v>6</v>
      </c>
      <c r="K647" s="278" t="s">
        <v>71</v>
      </c>
      <c r="L647" s="278" t="s">
        <v>1198</v>
      </c>
      <c r="M647" s="277" t="s">
        <v>374</v>
      </c>
      <c r="N647" s="277" t="s">
        <v>38</v>
      </c>
      <c r="O647" s="278" t="s">
        <v>209</v>
      </c>
      <c r="P647" s="15" t="s">
        <v>39</v>
      </c>
      <c r="Q647" s="275"/>
    </row>
    <row r="648" spans="1:17" ht="45" x14ac:dyDescent="0.25">
      <c r="A648" s="276" t="s">
        <v>31</v>
      </c>
      <c r="B648" s="279" t="s">
        <v>989</v>
      </c>
      <c r="C648" s="279" t="s">
        <v>2856</v>
      </c>
      <c r="D648" s="279" t="s">
        <v>2857</v>
      </c>
      <c r="E648" s="16" t="s">
        <v>2858</v>
      </c>
      <c r="F648" s="16" t="s">
        <v>2859</v>
      </c>
      <c r="G648" s="16" t="s">
        <v>2860</v>
      </c>
      <c r="H648" s="280" t="s">
        <v>35</v>
      </c>
      <c r="I648" s="280" t="s">
        <v>8</v>
      </c>
      <c r="J648" s="280" t="s">
        <v>6</v>
      </c>
      <c r="K648" s="280" t="s">
        <v>71</v>
      </c>
      <c r="L648" s="280" t="s">
        <v>1198</v>
      </c>
      <c r="M648" s="279" t="s">
        <v>374</v>
      </c>
      <c r="N648" s="279" t="s">
        <v>38</v>
      </c>
      <c r="O648" s="280" t="s">
        <v>209</v>
      </c>
      <c r="P648" s="16" t="s">
        <v>39</v>
      </c>
      <c r="Q648" s="274"/>
    </row>
    <row r="649" spans="1:17" ht="45" x14ac:dyDescent="0.25">
      <c r="A649" s="276" t="s">
        <v>31</v>
      </c>
      <c r="B649" s="277" t="s">
        <v>989</v>
      </c>
      <c r="C649" s="277" t="s">
        <v>2861</v>
      </c>
      <c r="D649" s="277" t="s">
        <v>2862</v>
      </c>
      <c r="E649" s="15" t="s">
        <v>2863</v>
      </c>
      <c r="F649" s="15" t="s">
        <v>2864</v>
      </c>
      <c r="G649" s="15" t="s">
        <v>2865</v>
      </c>
      <c r="H649" s="278" t="s">
        <v>35</v>
      </c>
      <c r="I649" s="278" t="s">
        <v>8</v>
      </c>
      <c r="J649" s="278" t="s">
        <v>6</v>
      </c>
      <c r="K649" s="278" t="s">
        <v>71</v>
      </c>
      <c r="L649" s="278" t="s">
        <v>1198</v>
      </c>
      <c r="M649" s="277" t="s">
        <v>374</v>
      </c>
      <c r="N649" s="277" t="s">
        <v>38</v>
      </c>
      <c r="O649" s="278" t="s">
        <v>209</v>
      </c>
      <c r="P649" s="15" t="s">
        <v>39</v>
      </c>
      <c r="Q649" s="275"/>
    </row>
    <row r="650" spans="1:17" ht="45" x14ac:dyDescent="0.25">
      <c r="A650" s="289" t="s">
        <v>5246</v>
      </c>
      <c r="B650" s="274"/>
      <c r="C650" s="279" t="s">
        <v>5878</v>
      </c>
      <c r="D650" s="279" t="s">
        <v>5879</v>
      </c>
      <c r="E650" s="16" t="s">
        <v>5880</v>
      </c>
      <c r="F650" s="16" t="s">
        <v>5881</v>
      </c>
      <c r="G650" s="16" t="s">
        <v>5882</v>
      </c>
      <c r="H650" s="280" t="s">
        <v>35</v>
      </c>
      <c r="I650" s="280" t="s">
        <v>8</v>
      </c>
      <c r="J650" s="280" t="s">
        <v>5</v>
      </c>
      <c r="K650" s="280" t="s">
        <v>1396</v>
      </c>
      <c r="L650" s="280"/>
      <c r="M650" s="279" t="s">
        <v>5883</v>
      </c>
      <c r="N650" s="279" t="s">
        <v>38</v>
      </c>
      <c r="O650" s="280" t="s">
        <v>209</v>
      </c>
      <c r="P650" s="16" t="s">
        <v>39</v>
      </c>
      <c r="Q650" s="274"/>
    </row>
    <row r="651" spans="1:17" ht="60" x14ac:dyDescent="0.25">
      <c r="A651" s="276" t="s">
        <v>31</v>
      </c>
      <c r="B651" s="277" t="s">
        <v>5233</v>
      </c>
      <c r="C651" s="277"/>
      <c r="D651" s="277" t="s">
        <v>2866</v>
      </c>
      <c r="E651" s="15" t="s">
        <v>2867</v>
      </c>
      <c r="F651" s="15" t="s">
        <v>2864</v>
      </c>
      <c r="G651" s="15" t="s">
        <v>2868</v>
      </c>
      <c r="H651" s="278" t="s">
        <v>35</v>
      </c>
      <c r="I651" s="278" t="s">
        <v>4</v>
      </c>
      <c r="J651" s="278" t="s">
        <v>5</v>
      </c>
      <c r="K651" s="278" t="s">
        <v>71</v>
      </c>
      <c r="L651" s="278" t="s">
        <v>1198</v>
      </c>
      <c r="M651" s="277" t="s">
        <v>374</v>
      </c>
      <c r="N651" s="277" t="s">
        <v>38</v>
      </c>
      <c r="O651" s="278" t="s">
        <v>13</v>
      </c>
      <c r="P651" s="15" t="s">
        <v>39</v>
      </c>
      <c r="Q651" s="275"/>
    </row>
    <row r="652" spans="1:17" ht="60" x14ac:dyDescent="0.25">
      <c r="A652" s="276" t="s">
        <v>31</v>
      </c>
      <c r="B652" s="279" t="s">
        <v>5306</v>
      </c>
      <c r="C652" s="279" t="s">
        <v>2869</v>
      </c>
      <c r="D652" s="279" t="s">
        <v>2870</v>
      </c>
      <c r="E652" s="16" t="s">
        <v>2871</v>
      </c>
      <c r="F652" s="16" t="s">
        <v>2872</v>
      </c>
      <c r="G652" s="16" t="s">
        <v>2873</v>
      </c>
      <c r="H652" s="280" t="s">
        <v>35</v>
      </c>
      <c r="I652" s="280" t="s">
        <v>8</v>
      </c>
      <c r="J652" s="280" t="s">
        <v>5</v>
      </c>
      <c r="K652" s="280" t="s">
        <v>71</v>
      </c>
      <c r="L652" s="280" t="s">
        <v>1731</v>
      </c>
      <c r="M652" s="279" t="s">
        <v>1732</v>
      </c>
      <c r="N652" s="279"/>
      <c r="O652" s="280" t="s">
        <v>13</v>
      </c>
      <c r="P652" s="16" t="s">
        <v>39</v>
      </c>
      <c r="Q652" s="274"/>
    </row>
    <row r="653" spans="1:17" ht="60" x14ac:dyDescent="0.25">
      <c r="A653" s="276" t="s">
        <v>31</v>
      </c>
      <c r="B653" s="277" t="s">
        <v>5306</v>
      </c>
      <c r="C653" s="277" t="s">
        <v>2874</v>
      </c>
      <c r="D653" s="277" t="s">
        <v>2875</v>
      </c>
      <c r="E653" s="15" t="s">
        <v>2876</v>
      </c>
      <c r="F653" s="15" t="s">
        <v>2877</v>
      </c>
      <c r="G653" s="15" t="s">
        <v>2878</v>
      </c>
      <c r="H653" s="278" t="s">
        <v>35</v>
      </c>
      <c r="I653" s="278" t="s">
        <v>8</v>
      </c>
      <c r="J653" s="278" t="s">
        <v>5</v>
      </c>
      <c r="K653" s="278" t="s">
        <v>71</v>
      </c>
      <c r="L653" s="278" t="s">
        <v>1731</v>
      </c>
      <c r="M653" s="277" t="s">
        <v>1732</v>
      </c>
      <c r="N653" s="277"/>
      <c r="O653" s="278" t="s">
        <v>13</v>
      </c>
      <c r="P653" s="15" t="s">
        <v>39</v>
      </c>
      <c r="Q653" s="275"/>
    </row>
    <row r="654" spans="1:17" ht="90" x14ac:dyDescent="0.25">
      <c r="A654" s="276" t="s">
        <v>31</v>
      </c>
      <c r="B654" s="279" t="s">
        <v>701</v>
      </c>
      <c r="C654" s="279"/>
      <c r="D654" s="279" t="s">
        <v>2879</v>
      </c>
      <c r="E654" s="16" t="s">
        <v>2880</v>
      </c>
      <c r="F654" s="16" t="s">
        <v>2881</v>
      </c>
      <c r="G654" s="16" t="s">
        <v>2882</v>
      </c>
      <c r="H654" s="280" t="s">
        <v>35</v>
      </c>
      <c r="I654" s="280" t="s">
        <v>4</v>
      </c>
      <c r="J654" s="280" t="s">
        <v>6</v>
      </c>
      <c r="K654" s="280" t="s">
        <v>55</v>
      </c>
      <c r="L654" s="280" t="s">
        <v>538</v>
      </c>
      <c r="M654" s="279" t="s">
        <v>2883</v>
      </c>
      <c r="N654" s="279" t="s">
        <v>103</v>
      </c>
      <c r="O654" s="280"/>
      <c r="P654" s="16" t="s">
        <v>39</v>
      </c>
      <c r="Q654" s="274"/>
    </row>
    <row r="655" spans="1:17" ht="90" x14ac:dyDescent="0.25">
      <c r="A655" s="276" t="s">
        <v>31</v>
      </c>
      <c r="B655" s="277" t="s">
        <v>701</v>
      </c>
      <c r="C655" s="277"/>
      <c r="D655" s="277" t="s">
        <v>2884</v>
      </c>
      <c r="E655" s="15" t="s">
        <v>2885</v>
      </c>
      <c r="F655" s="15" t="s">
        <v>2886</v>
      </c>
      <c r="G655" s="15" t="s">
        <v>2887</v>
      </c>
      <c r="H655" s="278" t="s">
        <v>35</v>
      </c>
      <c r="I655" s="278" t="s">
        <v>4</v>
      </c>
      <c r="J655" s="278" t="s">
        <v>6</v>
      </c>
      <c r="K655" s="278" t="s">
        <v>55</v>
      </c>
      <c r="L655" s="278" t="s">
        <v>538</v>
      </c>
      <c r="M655" s="277" t="s">
        <v>2883</v>
      </c>
      <c r="N655" s="277" t="s">
        <v>103</v>
      </c>
      <c r="O655" s="278"/>
      <c r="P655" s="15" t="s">
        <v>39</v>
      </c>
      <c r="Q655" s="275"/>
    </row>
    <row r="656" spans="1:17" ht="90" x14ac:dyDescent="0.25">
      <c r="A656" s="276" t="s">
        <v>31</v>
      </c>
      <c r="B656" s="279" t="s">
        <v>701</v>
      </c>
      <c r="C656" s="279"/>
      <c r="D656" s="279" t="s">
        <v>2888</v>
      </c>
      <c r="E656" s="16" t="s">
        <v>2889</v>
      </c>
      <c r="F656" s="16" t="s">
        <v>2890</v>
      </c>
      <c r="G656" s="16" t="s">
        <v>2891</v>
      </c>
      <c r="H656" s="280" t="s">
        <v>35</v>
      </c>
      <c r="I656" s="280" t="s">
        <v>4</v>
      </c>
      <c r="J656" s="280" t="s">
        <v>6</v>
      </c>
      <c r="K656" s="280" t="s">
        <v>55</v>
      </c>
      <c r="L656" s="280" t="s">
        <v>538</v>
      </c>
      <c r="M656" s="279" t="s">
        <v>2883</v>
      </c>
      <c r="N656" s="279" t="s">
        <v>103</v>
      </c>
      <c r="O656" s="280"/>
      <c r="P656" s="16" t="s">
        <v>39</v>
      </c>
      <c r="Q656" s="274"/>
    </row>
    <row r="657" spans="1:17" ht="90" x14ac:dyDescent="0.25">
      <c r="A657" s="276" t="s">
        <v>31</v>
      </c>
      <c r="B657" s="277" t="s">
        <v>701</v>
      </c>
      <c r="C657" s="277"/>
      <c r="D657" s="277" t="s">
        <v>2892</v>
      </c>
      <c r="E657" s="15" t="s">
        <v>2893</v>
      </c>
      <c r="F657" s="15" t="s">
        <v>2894</v>
      </c>
      <c r="G657" s="15" t="s">
        <v>2895</v>
      </c>
      <c r="H657" s="278" t="s">
        <v>35</v>
      </c>
      <c r="I657" s="278" t="s">
        <v>4</v>
      </c>
      <c r="J657" s="278" t="s">
        <v>6</v>
      </c>
      <c r="K657" s="278" t="s">
        <v>55</v>
      </c>
      <c r="L657" s="278" t="s">
        <v>538</v>
      </c>
      <c r="M657" s="277" t="s">
        <v>2883</v>
      </c>
      <c r="N657" s="277" t="s">
        <v>103</v>
      </c>
      <c r="O657" s="278"/>
      <c r="P657" s="15" t="s">
        <v>39</v>
      </c>
      <c r="Q657" s="275"/>
    </row>
    <row r="658" spans="1:17" ht="75" x14ac:dyDescent="0.25">
      <c r="A658" s="276" t="s">
        <v>31</v>
      </c>
      <c r="B658" s="279" t="s">
        <v>4853</v>
      </c>
      <c r="C658" s="279"/>
      <c r="D658" s="279" t="s">
        <v>2896</v>
      </c>
      <c r="E658" s="16" t="s">
        <v>2897</v>
      </c>
      <c r="F658" s="16" t="s">
        <v>2898</v>
      </c>
      <c r="G658" s="16" t="s">
        <v>2899</v>
      </c>
      <c r="H658" s="280" t="s">
        <v>35</v>
      </c>
      <c r="I658" s="280" t="s">
        <v>4</v>
      </c>
      <c r="J658" s="280" t="s">
        <v>5</v>
      </c>
      <c r="K658" s="280" t="s">
        <v>55</v>
      </c>
      <c r="L658" s="280" t="s">
        <v>182</v>
      </c>
      <c r="M658" s="279" t="s">
        <v>428</v>
      </c>
      <c r="N658" s="279" t="s">
        <v>38</v>
      </c>
      <c r="O658" s="280" t="s">
        <v>198</v>
      </c>
      <c r="P658" s="16" t="s">
        <v>39</v>
      </c>
      <c r="Q658" s="274"/>
    </row>
    <row r="659" spans="1:17" ht="75" x14ac:dyDescent="0.25">
      <c r="A659" s="276" t="s">
        <v>31</v>
      </c>
      <c r="B659" s="277" t="s">
        <v>4853</v>
      </c>
      <c r="C659" s="277"/>
      <c r="D659" s="277" t="s">
        <v>2900</v>
      </c>
      <c r="E659" s="15" t="s">
        <v>2901</v>
      </c>
      <c r="F659" s="15" t="s">
        <v>2902</v>
      </c>
      <c r="G659" s="15" t="s">
        <v>2903</v>
      </c>
      <c r="H659" s="278" t="s">
        <v>35</v>
      </c>
      <c r="I659" s="278" t="s">
        <v>4</v>
      </c>
      <c r="J659" s="278" t="s">
        <v>5</v>
      </c>
      <c r="K659" s="278" t="s">
        <v>55</v>
      </c>
      <c r="L659" s="278" t="s">
        <v>182</v>
      </c>
      <c r="M659" s="277" t="s">
        <v>428</v>
      </c>
      <c r="N659" s="277" t="s">
        <v>38</v>
      </c>
      <c r="O659" s="278" t="s">
        <v>198</v>
      </c>
      <c r="P659" s="15" t="s">
        <v>39</v>
      </c>
      <c r="Q659" s="275"/>
    </row>
    <row r="660" spans="1:17" ht="60" x14ac:dyDescent="0.25">
      <c r="A660" s="276" t="s">
        <v>31</v>
      </c>
      <c r="B660" s="279" t="s">
        <v>4823</v>
      </c>
      <c r="C660" s="279"/>
      <c r="D660" s="279" t="s">
        <v>2904</v>
      </c>
      <c r="E660" s="16" t="s">
        <v>2905</v>
      </c>
      <c r="F660" s="16" t="s">
        <v>2906</v>
      </c>
      <c r="G660" s="16" t="s">
        <v>2907</v>
      </c>
      <c r="H660" s="280" t="s">
        <v>35</v>
      </c>
      <c r="I660" s="280" t="s">
        <v>4</v>
      </c>
      <c r="J660" s="280" t="s">
        <v>5</v>
      </c>
      <c r="K660" s="280" t="s">
        <v>55</v>
      </c>
      <c r="L660" s="280" t="s">
        <v>182</v>
      </c>
      <c r="M660" s="279" t="s">
        <v>428</v>
      </c>
      <c r="N660" s="279" t="s">
        <v>38</v>
      </c>
      <c r="O660" s="280" t="s">
        <v>9</v>
      </c>
      <c r="P660" s="16" t="s">
        <v>39</v>
      </c>
      <c r="Q660" s="274"/>
    </row>
    <row r="661" spans="1:17" ht="75" x14ac:dyDescent="0.25">
      <c r="A661" s="276" t="s">
        <v>31</v>
      </c>
      <c r="B661" s="277" t="s">
        <v>4853</v>
      </c>
      <c r="C661" s="277"/>
      <c r="D661" s="277" t="s">
        <v>2908</v>
      </c>
      <c r="E661" s="15" t="s">
        <v>2909</v>
      </c>
      <c r="F661" s="15" t="s">
        <v>2910</v>
      </c>
      <c r="G661" s="15" t="s">
        <v>2911</v>
      </c>
      <c r="H661" s="278" t="s">
        <v>35</v>
      </c>
      <c r="I661" s="278" t="s">
        <v>8</v>
      </c>
      <c r="J661" s="278" t="s">
        <v>5</v>
      </c>
      <c r="K661" s="278" t="s">
        <v>55</v>
      </c>
      <c r="L661" s="278" t="s">
        <v>182</v>
      </c>
      <c r="M661" s="277" t="s">
        <v>428</v>
      </c>
      <c r="N661" s="277" t="s">
        <v>38</v>
      </c>
      <c r="O661" s="278" t="s">
        <v>9</v>
      </c>
      <c r="P661" s="15" t="s">
        <v>39</v>
      </c>
      <c r="Q661" s="275"/>
    </row>
    <row r="662" spans="1:17" ht="60" x14ac:dyDescent="0.25">
      <c r="A662" s="276" t="s">
        <v>31</v>
      </c>
      <c r="B662" s="279" t="s">
        <v>4902</v>
      </c>
      <c r="C662" s="279"/>
      <c r="D662" s="279" t="s">
        <v>2912</v>
      </c>
      <c r="E662" s="16" t="s">
        <v>2913</v>
      </c>
      <c r="F662" s="16" t="s">
        <v>2914</v>
      </c>
      <c r="G662" s="16" t="s">
        <v>2915</v>
      </c>
      <c r="H662" s="280" t="s">
        <v>35</v>
      </c>
      <c r="I662" s="280" t="s">
        <v>4</v>
      </c>
      <c r="J662" s="280" t="s">
        <v>5</v>
      </c>
      <c r="K662" s="280" t="s">
        <v>55</v>
      </c>
      <c r="L662" s="280" t="s">
        <v>182</v>
      </c>
      <c r="M662" s="279" t="s">
        <v>428</v>
      </c>
      <c r="N662" s="279" t="s">
        <v>38</v>
      </c>
      <c r="O662" s="280" t="s">
        <v>184</v>
      </c>
      <c r="P662" s="16" t="s">
        <v>39</v>
      </c>
      <c r="Q662" s="274"/>
    </row>
    <row r="663" spans="1:17" ht="75" x14ac:dyDescent="0.25">
      <c r="A663" s="276" t="s">
        <v>31</v>
      </c>
      <c r="B663" s="277" t="s">
        <v>4902</v>
      </c>
      <c r="C663" s="277"/>
      <c r="D663" s="277" t="s">
        <v>2916</v>
      </c>
      <c r="E663" s="15" t="s">
        <v>2917</v>
      </c>
      <c r="F663" s="15" t="s">
        <v>2918</v>
      </c>
      <c r="G663" s="15" t="s">
        <v>2919</v>
      </c>
      <c r="H663" s="278" t="s">
        <v>35</v>
      </c>
      <c r="I663" s="278" t="s">
        <v>4</v>
      </c>
      <c r="J663" s="278" t="s">
        <v>5</v>
      </c>
      <c r="K663" s="278" t="s">
        <v>55</v>
      </c>
      <c r="L663" s="278" t="s">
        <v>182</v>
      </c>
      <c r="M663" s="277" t="s">
        <v>428</v>
      </c>
      <c r="N663" s="277" t="s">
        <v>38</v>
      </c>
      <c r="O663" s="278" t="s">
        <v>9</v>
      </c>
      <c r="P663" s="15" t="s">
        <v>39</v>
      </c>
      <c r="Q663" s="275"/>
    </row>
    <row r="664" spans="1:17" ht="60" x14ac:dyDescent="0.25">
      <c r="A664" s="276" t="s">
        <v>31</v>
      </c>
      <c r="B664" s="279" t="s">
        <v>5021</v>
      </c>
      <c r="C664" s="279"/>
      <c r="D664" s="279" t="s">
        <v>2920</v>
      </c>
      <c r="E664" s="16" t="s">
        <v>2921</v>
      </c>
      <c r="F664" s="16" t="s">
        <v>2922</v>
      </c>
      <c r="G664" s="16" t="s">
        <v>2923</v>
      </c>
      <c r="H664" s="280" t="s">
        <v>35</v>
      </c>
      <c r="I664" s="280" t="s">
        <v>4</v>
      </c>
      <c r="J664" s="280" t="s">
        <v>5</v>
      </c>
      <c r="K664" s="280" t="s">
        <v>44</v>
      </c>
      <c r="L664" s="280" t="s">
        <v>50</v>
      </c>
      <c r="M664" s="279" t="s">
        <v>1117</v>
      </c>
      <c r="N664" s="279" t="s">
        <v>103</v>
      </c>
      <c r="O664" s="280"/>
      <c r="P664" s="16" t="s">
        <v>39</v>
      </c>
      <c r="Q664" s="274"/>
    </row>
    <row r="665" spans="1:17" ht="60" x14ac:dyDescent="0.25">
      <c r="A665" s="276" t="s">
        <v>31</v>
      </c>
      <c r="B665" s="277" t="s">
        <v>5309</v>
      </c>
      <c r="C665" s="277"/>
      <c r="D665" s="277" t="s">
        <v>2924</v>
      </c>
      <c r="E665" s="15" t="s">
        <v>2925</v>
      </c>
      <c r="F665" s="15" t="s">
        <v>2926</v>
      </c>
      <c r="G665" s="15" t="s">
        <v>2927</v>
      </c>
      <c r="H665" s="278" t="s">
        <v>35</v>
      </c>
      <c r="I665" s="278" t="s">
        <v>4</v>
      </c>
      <c r="J665" s="278" t="s">
        <v>5</v>
      </c>
      <c r="K665" s="278" t="s">
        <v>62</v>
      </c>
      <c r="L665" s="278" t="s">
        <v>941</v>
      </c>
      <c r="M665" s="277" t="s">
        <v>64</v>
      </c>
      <c r="N665" s="277" t="s">
        <v>38</v>
      </c>
      <c r="O665" s="278" t="s">
        <v>198</v>
      </c>
      <c r="P665" s="15" t="s">
        <v>39</v>
      </c>
      <c r="Q665" s="275"/>
    </row>
    <row r="666" spans="1:17" ht="75" x14ac:dyDescent="0.25">
      <c r="A666" s="276" t="s">
        <v>31</v>
      </c>
      <c r="B666" s="279" t="s">
        <v>4862</v>
      </c>
      <c r="C666" s="279"/>
      <c r="D666" s="279" t="s">
        <v>2928</v>
      </c>
      <c r="E666" s="16" t="s">
        <v>2929</v>
      </c>
      <c r="F666" s="16" t="s">
        <v>2930</v>
      </c>
      <c r="G666" s="16" t="s">
        <v>2931</v>
      </c>
      <c r="H666" s="280" t="s">
        <v>35</v>
      </c>
      <c r="I666" s="280" t="s">
        <v>4</v>
      </c>
      <c r="J666" s="280" t="s">
        <v>5</v>
      </c>
      <c r="K666" s="280" t="s">
        <v>62</v>
      </c>
      <c r="L666" s="280" t="s">
        <v>483</v>
      </c>
      <c r="M666" s="279" t="s">
        <v>2196</v>
      </c>
      <c r="N666" s="279" t="s">
        <v>38</v>
      </c>
      <c r="O666" s="280" t="s">
        <v>4816</v>
      </c>
      <c r="P666" s="16" t="s">
        <v>39</v>
      </c>
      <c r="Q666" s="274"/>
    </row>
    <row r="667" spans="1:17" ht="60" x14ac:dyDescent="0.25">
      <c r="A667" s="276" t="s">
        <v>31</v>
      </c>
      <c r="B667" s="277" t="s">
        <v>4862</v>
      </c>
      <c r="C667" s="277"/>
      <c r="D667" s="277" t="s">
        <v>2932</v>
      </c>
      <c r="E667" s="15" t="s">
        <v>2933</v>
      </c>
      <c r="F667" s="15" t="s">
        <v>2934</v>
      </c>
      <c r="G667" s="15" t="s">
        <v>2935</v>
      </c>
      <c r="H667" s="278" t="s">
        <v>35</v>
      </c>
      <c r="I667" s="278" t="s">
        <v>4</v>
      </c>
      <c r="J667" s="278" t="s">
        <v>5</v>
      </c>
      <c r="K667" s="278" t="s">
        <v>62</v>
      </c>
      <c r="L667" s="278" t="s">
        <v>483</v>
      </c>
      <c r="M667" s="277" t="s">
        <v>487</v>
      </c>
      <c r="N667" s="277" t="s">
        <v>38</v>
      </c>
      <c r="O667" s="278" t="s">
        <v>13</v>
      </c>
      <c r="P667" s="15" t="s">
        <v>39</v>
      </c>
      <c r="Q667" s="275"/>
    </row>
    <row r="668" spans="1:17" ht="45" x14ac:dyDescent="0.25">
      <c r="A668" s="276" t="s">
        <v>31</v>
      </c>
      <c r="B668" s="279" t="s">
        <v>145</v>
      </c>
      <c r="C668" s="279" t="s">
        <v>2936</v>
      </c>
      <c r="D668" s="279" t="s">
        <v>2937</v>
      </c>
      <c r="E668" s="16" t="s">
        <v>2938</v>
      </c>
      <c r="F668" s="16" t="s">
        <v>2939</v>
      </c>
      <c r="G668" s="16" t="s">
        <v>2940</v>
      </c>
      <c r="H668" s="280" t="s">
        <v>35</v>
      </c>
      <c r="I668" s="280" t="s">
        <v>8</v>
      </c>
      <c r="J668" s="280" t="s">
        <v>6</v>
      </c>
      <c r="K668" s="280" t="s">
        <v>71</v>
      </c>
      <c r="L668" s="280" t="s">
        <v>151</v>
      </c>
      <c r="M668" s="279" t="s">
        <v>152</v>
      </c>
      <c r="N668" s="279"/>
      <c r="O668" s="280" t="s">
        <v>153</v>
      </c>
      <c r="P668" s="16" t="s">
        <v>39</v>
      </c>
      <c r="Q668" s="274"/>
    </row>
    <row r="669" spans="1:17" ht="45" x14ac:dyDescent="0.25">
      <c r="A669" s="276" t="s">
        <v>31</v>
      </c>
      <c r="B669" s="277" t="s">
        <v>145</v>
      </c>
      <c r="C669" s="277" t="s">
        <v>2941</v>
      </c>
      <c r="D669" s="277" t="s">
        <v>2942</v>
      </c>
      <c r="E669" s="15" t="s">
        <v>2943</v>
      </c>
      <c r="F669" s="15" t="s">
        <v>2944</v>
      </c>
      <c r="G669" s="15" t="s">
        <v>2945</v>
      </c>
      <c r="H669" s="278" t="s">
        <v>35</v>
      </c>
      <c r="I669" s="278" t="s">
        <v>8</v>
      </c>
      <c r="J669" s="278" t="s">
        <v>6</v>
      </c>
      <c r="K669" s="278" t="s">
        <v>71</v>
      </c>
      <c r="L669" s="278" t="s">
        <v>151</v>
      </c>
      <c r="M669" s="277" t="s">
        <v>152</v>
      </c>
      <c r="N669" s="277"/>
      <c r="O669" s="278" t="s">
        <v>153</v>
      </c>
      <c r="P669" s="15" t="s">
        <v>39</v>
      </c>
      <c r="Q669" s="275"/>
    </row>
    <row r="670" spans="1:17" ht="45" x14ac:dyDescent="0.25">
      <c r="A670" s="276" t="s">
        <v>31</v>
      </c>
      <c r="B670" s="279" t="s">
        <v>145</v>
      </c>
      <c r="C670" s="279" t="s">
        <v>2946</v>
      </c>
      <c r="D670" s="279" t="s">
        <v>2947</v>
      </c>
      <c r="E670" s="16" t="s">
        <v>2948</v>
      </c>
      <c r="F670" s="16" t="s">
        <v>2949</v>
      </c>
      <c r="G670" s="16" t="s">
        <v>2950</v>
      </c>
      <c r="H670" s="280" t="s">
        <v>35</v>
      </c>
      <c r="I670" s="280" t="s">
        <v>8</v>
      </c>
      <c r="J670" s="280" t="s">
        <v>6</v>
      </c>
      <c r="K670" s="280" t="s">
        <v>71</v>
      </c>
      <c r="L670" s="280" t="s">
        <v>151</v>
      </c>
      <c r="M670" s="279" t="s">
        <v>152</v>
      </c>
      <c r="N670" s="279"/>
      <c r="O670" s="280" t="s">
        <v>153</v>
      </c>
      <c r="P670" s="16" t="s">
        <v>39</v>
      </c>
      <c r="Q670" s="274"/>
    </row>
    <row r="671" spans="1:17" ht="45" x14ac:dyDescent="0.25">
      <c r="A671" s="276" t="s">
        <v>31</v>
      </c>
      <c r="B671" s="277" t="s">
        <v>145</v>
      </c>
      <c r="C671" s="277" t="s">
        <v>2951</v>
      </c>
      <c r="D671" s="277" t="s">
        <v>2952</v>
      </c>
      <c r="E671" s="15" t="s">
        <v>2953</v>
      </c>
      <c r="F671" s="15" t="s">
        <v>2954</v>
      </c>
      <c r="G671" s="15" t="s">
        <v>2955</v>
      </c>
      <c r="H671" s="278" t="s">
        <v>35</v>
      </c>
      <c r="I671" s="278" t="s">
        <v>8</v>
      </c>
      <c r="J671" s="278" t="s">
        <v>6</v>
      </c>
      <c r="K671" s="278" t="s">
        <v>71</v>
      </c>
      <c r="L671" s="278" t="s">
        <v>151</v>
      </c>
      <c r="M671" s="277" t="s">
        <v>152</v>
      </c>
      <c r="N671" s="277"/>
      <c r="O671" s="278" t="s">
        <v>153</v>
      </c>
      <c r="P671" s="15" t="s">
        <v>39</v>
      </c>
      <c r="Q671" s="275"/>
    </row>
    <row r="672" spans="1:17" ht="45" x14ac:dyDescent="0.25">
      <c r="A672" s="276" t="s">
        <v>31</v>
      </c>
      <c r="B672" s="279" t="s">
        <v>145</v>
      </c>
      <c r="C672" s="279" t="s">
        <v>2956</v>
      </c>
      <c r="D672" s="279" t="s">
        <v>2957</v>
      </c>
      <c r="E672" s="16" t="s">
        <v>2958</v>
      </c>
      <c r="F672" s="16" t="s">
        <v>2959</v>
      </c>
      <c r="G672" s="16" t="s">
        <v>2960</v>
      </c>
      <c r="H672" s="280" t="s">
        <v>35</v>
      </c>
      <c r="I672" s="280" t="s">
        <v>8</v>
      </c>
      <c r="J672" s="280" t="s">
        <v>6</v>
      </c>
      <c r="K672" s="280" t="s">
        <v>71</v>
      </c>
      <c r="L672" s="280" t="s">
        <v>151</v>
      </c>
      <c r="M672" s="279" t="s">
        <v>152</v>
      </c>
      <c r="N672" s="279"/>
      <c r="O672" s="280" t="s">
        <v>153</v>
      </c>
      <c r="P672" s="16" t="s">
        <v>39</v>
      </c>
      <c r="Q672" s="274"/>
    </row>
    <row r="673" spans="1:17" ht="45" x14ac:dyDescent="0.25">
      <c r="A673" s="276" t="s">
        <v>31</v>
      </c>
      <c r="B673" s="277" t="s">
        <v>145</v>
      </c>
      <c r="C673" s="277" t="s">
        <v>2961</v>
      </c>
      <c r="D673" s="277" t="s">
        <v>2962</v>
      </c>
      <c r="E673" s="15" t="s">
        <v>2963</v>
      </c>
      <c r="F673" s="15" t="s">
        <v>2964</v>
      </c>
      <c r="G673" s="15" t="s">
        <v>2965</v>
      </c>
      <c r="H673" s="278" t="s">
        <v>35</v>
      </c>
      <c r="I673" s="278" t="s">
        <v>8</v>
      </c>
      <c r="J673" s="278" t="s">
        <v>6</v>
      </c>
      <c r="K673" s="278" t="s">
        <v>71</v>
      </c>
      <c r="L673" s="278" t="s">
        <v>151</v>
      </c>
      <c r="M673" s="277" t="s">
        <v>152</v>
      </c>
      <c r="N673" s="277"/>
      <c r="O673" s="278" t="s">
        <v>153</v>
      </c>
      <c r="P673" s="15" t="s">
        <v>39</v>
      </c>
      <c r="Q673" s="275"/>
    </row>
    <row r="674" spans="1:17" ht="45" x14ac:dyDescent="0.25">
      <c r="A674" s="276" t="s">
        <v>31</v>
      </c>
      <c r="B674" s="279" t="s">
        <v>145</v>
      </c>
      <c r="C674" s="279" t="s">
        <v>2966</v>
      </c>
      <c r="D674" s="279" t="s">
        <v>2967</v>
      </c>
      <c r="E674" s="16" t="s">
        <v>2968</v>
      </c>
      <c r="F674" s="16" t="s">
        <v>2969</v>
      </c>
      <c r="G674" s="16" t="s">
        <v>2970</v>
      </c>
      <c r="H674" s="280" t="s">
        <v>35</v>
      </c>
      <c r="I674" s="280" t="s">
        <v>8</v>
      </c>
      <c r="J674" s="280" t="s">
        <v>6</v>
      </c>
      <c r="K674" s="280" t="s">
        <v>71</v>
      </c>
      <c r="L674" s="280" t="s">
        <v>151</v>
      </c>
      <c r="M674" s="279" t="s">
        <v>152</v>
      </c>
      <c r="N674" s="279" t="s">
        <v>38</v>
      </c>
      <c r="O674" s="280" t="s">
        <v>153</v>
      </c>
      <c r="P674" s="16" t="s">
        <v>39</v>
      </c>
      <c r="Q674" s="274"/>
    </row>
    <row r="675" spans="1:17" ht="45" x14ac:dyDescent="0.25">
      <c r="A675" s="276" t="s">
        <v>31</v>
      </c>
      <c r="B675" s="277" t="s">
        <v>2971</v>
      </c>
      <c r="C675" s="277" t="s">
        <v>2972</v>
      </c>
      <c r="D675" s="277" t="s">
        <v>2973</v>
      </c>
      <c r="E675" s="15" t="s">
        <v>2974</v>
      </c>
      <c r="F675" s="15" t="s">
        <v>2975</v>
      </c>
      <c r="G675" s="15" t="s">
        <v>2976</v>
      </c>
      <c r="H675" s="278" t="s">
        <v>35</v>
      </c>
      <c r="I675" s="278" t="s">
        <v>8</v>
      </c>
      <c r="J675" s="278" t="s">
        <v>6</v>
      </c>
      <c r="K675" s="278" t="s">
        <v>71</v>
      </c>
      <c r="L675" s="278" t="s">
        <v>151</v>
      </c>
      <c r="M675" s="277" t="s">
        <v>152</v>
      </c>
      <c r="N675" s="277"/>
      <c r="O675" s="278" t="s">
        <v>153</v>
      </c>
      <c r="P675" s="15" t="s">
        <v>39</v>
      </c>
      <c r="Q675" s="275"/>
    </row>
    <row r="676" spans="1:17" ht="45" x14ac:dyDescent="0.25">
      <c r="A676" s="276" t="s">
        <v>31</v>
      </c>
      <c r="B676" s="279" t="s">
        <v>2971</v>
      </c>
      <c r="C676" s="279" t="s">
        <v>2977</v>
      </c>
      <c r="D676" s="279" t="s">
        <v>2978</v>
      </c>
      <c r="E676" s="16" t="s">
        <v>2979</v>
      </c>
      <c r="F676" s="16" t="s">
        <v>2980</v>
      </c>
      <c r="G676" s="16" t="s">
        <v>2981</v>
      </c>
      <c r="H676" s="280" t="s">
        <v>35</v>
      </c>
      <c r="I676" s="280" t="s">
        <v>8</v>
      </c>
      <c r="J676" s="280" t="s">
        <v>6</v>
      </c>
      <c r="K676" s="280" t="s">
        <v>71</v>
      </c>
      <c r="L676" s="280" t="s">
        <v>151</v>
      </c>
      <c r="M676" s="279" t="s">
        <v>152</v>
      </c>
      <c r="N676" s="279"/>
      <c r="O676" s="280" t="s">
        <v>153</v>
      </c>
      <c r="P676" s="16" t="s">
        <v>39</v>
      </c>
      <c r="Q676" s="274"/>
    </row>
    <row r="677" spans="1:17" ht="45" x14ac:dyDescent="0.25">
      <c r="A677" s="276" t="s">
        <v>31</v>
      </c>
      <c r="B677" s="277" t="s">
        <v>2971</v>
      </c>
      <c r="C677" s="277" t="s">
        <v>2982</v>
      </c>
      <c r="D677" s="277" t="s">
        <v>2983</v>
      </c>
      <c r="E677" s="15" t="s">
        <v>2984</v>
      </c>
      <c r="F677" s="15" t="s">
        <v>2985</v>
      </c>
      <c r="G677" s="15" t="s">
        <v>2986</v>
      </c>
      <c r="H677" s="278" t="s">
        <v>35</v>
      </c>
      <c r="I677" s="278" t="s">
        <v>8</v>
      </c>
      <c r="J677" s="278" t="s">
        <v>6</v>
      </c>
      <c r="K677" s="278" t="s">
        <v>71</v>
      </c>
      <c r="L677" s="278" t="s">
        <v>151</v>
      </c>
      <c r="M677" s="277" t="s">
        <v>152</v>
      </c>
      <c r="N677" s="277"/>
      <c r="O677" s="278" t="s">
        <v>153</v>
      </c>
      <c r="P677" s="15" t="s">
        <v>39</v>
      </c>
      <c r="Q677" s="275"/>
    </row>
    <row r="678" spans="1:17" ht="45" x14ac:dyDescent="0.25">
      <c r="A678" s="276" t="s">
        <v>31</v>
      </c>
      <c r="B678" s="279" t="s">
        <v>2971</v>
      </c>
      <c r="C678" s="279" t="s">
        <v>2987</v>
      </c>
      <c r="D678" s="279" t="s">
        <v>2988</v>
      </c>
      <c r="E678" s="16" t="s">
        <v>2989</v>
      </c>
      <c r="F678" s="16" t="s">
        <v>2990</v>
      </c>
      <c r="G678" s="16" t="s">
        <v>2991</v>
      </c>
      <c r="H678" s="280" t="s">
        <v>35</v>
      </c>
      <c r="I678" s="280" t="s">
        <v>8</v>
      </c>
      <c r="J678" s="280" t="s">
        <v>6</v>
      </c>
      <c r="K678" s="280" t="s">
        <v>71</v>
      </c>
      <c r="L678" s="280" t="s">
        <v>151</v>
      </c>
      <c r="M678" s="279" t="s">
        <v>152</v>
      </c>
      <c r="N678" s="279"/>
      <c r="O678" s="280" t="s">
        <v>153</v>
      </c>
      <c r="P678" s="16" t="s">
        <v>39</v>
      </c>
      <c r="Q678" s="274"/>
    </row>
    <row r="679" spans="1:17" ht="45" x14ac:dyDescent="0.25">
      <c r="A679" s="276" t="s">
        <v>31</v>
      </c>
      <c r="B679" s="277" t="s">
        <v>2971</v>
      </c>
      <c r="C679" s="277" t="s">
        <v>2992</v>
      </c>
      <c r="D679" s="277" t="s">
        <v>2993</v>
      </c>
      <c r="E679" s="15" t="s">
        <v>2994</v>
      </c>
      <c r="F679" s="15" t="s">
        <v>2995</v>
      </c>
      <c r="G679" s="15" t="s">
        <v>2996</v>
      </c>
      <c r="H679" s="278" t="s">
        <v>35</v>
      </c>
      <c r="I679" s="278" t="s">
        <v>8</v>
      </c>
      <c r="J679" s="278" t="s">
        <v>6</v>
      </c>
      <c r="K679" s="278" t="s">
        <v>71</v>
      </c>
      <c r="L679" s="278" t="s">
        <v>151</v>
      </c>
      <c r="M679" s="277" t="s">
        <v>152</v>
      </c>
      <c r="N679" s="277"/>
      <c r="O679" s="278" t="s">
        <v>153</v>
      </c>
      <c r="P679" s="15" t="s">
        <v>39</v>
      </c>
      <c r="Q679" s="275"/>
    </row>
    <row r="680" spans="1:17" ht="45" x14ac:dyDescent="0.25">
      <c r="A680" s="276" t="s">
        <v>31</v>
      </c>
      <c r="B680" s="279" t="s">
        <v>2971</v>
      </c>
      <c r="C680" s="279" t="s">
        <v>2997</v>
      </c>
      <c r="D680" s="279" t="s">
        <v>2998</v>
      </c>
      <c r="E680" s="16" t="s">
        <v>2999</v>
      </c>
      <c r="F680" s="16" t="s">
        <v>3000</v>
      </c>
      <c r="G680" s="16" t="s">
        <v>3001</v>
      </c>
      <c r="H680" s="280" t="s">
        <v>35</v>
      </c>
      <c r="I680" s="280" t="s">
        <v>8</v>
      </c>
      <c r="J680" s="280" t="s">
        <v>6</v>
      </c>
      <c r="K680" s="280" t="s">
        <v>71</v>
      </c>
      <c r="L680" s="280" t="s">
        <v>151</v>
      </c>
      <c r="M680" s="279" t="s">
        <v>152</v>
      </c>
      <c r="N680" s="279"/>
      <c r="O680" s="280" t="s">
        <v>153</v>
      </c>
      <c r="P680" s="16" t="s">
        <v>39</v>
      </c>
      <c r="Q680" s="274"/>
    </row>
    <row r="681" spans="1:17" ht="45" x14ac:dyDescent="0.25">
      <c r="A681" s="276" t="s">
        <v>31</v>
      </c>
      <c r="B681" s="277" t="s">
        <v>2971</v>
      </c>
      <c r="C681" s="277" t="s">
        <v>3002</v>
      </c>
      <c r="D681" s="277" t="s">
        <v>3003</v>
      </c>
      <c r="E681" s="15" t="s">
        <v>3004</v>
      </c>
      <c r="F681" s="15" t="s">
        <v>3005</v>
      </c>
      <c r="G681" s="15" t="s">
        <v>3006</v>
      </c>
      <c r="H681" s="278" t="s">
        <v>35</v>
      </c>
      <c r="I681" s="278" t="s">
        <v>8</v>
      </c>
      <c r="J681" s="278" t="s">
        <v>6</v>
      </c>
      <c r="K681" s="278" t="s">
        <v>71</v>
      </c>
      <c r="L681" s="278" t="s">
        <v>151</v>
      </c>
      <c r="M681" s="277" t="s">
        <v>152</v>
      </c>
      <c r="N681" s="277"/>
      <c r="O681" s="278" t="s">
        <v>153</v>
      </c>
      <c r="P681" s="15" t="s">
        <v>39</v>
      </c>
      <c r="Q681" s="275"/>
    </row>
    <row r="682" spans="1:17" ht="45" x14ac:dyDescent="0.25">
      <c r="A682" s="276" t="s">
        <v>31</v>
      </c>
      <c r="B682" s="279" t="s">
        <v>2971</v>
      </c>
      <c r="C682" s="279" t="s">
        <v>3007</v>
      </c>
      <c r="D682" s="279" t="s">
        <v>3008</v>
      </c>
      <c r="E682" s="16" t="s">
        <v>3009</v>
      </c>
      <c r="F682" s="16" t="s">
        <v>3010</v>
      </c>
      <c r="G682" s="16" t="s">
        <v>3011</v>
      </c>
      <c r="H682" s="280" t="s">
        <v>35</v>
      </c>
      <c r="I682" s="280" t="s">
        <v>8</v>
      </c>
      <c r="J682" s="280" t="s">
        <v>6</v>
      </c>
      <c r="K682" s="280" t="s">
        <v>71</v>
      </c>
      <c r="L682" s="280" t="s">
        <v>151</v>
      </c>
      <c r="M682" s="279" t="s">
        <v>152</v>
      </c>
      <c r="N682" s="279" t="s">
        <v>38</v>
      </c>
      <c r="O682" s="280" t="s">
        <v>153</v>
      </c>
      <c r="P682" s="16" t="s">
        <v>39</v>
      </c>
      <c r="Q682" s="274"/>
    </row>
    <row r="683" spans="1:17" ht="45" x14ac:dyDescent="0.25">
      <c r="A683" s="276" t="s">
        <v>31</v>
      </c>
      <c r="B683" s="277" t="s">
        <v>2971</v>
      </c>
      <c r="C683" s="277" t="s">
        <v>3012</v>
      </c>
      <c r="D683" s="277" t="s">
        <v>3013</v>
      </c>
      <c r="E683" s="15" t="s">
        <v>3014</v>
      </c>
      <c r="F683" s="15" t="s">
        <v>3015</v>
      </c>
      <c r="G683" s="15" t="s">
        <v>3016</v>
      </c>
      <c r="H683" s="278" t="s">
        <v>35</v>
      </c>
      <c r="I683" s="278" t="s">
        <v>8</v>
      </c>
      <c r="J683" s="278" t="s">
        <v>6</v>
      </c>
      <c r="K683" s="278" t="s">
        <v>71</v>
      </c>
      <c r="L683" s="278" t="s">
        <v>151</v>
      </c>
      <c r="M683" s="277" t="s">
        <v>152</v>
      </c>
      <c r="N683" s="277"/>
      <c r="O683" s="278" t="s">
        <v>153</v>
      </c>
      <c r="P683" s="15" t="s">
        <v>39</v>
      </c>
      <c r="Q683" s="275"/>
    </row>
    <row r="684" spans="1:17" ht="45" x14ac:dyDescent="0.25">
      <c r="A684" s="276" t="s">
        <v>31</v>
      </c>
      <c r="B684" s="279" t="s">
        <v>2971</v>
      </c>
      <c r="C684" s="279" t="s">
        <v>3017</v>
      </c>
      <c r="D684" s="279" t="s">
        <v>3018</v>
      </c>
      <c r="E684" s="16" t="s">
        <v>3019</v>
      </c>
      <c r="F684" s="16" t="s">
        <v>3020</v>
      </c>
      <c r="G684" s="16" t="s">
        <v>3021</v>
      </c>
      <c r="H684" s="280" t="s">
        <v>35</v>
      </c>
      <c r="I684" s="280" t="s">
        <v>8</v>
      </c>
      <c r="J684" s="280" t="s">
        <v>6</v>
      </c>
      <c r="K684" s="280" t="s">
        <v>71</v>
      </c>
      <c r="L684" s="280" t="s">
        <v>151</v>
      </c>
      <c r="M684" s="279" t="s">
        <v>152</v>
      </c>
      <c r="N684" s="279"/>
      <c r="O684" s="280" t="s">
        <v>153</v>
      </c>
      <c r="P684" s="16" t="s">
        <v>39</v>
      </c>
      <c r="Q684" s="274"/>
    </row>
    <row r="685" spans="1:17" ht="45" x14ac:dyDescent="0.25">
      <c r="A685" s="276" t="s">
        <v>31</v>
      </c>
      <c r="B685" s="277" t="s">
        <v>2971</v>
      </c>
      <c r="C685" s="277" t="s">
        <v>3022</v>
      </c>
      <c r="D685" s="277" t="s">
        <v>3023</v>
      </c>
      <c r="E685" s="15" t="s">
        <v>3024</v>
      </c>
      <c r="F685" s="15" t="s">
        <v>3025</v>
      </c>
      <c r="G685" s="15" t="s">
        <v>3026</v>
      </c>
      <c r="H685" s="278" t="s">
        <v>35</v>
      </c>
      <c r="I685" s="278" t="s">
        <v>8</v>
      </c>
      <c r="J685" s="278" t="s">
        <v>6</v>
      </c>
      <c r="K685" s="278" t="s">
        <v>71</v>
      </c>
      <c r="L685" s="278" t="s">
        <v>151</v>
      </c>
      <c r="M685" s="277" t="s">
        <v>152</v>
      </c>
      <c r="N685" s="277"/>
      <c r="O685" s="278" t="s">
        <v>153</v>
      </c>
      <c r="P685" s="15" t="s">
        <v>39</v>
      </c>
      <c r="Q685" s="275"/>
    </row>
    <row r="686" spans="1:17" ht="45" x14ac:dyDescent="0.25">
      <c r="A686" s="276" t="s">
        <v>31</v>
      </c>
      <c r="B686" s="279" t="s">
        <v>2971</v>
      </c>
      <c r="C686" s="279" t="s">
        <v>3027</v>
      </c>
      <c r="D686" s="279" t="s">
        <v>3028</v>
      </c>
      <c r="E686" s="16" t="s">
        <v>3029</v>
      </c>
      <c r="F686" s="16" t="s">
        <v>3030</v>
      </c>
      <c r="G686" s="16" t="s">
        <v>3031</v>
      </c>
      <c r="H686" s="280" t="s">
        <v>35</v>
      </c>
      <c r="I686" s="280" t="s">
        <v>8</v>
      </c>
      <c r="J686" s="280" t="s">
        <v>6</v>
      </c>
      <c r="K686" s="280" t="s">
        <v>71</v>
      </c>
      <c r="L686" s="280" t="s">
        <v>151</v>
      </c>
      <c r="M686" s="279" t="s">
        <v>152</v>
      </c>
      <c r="N686" s="279"/>
      <c r="O686" s="280" t="s">
        <v>153</v>
      </c>
      <c r="P686" s="16" t="s">
        <v>39</v>
      </c>
      <c r="Q686" s="274"/>
    </row>
    <row r="687" spans="1:17" ht="45" x14ac:dyDescent="0.25">
      <c r="A687" s="276" t="s">
        <v>31</v>
      </c>
      <c r="B687" s="277" t="s">
        <v>2971</v>
      </c>
      <c r="C687" s="277" t="s">
        <v>3032</v>
      </c>
      <c r="D687" s="277" t="s">
        <v>3033</v>
      </c>
      <c r="E687" s="15" t="s">
        <v>3034</v>
      </c>
      <c r="F687" s="15" t="s">
        <v>3035</v>
      </c>
      <c r="G687" s="15" t="s">
        <v>3036</v>
      </c>
      <c r="H687" s="278" t="s">
        <v>35</v>
      </c>
      <c r="I687" s="278" t="s">
        <v>8</v>
      </c>
      <c r="J687" s="278" t="s">
        <v>6</v>
      </c>
      <c r="K687" s="278" t="s">
        <v>71</v>
      </c>
      <c r="L687" s="278" t="s">
        <v>151</v>
      </c>
      <c r="M687" s="277" t="s">
        <v>152</v>
      </c>
      <c r="N687" s="277"/>
      <c r="O687" s="278" t="s">
        <v>153</v>
      </c>
      <c r="P687" s="15" t="s">
        <v>39</v>
      </c>
      <c r="Q687" s="275"/>
    </row>
    <row r="688" spans="1:17" ht="45" x14ac:dyDescent="0.25">
      <c r="A688" s="276" t="s">
        <v>31</v>
      </c>
      <c r="B688" s="279" t="s">
        <v>2971</v>
      </c>
      <c r="C688" s="279" t="s">
        <v>3037</v>
      </c>
      <c r="D688" s="279" t="s">
        <v>3038</v>
      </c>
      <c r="E688" s="16" t="s">
        <v>3039</v>
      </c>
      <c r="F688" s="16" t="s">
        <v>3040</v>
      </c>
      <c r="G688" s="16" t="s">
        <v>3041</v>
      </c>
      <c r="H688" s="280" t="s">
        <v>35</v>
      </c>
      <c r="I688" s="280" t="s">
        <v>8</v>
      </c>
      <c r="J688" s="280" t="s">
        <v>6</v>
      </c>
      <c r="K688" s="280" t="s">
        <v>71</v>
      </c>
      <c r="L688" s="280" t="s">
        <v>151</v>
      </c>
      <c r="M688" s="279" t="s">
        <v>152</v>
      </c>
      <c r="N688" s="279"/>
      <c r="O688" s="280" t="s">
        <v>153</v>
      </c>
      <c r="P688" s="16" t="s">
        <v>39</v>
      </c>
      <c r="Q688" s="274"/>
    </row>
    <row r="689" spans="1:17" ht="45" x14ac:dyDescent="0.25">
      <c r="A689" s="276" t="s">
        <v>31</v>
      </c>
      <c r="B689" s="277" t="s">
        <v>2971</v>
      </c>
      <c r="C689" s="277" t="s">
        <v>3042</v>
      </c>
      <c r="D689" s="277" t="s">
        <v>3043</v>
      </c>
      <c r="E689" s="15" t="s">
        <v>3044</v>
      </c>
      <c r="F689" s="15" t="s">
        <v>3045</v>
      </c>
      <c r="G689" s="15" t="s">
        <v>3046</v>
      </c>
      <c r="H689" s="278" t="s">
        <v>35</v>
      </c>
      <c r="I689" s="278" t="s">
        <v>8</v>
      </c>
      <c r="J689" s="278" t="s">
        <v>6</v>
      </c>
      <c r="K689" s="278" t="s">
        <v>71</v>
      </c>
      <c r="L689" s="278" t="s">
        <v>151</v>
      </c>
      <c r="M689" s="277" t="s">
        <v>152</v>
      </c>
      <c r="N689" s="277"/>
      <c r="O689" s="278" t="s">
        <v>153</v>
      </c>
      <c r="P689" s="15" t="s">
        <v>39</v>
      </c>
      <c r="Q689" s="275"/>
    </row>
    <row r="690" spans="1:17" ht="45" x14ac:dyDescent="0.25">
      <c r="A690" s="276" t="s">
        <v>31</v>
      </c>
      <c r="B690" s="279" t="s">
        <v>2971</v>
      </c>
      <c r="C690" s="279" t="s">
        <v>3047</v>
      </c>
      <c r="D690" s="279" t="s">
        <v>3048</v>
      </c>
      <c r="E690" s="16" t="s">
        <v>3049</v>
      </c>
      <c r="F690" s="16" t="s">
        <v>3050</v>
      </c>
      <c r="G690" s="16" t="s">
        <v>3051</v>
      </c>
      <c r="H690" s="280" t="s">
        <v>35</v>
      </c>
      <c r="I690" s="280" t="s">
        <v>8</v>
      </c>
      <c r="J690" s="280" t="s">
        <v>6</v>
      </c>
      <c r="K690" s="280" t="s">
        <v>71</v>
      </c>
      <c r="L690" s="280" t="s">
        <v>151</v>
      </c>
      <c r="M690" s="279" t="s">
        <v>152</v>
      </c>
      <c r="N690" s="279"/>
      <c r="O690" s="280" t="s">
        <v>153</v>
      </c>
      <c r="P690" s="16" t="s">
        <v>39</v>
      </c>
      <c r="Q690" s="274"/>
    </row>
    <row r="691" spans="1:17" ht="45" x14ac:dyDescent="0.25">
      <c r="A691" s="276" t="s">
        <v>31</v>
      </c>
      <c r="B691" s="277" t="s">
        <v>145</v>
      </c>
      <c r="C691" s="277" t="s">
        <v>3052</v>
      </c>
      <c r="D691" s="277" t="s">
        <v>3053</v>
      </c>
      <c r="E691" s="15" t="s">
        <v>3054</v>
      </c>
      <c r="F691" s="15" t="s">
        <v>3055</v>
      </c>
      <c r="G691" s="15" t="s">
        <v>3056</v>
      </c>
      <c r="H691" s="278" t="s">
        <v>35</v>
      </c>
      <c r="I691" s="278" t="s">
        <v>8</v>
      </c>
      <c r="J691" s="278" t="s">
        <v>6</v>
      </c>
      <c r="K691" s="278" t="s">
        <v>71</v>
      </c>
      <c r="L691" s="278" t="s">
        <v>151</v>
      </c>
      <c r="M691" s="277" t="s">
        <v>152</v>
      </c>
      <c r="N691" s="277" t="s">
        <v>38</v>
      </c>
      <c r="O691" s="278" t="s">
        <v>153</v>
      </c>
      <c r="P691" s="15" t="s">
        <v>39</v>
      </c>
      <c r="Q691" s="275"/>
    </row>
    <row r="692" spans="1:17" ht="45" x14ac:dyDescent="0.25">
      <c r="A692" s="276" t="s">
        <v>31</v>
      </c>
      <c r="B692" s="279" t="s">
        <v>145</v>
      </c>
      <c r="C692" s="279" t="s">
        <v>3057</v>
      </c>
      <c r="D692" s="279" t="s">
        <v>3058</v>
      </c>
      <c r="E692" s="16" t="s">
        <v>3059</v>
      </c>
      <c r="F692" s="16" t="s">
        <v>3060</v>
      </c>
      <c r="G692" s="16" t="s">
        <v>3061</v>
      </c>
      <c r="H692" s="280" t="s">
        <v>35</v>
      </c>
      <c r="I692" s="280" t="s">
        <v>8</v>
      </c>
      <c r="J692" s="280" t="s">
        <v>6</v>
      </c>
      <c r="K692" s="280" t="s">
        <v>71</v>
      </c>
      <c r="L692" s="280" t="s">
        <v>151</v>
      </c>
      <c r="M692" s="279" t="s">
        <v>152</v>
      </c>
      <c r="N692" s="279"/>
      <c r="O692" s="280" t="s">
        <v>153</v>
      </c>
      <c r="P692" s="16" t="s">
        <v>39</v>
      </c>
      <c r="Q692" s="274"/>
    </row>
    <row r="693" spans="1:17" ht="45" x14ac:dyDescent="0.25">
      <c r="A693" s="276" t="s">
        <v>31</v>
      </c>
      <c r="B693" s="277" t="s">
        <v>145</v>
      </c>
      <c r="C693" s="277" t="s">
        <v>3062</v>
      </c>
      <c r="D693" s="277" t="s">
        <v>3063</v>
      </c>
      <c r="E693" s="15" t="s">
        <v>3064</v>
      </c>
      <c r="F693" s="15" t="s">
        <v>3065</v>
      </c>
      <c r="G693" s="15" t="s">
        <v>3066</v>
      </c>
      <c r="H693" s="278" t="s">
        <v>35</v>
      </c>
      <c r="I693" s="278" t="s">
        <v>8</v>
      </c>
      <c r="J693" s="278" t="s">
        <v>6</v>
      </c>
      <c r="K693" s="278" t="s">
        <v>71</v>
      </c>
      <c r="L693" s="278" t="s">
        <v>151</v>
      </c>
      <c r="M693" s="277" t="s">
        <v>152</v>
      </c>
      <c r="N693" s="277"/>
      <c r="O693" s="278" t="s">
        <v>153</v>
      </c>
      <c r="P693" s="15" t="s">
        <v>39</v>
      </c>
      <c r="Q693" s="275"/>
    </row>
    <row r="694" spans="1:17" ht="45" x14ac:dyDescent="0.25">
      <c r="A694" s="276" t="s">
        <v>31</v>
      </c>
      <c r="B694" s="279" t="s">
        <v>145</v>
      </c>
      <c r="C694" s="279" t="s">
        <v>3067</v>
      </c>
      <c r="D694" s="279" t="s">
        <v>3068</v>
      </c>
      <c r="E694" s="16" t="s">
        <v>3069</v>
      </c>
      <c r="F694" s="16" t="s">
        <v>3070</v>
      </c>
      <c r="G694" s="16" t="s">
        <v>3071</v>
      </c>
      <c r="H694" s="280" t="s">
        <v>35</v>
      </c>
      <c r="I694" s="280" t="s">
        <v>8</v>
      </c>
      <c r="J694" s="280" t="s">
        <v>6</v>
      </c>
      <c r="K694" s="280" t="s">
        <v>71</v>
      </c>
      <c r="L694" s="280" t="s">
        <v>151</v>
      </c>
      <c r="M694" s="279" t="s">
        <v>152</v>
      </c>
      <c r="N694" s="279"/>
      <c r="O694" s="280" t="s">
        <v>153</v>
      </c>
      <c r="P694" s="16" t="s">
        <v>39</v>
      </c>
      <c r="Q694" s="274"/>
    </row>
    <row r="695" spans="1:17" ht="60" x14ac:dyDescent="0.25">
      <c r="A695" s="276" t="s">
        <v>31</v>
      </c>
      <c r="B695" s="277" t="s">
        <v>2971</v>
      </c>
      <c r="C695" s="277" t="s">
        <v>3072</v>
      </c>
      <c r="D695" s="277" t="s">
        <v>3073</v>
      </c>
      <c r="E695" s="15" t="s">
        <v>3074</v>
      </c>
      <c r="F695" s="15" t="s">
        <v>3075</v>
      </c>
      <c r="G695" s="15" t="s">
        <v>3076</v>
      </c>
      <c r="H695" s="278" t="s">
        <v>35</v>
      </c>
      <c r="I695" s="278" t="s">
        <v>8</v>
      </c>
      <c r="J695" s="278" t="s">
        <v>6</v>
      </c>
      <c r="K695" s="278" t="s">
        <v>71</v>
      </c>
      <c r="L695" s="278" t="s">
        <v>151</v>
      </c>
      <c r="M695" s="277" t="s">
        <v>152</v>
      </c>
      <c r="N695" s="277"/>
      <c r="O695" s="278" t="s">
        <v>9</v>
      </c>
      <c r="P695" s="15" t="s">
        <v>39</v>
      </c>
      <c r="Q695" s="275"/>
    </row>
    <row r="696" spans="1:17" ht="60" x14ac:dyDescent="0.25">
      <c r="A696" s="276" t="s">
        <v>31</v>
      </c>
      <c r="B696" s="279" t="s">
        <v>4902</v>
      </c>
      <c r="C696" s="279"/>
      <c r="D696" s="279" t="s">
        <v>3077</v>
      </c>
      <c r="E696" s="16" t="s">
        <v>3078</v>
      </c>
      <c r="F696" s="16" t="s">
        <v>3079</v>
      </c>
      <c r="G696" s="16" t="s">
        <v>3080</v>
      </c>
      <c r="H696" s="280" t="s">
        <v>35</v>
      </c>
      <c r="I696" s="280" t="s">
        <v>4</v>
      </c>
      <c r="J696" s="280" t="s">
        <v>5</v>
      </c>
      <c r="K696" s="280" t="s">
        <v>55</v>
      </c>
      <c r="L696" s="280" t="s">
        <v>182</v>
      </c>
      <c r="M696" s="279" t="s">
        <v>428</v>
      </c>
      <c r="N696" s="279" t="s">
        <v>38</v>
      </c>
      <c r="O696" s="280" t="s">
        <v>9</v>
      </c>
      <c r="P696" s="16" t="s">
        <v>39</v>
      </c>
      <c r="Q696" s="274"/>
    </row>
    <row r="697" spans="1:17" ht="60" x14ac:dyDescent="0.25">
      <c r="A697" s="276" t="s">
        <v>31</v>
      </c>
      <c r="B697" s="277" t="s">
        <v>4902</v>
      </c>
      <c r="C697" s="277"/>
      <c r="D697" s="277" t="s">
        <v>3081</v>
      </c>
      <c r="E697" s="15" t="s">
        <v>3082</v>
      </c>
      <c r="F697" s="15" t="s">
        <v>3083</v>
      </c>
      <c r="G697" s="15" t="s">
        <v>3084</v>
      </c>
      <c r="H697" s="278" t="s">
        <v>35</v>
      </c>
      <c r="I697" s="278" t="s">
        <v>4</v>
      </c>
      <c r="J697" s="278" t="s">
        <v>5</v>
      </c>
      <c r="K697" s="278" t="s">
        <v>55</v>
      </c>
      <c r="L697" s="278" t="s">
        <v>182</v>
      </c>
      <c r="M697" s="277" t="s">
        <v>428</v>
      </c>
      <c r="N697" s="277" t="s">
        <v>38</v>
      </c>
      <c r="O697" s="278" t="s">
        <v>13</v>
      </c>
      <c r="P697" s="15" t="s">
        <v>39</v>
      </c>
      <c r="Q697" s="275"/>
    </row>
    <row r="698" spans="1:17" ht="60" x14ac:dyDescent="0.25">
      <c r="A698" s="276" t="s">
        <v>31</v>
      </c>
      <c r="B698" s="279" t="s">
        <v>4902</v>
      </c>
      <c r="C698" s="279"/>
      <c r="D698" s="279" t="s">
        <v>3085</v>
      </c>
      <c r="E698" s="16" t="s">
        <v>3086</v>
      </c>
      <c r="F698" s="16" t="s">
        <v>3087</v>
      </c>
      <c r="G698" s="16" t="s">
        <v>3088</v>
      </c>
      <c r="H698" s="280" t="s">
        <v>35</v>
      </c>
      <c r="I698" s="280" t="s">
        <v>4</v>
      </c>
      <c r="J698" s="280" t="s">
        <v>5</v>
      </c>
      <c r="K698" s="280" t="s">
        <v>55</v>
      </c>
      <c r="L698" s="280" t="s">
        <v>182</v>
      </c>
      <c r="M698" s="279" t="s">
        <v>428</v>
      </c>
      <c r="N698" s="279" t="s">
        <v>38</v>
      </c>
      <c r="O698" s="280" t="s">
        <v>209</v>
      </c>
      <c r="P698" s="16" t="s">
        <v>39</v>
      </c>
      <c r="Q698" s="274"/>
    </row>
    <row r="699" spans="1:17" ht="60" x14ac:dyDescent="0.25">
      <c r="A699" s="276" t="s">
        <v>31</v>
      </c>
      <c r="B699" s="277" t="s">
        <v>5243</v>
      </c>
      <c r="C699" s="277" t="s">
        <v>3089</v>
      </c>
      <c r="D699" s="277" t="s">
        <v>3090</v>
      </c>
      <c r="E699" s="15" t="s">
        <v>3091</v>
      </c>
      <c r="F699" s="15" t="s">
        <v>3092</v>
      </c>
      <c r="G699" s="15" t="s">
        <v>3093</v>
      </c>
      <c r="H699" s="278" t="s">
        <v>35</v>
      </c>
      <c r="I699" s="278" t="s">
        <v>8</v>
      </c>
      <c r="J699" s="278" t="s">
        <v>5</v>
      </c>
      <c r="K699" s="278" t="s">
        <v>62</v>
      </c>
      <c r="L699" s="278" t="s">
        <v>63</v>
      </c>
      <c r="M699" s="277" t="s">
        <v>3094</v>
      </c>
      <c r="N699" s="277" t="s">
        <v>38</v>
      </c>
      <c r="O699" s="278" t="s">
        <v>2201</v>
      </c>
      <c r="P699" s="15" t="s">
        <v>39</v>
      </c>
      <c r="Q699" s="275"/>
    </row>
    <row r="700" spans="1:17" ht="60" x14ac:dyDescent="0.25">
      <c r="A700" s="276" t="s">
        <v>31</v>
      </c>
      <c r="B700" s="279" t="s">
        <v>5243</v>
      </c>
      <c r="C700" s="279" t="s">
        <v>3095</v>
      </c>
      <c r="D700" s="279" t="s">
        <v>3096</v>
      </c>
      <c r="E700" s="16" t="s">
        <v>3097</v>
      </c>
      <c r="F700" s="16" t="s">
        <v>3098</v>
      </c>
      <c r="G700" s="16" t="s">
        <v>3099</v>
      </c>
      <c r="H700" s="280" t="s">
        <v>35</v>
      </c>
      <c r="I700" s="280" t="s">
        <v>8</v>
      </c>
      <c r="J700" s="280" t="s">
        <v>5</v>
      </c>
      <c r="K700" s="280" t="s">
        <v>62</v>
      </c>
      <c r="L700" s="280" t="s">
        <v>63</v>
      </c>
      <c r="M700" s="279" t="s">
        <v>3094</v>
      </c>
      <c r="N700" s="279" t="s">
        <v>38</v>
      </c>
      <c r="O700" s="280" t="s">
        <v>2201</v>
      </c>
      <c r="P700" s="16" t="s">
        <v>39</v>
      </c>
      <c r="Q700" s="274"/>
    </row>
    <row r="701" spans="1:17" ht="45" x14ac:dyDescent="0.25">
      <c r="A701" s="276" t="s">
        <v>31</v>
      </c>
      <c r="B701" s="277" t="s">
        <v>5395</v>
      </c>
      <c r="C701" s="277" t="s">
        <v>3100</v>
      </c>
      <c r="D701" s="277" t="s">
        <v>3101</v>
      </c>
      <c r="E701" s="15" t="s">
        <v>3102</v>
      </c>
      <c r="F701" s="15" t="s">
        <v>3103</v>
      </c>
      <c r="G701" s="15" t="s">
        <v>3104</v>
      </c>
      <c r="H701" s="278" t="s">
        <v>35</v>
      </c>
      <c r="I701" s="278" t="s">
        <v>8</v>
      </c>
      <c r="J701" s="278" t="s">
        <v>5</v>
      </c>
      <c r="K701" s="278" t="s">
        <v>44</v>
      </c>
      <c r="L701" s="278" t="s">
        <v>50</v>
      </c>
      <c r="M701" s="277" t="s">
        <v>1117</v>
      </c>
      <c r="N701" s="277" t="s">
        <v>38</v>
      </c>
      <c r="O701" s="278" t="s">
        <v>1118</v>
      </c>
      <c r="P701" s="15" t="s">
        <v>39</v>
      </c>
      <c r="Q701" s="275"/>
    </row>
    <row r="702" spans="1:17" ht="45" x14ac:dyDescent="0.25">
      <c r="A702" s="276" t="s">
        <v>31</v>
      </c>
      <c r="B702" s="279" t="s">
        <v>2491</v>
      </c>
      <c r="C702" s="279" t="s">
        <v>3105</v>
      </c>
      <c r="D702" s="279" t="s">
        <v>3106</v>
      </c>
      <c r="E702" s="16" t="s">
        <v>3107</v>
      </c>
      <c r="F702" s="16" t="s">
        <v>3108</v>
      </c>
      <c r="G702" s="16" t="s">
        <v>3109</v>
      </c>
      <c r="H702" s="280" t="s">
        <v>35</v>
      </c>
      <c r="I702" s="280" t="s">
        <v>8</v>
      </c>
      <c r="J702" s="280" t="s">
        <v>6</v>
      </c>
      <c r="K702" s="280" t="s">
        <v>44</v>
      </c>
      <c r="L702" s="280" t="s">
        <v>50</v>
      </c>
      <c r="M702" s="279" t="s">
        <v>46</v>
      </c>
      <c r="N702" s="279" t="s">
        <v>38</v>
      </c>
      <c r="O702" s="280" t="s">
        <v>1118</v>
      </c>
      <c r="P702" s="16" t="s">
        <v>39</v>
      </c>
      <c r="Q702" s="274"/>
    </row>
    <row r="703" spans="1:17" ht="45" x14ac:dyDescent="0.25">
      <c r="A703" s="276" t="s">
        <v>31</v>
      </c>
      <c r="B703" s="277" t="s">
        <v>1982</v>
      </c>
      <c r="C703" s="277" t="s">
        <v>3110</v>
      </c>
      <c r="D703" s="277" t="s">
        <v>3111</v>
      </c>
      <c r="E703" s="15" t="s">
        <v>3112</v>
      </c>
      <c r="F703" s="15" t="s">
        <v>3113</v>
      </c>
      <c r="G703" s="15" t="s">
        <v>3114</v>
      </c>
      <c r="H703" s="278" t="s">
        <v>35</v>
      </c>
      <c r="I703" s="278" t="s">
        <v>8</v>
      </c>
      <c r="J703" s="278" t="s">
        <v>6</v>
      </c>
      <c r="K703" s="278" t="s">
        <v>44</v>
      </c>
      <c r="L703" s="278" t="s">
        <v>50</v>
      </c>
      <c r="M703" s="277" t="s">
        <v>46</v>
      </c>
      <c r="N703" s="277" t="s">
        <v>38</v>
      </c>
      <c r="O703" s="278" t="s">
        <v>1118</v>
      </c>
      <c r="P703" s="15" t="s">
        <v>39</v>
      </c>
      <c r="Q703" s="275"/>
    </row>
    <row r="704" spans="1:17" ht="45" x14ac:dyDescent="0.25">
      <c r="A704" s="276" t="s">
        <v>31</v>
      </c>
      <c r="B704" s="279" t="s">
        <v>2491</v>
      </c>
      <c r="C704" s="279" t="s">
        <v>3115</v>
      </c>
      <c r="D704" s="279" t="s">
        <v>3116</v>
      </c>
      <c r="E704" s="16" t="s">
        <v>3117</v>
      </c>
      <c r="F704" s="16" t="s">
        <v>3118</v>
      </c>
      <c r="G704" s="16" t="s">
        <v>3119</v>
      </c>
      <c r="H704" s="280" t="s">
        <v>35</v>
      </c>
      <c r="I704" s="280" t="s">
        <v>8</v>
      </c>
      <c r="J704" s="280" t="s">
        <v>6</v>
      </c>
      <c r="K704" s="280" t="s">
        <v>44</v>
      </c>
      <c r="L704" s="280" t="s">
        <v>50</v>
      </c>
      <c r="M704" s="279" t="s">
        <v>46</v>
      </c>
      <c r="N704" s="279" t="s">
        <v>38</v>
      </c>
      <c r="O704" s="280" t="s">
        <v>1118</v>
      </c>
      <c r="P704" s="16" t="s">
        <v>39</v>
      </c>
      <c r="Q704" s="274"/>
    </row>
    <row r="705" spans="1:17" ht="45" x14ac:dyDescent="0.25">
      <c r="A705" s="276" t="s">
        <v>31</v>
      </c>
      <c r="B705" s="277" t="s">
        <v>2491</v>
      </c>
      <c r="C705" s="277" t="s">
        <v>3120</v>
      </c>
      <c r="D705" s="277" t="s">
        <v>3121</v>
      </c>
      <c r="E705" s="15" t="s">
        <v>3122</v>
      </c>
      <c r="F705" s="15" t="s">
        <v>3123</v>
      </c>
      <c r="G705" s="15" t="s">
        <v>3124</v>
      </c>
      <c r="H705" s="278" t="s">
        <v>35</v>
      </c>
      <c r="I705" s="278" t="s">
        <v>8</v>
      </c>
      <c r="J705" s="278" t="s">
        <v>6</v>
      </c>
      <c r="K705" s="278" t="s">
        <v>44</v>
      </c>
      <c r="L705" s="278" t="s">
        <v>50</v>
      </c>
      <c r="M705" s="277" t="s">
        <v>46</v>
      </c>
      <c r="N705" s="277" t="s">
        <v>38</v>
      </c>
      <c r="O705" s="278" t="s">
        <v>1118</v>
      </c>
      <c r="P705" s="15" t="s">
        <v>39</v>
      </c>
      <c r="Q705" s="275"/>
    </row>
    <row r="706" spans="1:17" ht="60" x14ac:dyDescent="0.25">
      <c r="A706" s="276" t="s">
        <v>31</v>
      </c>
      <c r="B706" s="279" t="s">
        <v>5395</v>
      </c>
      <c r="C706" s="279"/>
      <c r="D706" s="279" t="s">
        <v>3125</v>
      </c>
      <c r="E706" s="16" t="s">
        <v>3126</v>
      </c>
      <c r="F706" s="16" t="s">
        <v>3127</v>
      </c>
      <c r="G706" s="16" t="s">
        <v>3128</v>
      </c>
      <c r="H706" s="280" t="s">
        <v>35</v>
      </c>
      <c r="I706" s="280" t="s">
        <v>4</v>
      </c>
      <c r="J706" s="280" t="s">
        <v>5</v>
      </c>
      <c r="K706" s="280" t="s">
        <v>44</v>
      </c>
      <c r="L706" s="280" t="s">
        <v>50</v>
      </c>
      <c r="M706" s="279" t="s">
        <v>46</v>
      </c>
      <c r="N706" s="279" t="s">
        <v>38</v>
      </c>
      <c r="O706" s="280" t="s">
        <v>13</v>
      </c>
      <c r="P706" s="16" t="s">
        <v>39</v>
      </c>
      <c r="Q706" s="274"/>
    </row>
    <row r="707" spans="1:17" ht="60" x14ac:dyDescent="0.25">
      <c r="A707" s="276" t="s">
        <v>31</v>
      </c>
      <c r="B707" s="277" t="s">
        <v>2491</v>
      </c>
      <c r="C707" s="277" t="s">
        <v>3129</v>
      </c>
      <c r="D707" s="277" t="s">
        <v>3130</v>
      </c>
      <c r="E707" s="15" t="s">
        <v>3131</v>
      </c>
      <c r="F707" s="15" t="s">
        <v>3132</v>
      </c>
      <c r="G707" s="15" t="s">
        <v>3133</v>
      </c>
      <c r="H707" s="278" t="s">
        <v>396</v>
      </c>
      <c r="I707" s="278" t="s">
        <v>8</v>
      </c>
      <c r="J707" s="278" t="s">
        <v>6</v>
      </c>
      <c r="K707" s="278" t="s">
        <v>44</v>
      </c>
      <c r="L707" s="278" t="s">
        <v>50</v>
      </c>
      <c r="M707" s="277" t="s">
        <v>46</v>
      </c>
      <c r="N707" s="277" t="s">
        <v>38</v>
      </c>
      <c r="O707" s="278" t="s">
        <v>1118</v>
      </c>
      <c r="P707" s="15" t="s">
        <v>39</v>
      </c>
      <c r="Q707" s="275"/>
    </row>
    <row r="708" spans="1:17" ht="75" x14ac:dyDescent="0.25">
      <c r="A708" s="276" t="s">
        <v>31</v>
      </c>
      <c r="B708" s="279" t="s">
        <v>32</v>
      </c>
      <c r="C708" s="279" t="s">
        <v>3134</v>
      </c>
      <c r="D708" s="279" t="s">
        <v>3135</v>
      </c>
      <c r="E708" s="16" t="s">
        <v>3136</v>
      </c>
      <c r="F708" s="16" t="s">
        <v>5022</v>
      </c>
      <c r="G708" s="16" t="s">
        <v>5023</v>
      </c>
      <c r="H708" s="280" t="s">
        <v>35</v>
      </c>
      <c r="I708" s="280" t="s">
        <v>8</v>
      </c>
      <c r="J708" s="280" t="s">
        <v>6</v>
      </c>
      <c r="K708" s="280" t="s">
        <v>36</v>
      </c>
      <c r="L708" s="280" t="s">
        <v>37</v>
      </c>
      <c r="M708" s="279" t="s">
        <v>5297</v>
      </c>
      <c r="N708" s="279" t="s">
        <v>38</v>
      </c>
      <c r="O708" s="280" t="s">
        <v>9</v>
      </c>
      <c r="P708" s="16" t="s">
        <v>39</v>
      </c>
      <c r="Q708" s="274"/>
    </row>
    <row r="709" spans="1:17" ht="75" x14ac:dyDescent="0.25">
      <c r="A709" s="276" t="s">
        <v>31</v>
      </c>
      <c r="B709" s="277" t="s">
        <v>32</v>
      </c>
      <c r="C709" s="277" t="s">
        <v>3137</v>
      </c>
      <c r="D709" s="277" t="s">
        <v>3138</v>
      </c>
      <c r="E709" s="15" t="s">
        <v>3139</v>
      </c>
      <c r="F709" s="15" t="s">
        <v>5024</v>
      </c>
      <c r="G709" s="15" t="s">
        <v>5025</v>
      </c>
      <c r="H709" s="278" t="s">
        <v>35</v>
      </c>
      <c r="I709" s="278" t="s">
        <v>8</v>
      </c>
      <c r="J709" s="278" t="s">
        <v>6</v>
      </c>
      <c r="K709" s="278" t="s">
        <v>36</v>
      </c>
      <c r="L709" s="278" t="s">
        <v>37</v>
      </c>
      <c r="M709" s="277" t="s">
        <v>5297</v>
      </c>
      <c r="N709" s="277" t="s">
        <v>38</v>
      </c>
      <c r="O709" s="278" t="s">
        <v>9</v>
      </c>
      <c r="P709" s="15" t="s">
        <v>39</v>
      </c>
      <c r="Q709" s="275"/>
    </row>
    <row r="710" spans="1:17" ht="75" x14ac:dyDescent="0.25">
      <c r="A710" s="276" t="s">
        <v>31</v>
      </c>
      <c r="B710" s="279" t="s">
        <v>32</v>
      </c>
      <c r="C710" s="279" t="s">
        <v>3140</v>
      </c>
      <c r="D710" s="279" t="s">
        <v>3141</v>
      </c>
      <c r="E710" s="16" t="s">
        <v>3142</v>
      </c>
      <c r="F710" s="16" t="s">
        <v>5026</v>
      </c>
      <c r="G710" s="16" t="s">
        <v>5027</v>
      </c>
      <c r="H710" s="280" t="s">
        <v>35</v>
      </c>
      <c r="I710" s="280" t="s">
        <v>8</v>
      </c>
      <c r="J710" s="280" t="s">
        <v>6</v>
      </c>
      <c r="K710" s="280" t="s">
        <v>36</v>
      </c>
      <c r="L710" s="280" t="s">
        <v>37</v>
      </c>
      <c r="M710" s="279" t="s">
        <v>5297</v>
      </c>
      <c r="N710" s="279" t="s">
        <v>38</v>
      </c>
      <c r="O710" s="280" t="s">
        <v>9</v>
      </c>
      <c r="P710" s="16" t="s">
        <v>39</v>
      </c>
      <c r="Q710" s="274"/>
    </row>
    <row r="711" spans="1:17" ht="75" x14ac:dyDescent="0.25">
      <c r="A711" s="276" t="s">
        <v>31</v>
      </c>
      <c r="B711" s="277" t="s">
        <v>32</v>
      </c>
      <c r="C711" s="277" t="s">
        <v>3144</v>
      </c>
      <c r="D711" s="277" t="s">
        <v>3145</v>
      </c>
      <c r="E711" s="15" t="s">
        <v>3146</v>
      </c>
      <c r="F711" s="15" t="s">
        <v>5028</v>
      </c>
      <c r="G711" s="15" t="s">
        <v>5029</v>
      </c>
      <c r="H711" s="278" t="s">
        <v>35</v>
      </c>
      <c r="I711" s="278" t="s">
        <v>8</v>
      </c>
      <c r="J711" s="278" t="s">
        <v>6</v>
      </c>
      <c r="K711" s="278" t="s">
        <v>36</v>
      </c>
      <c r="L711" s="278" t="s">
        <v>37</v>
      </c>
      <c r="M711" s="277" t="s">
        <v>5297</v>
      </c>
      <c r="N711" s="277" t="s">
        <v>38</v>
      </c>
      <c r="O711" s="278" t="s">
        <v>9</v>
      </c>
      <c r="P711" s="15" t="s">
        <v>39</v>
      </c>
      <c r="Q711" s="275"/>
    </row>
    <row r="712" spans="1:17" ht="75" x14ac:dyDescent="0.25">
      <c r="A712" s="276" t="s">
        <v>31</v>
      </c>
      <c r="B712" s="279" t="s">
        <v>32</v>
      </c>
      <c r="C712" s="279" t="s">
        <v>3147</v>
      </c>
      <c r="D712" s="279" t="s">
        <v>3148</v>
      </c>
      <c r="E712" s="16" t="s">
        <v>3149</v>
      </c>
      <c r="F712" s="16" t="s">
        <v>5030</v>
      </c>
      <c r="G712" s="16" t="s">
        <v>5031</v>
      </c>
      <c r="H712" s="280" t="s">
        <v>35</v>
      </c>
      <c r="I712" s="280" t="s">
        <v>8</v>
      </c>
      <c r="J712" s="280" t="s">
        <v>6</v>
      </c>
      <c r="K712" s="280" t="s">
        <v>36</v>
      </c>
      <c r="L712" s="280" t="s">
        <v>37</v>
      </c>
      <c r="M712" s="279" t="s">
        <v>5297</v>
      </c>
      <c r="N712" s="279" t="s">
        <v>38</v>
      </c>
      <c r="O712" s="280" t="s">
        <v>9</v>
      </c>
      <c r="P712" s="16" t="s">
        <v>39</v>
      </c>
      <c r="Q712" s="274"/>
    </row>
    <row r="713" spans="1:17" ht="75" x14ac:dyDescent="0.25">
      <c r="A713" s="276" t="s">
        <v>31</v>
      </c>
      <c r="B713" s="277" t="s">
        <v>32</v>
      </c>
      <c r="C713" s="277" t="s">
        <v>3150</v>
      </c>
      <c r="D713" s="277" t="s">
        <v>3151</v>
      </c>
      <c r="E713" s="15" t="s">
        <v>3152</v>
      </c>
      <c r="F713" s="15" t="s">
        <v>5032</v>
      </c>
      <c r="G713" s="15" t="s">
        <v>5033</v>
      </c>
      <c r="H713" s="278" t="s">
        <v>396</v>
      </c>
      <c r="I713" s="278" t="s">
        <v>8</v>
      </c>
      <c r="J713" s="278" t="s">
        <v>6</v>
      </c>
      <c r="K713" s="278" t="s">
        <v>36</v>
      </c>
      <c r="L713" s="278" t="s">
        <v>37</v>
      </c>
      <c r="M713" s="277" t="s">
        <v>5297</v>
      </c>
      <c r="N713" s="277" t="s">
        <v>38</v>
      </c>
      <c r="O713" s="278" t="s">
        <v>9</v>
      </c>
      <c r="P713" s="15" t="s">
        <v>39</v>
      </c>
      <c r="Q713" s="275"/>
    </row>
    <row r="714" spans="1:17" ht="75" x14ac:dyDescent="0.25">
      <c r="A714" s="276" t="s">
        <v>31</v>
      </c>
      <c r="B714" s="279" t="s">
        <v>32</v>
      </c>
      <c r="C714" s="279" t="s">
        <v>3153</v>
      </c>
      <c r="D714" s="279" t="s">
        <v>3154</v>
      </c>
      <c r="E714" s="16" t="s">
        <v>3155</v>
      </c>
      <c r="F714" s="16" t="s">
        <v>3244</v>
      </c>
      <c r="G714" s="16" t="s">
        <v>5034</v>
      </c>
      <c r="H714" s="280" t="s">
        <v>396</v>
      </c>
      <c r="I714" s="280" t="s">
        <v>8</v>
      </c>
      <c r="J714" s="280" t="s">
        <v>6</v>
      </c>
      <c r="K714" s="280" t="s">
        <v>36</v>
      </c>
      <c r="L714" s="280" t="s">
        <v>37</v>
      </c>
      <c r="M714" s="279" t="s">
        <v>5297</v>
      </c>
      <c r="N714" s="279" t="s">
        <v>38</v>
      </c>
      <c r="O714" s="280" t="s">
        <v>9</v>
      </c>
      <c r="P714" s="16" t="s">
        <v>39</v>
      </c>
      <c r="Q714" s="274"/>
    </row>
    <row r="715" spans="1:17" ht="75" x14ac:dyDescent="0.25">
      <c r="A715" s="276" t="s">
        <v>31</v>
      </c>
      <c r="B715" s="277" t="s">
        <v>32</v>
      </c>
      <c r="C715" s="277" t="s">
        <v>3156</v>
      </c>
      <c r="D715" s="277" t="s">
        <v>3157</v>
      </c>
      <c r="E715" s="15" t="s">
        <v>3158</v>
      </c>
      <c r="F715" s="15" t="s">
        <v>5035</v>
      </c>
      <c r="G715" s="15" t="s">
        <v>5036</v>
      </c>
      <c r="H715" s="278" t="s">
        <v>35</v>
      </c>
      <c r="I715" s="278" t="s">
        <v>8</v>
      </c>
      <c r="J715" s="278" t="s">
        <v>6</v>
      </c>
      <c r="K715" s="278" t="s">
        <v>36</v>
      </c>
      <c r="L715" s="278" t="s">
        <v>37</v>
      </c>
      <c r="M715" s="277" t="s">
        <v>5297</v>
      </c>
      <c r="N715" s="277" t="s">
        <v>38</v>
      </c>
      <c r="O715" s="278" t="s">
        <v>9</v>
      </c>
      <c r="P715" s="15" t="s">
        <v>39</v>
      </c>
      <c r="Q715" s="275"/>
    </row>
    <row r="716" spans="1:17" ht="75" x14ac:dyDescent="0.25">
      <c r="A716" s="276" t="s">
        <v>31</v>
      </c>
      <c r="B716" s="279" t="s">
        <v>32</v>
      </c>
      <c r="C716" s="279" t="s">
        <v>3159</v>
      </c>
      <c r="D716" s="279" t="s">
        <v>3160</v>
      </c>
      <c r="E716" s="16" t="s">
        <v>3161</v>
      </c>
      <c r="F716" s="16" t="s">
        <v>5037</v>
      </c>
      <c r="G716" s="16" t="s">
        <v>5038</v>
      </c>
      <c r="H716" s="280" t="s">
        <v>396</v>
      </c>
      <c r="I716" s="280" t="s">
        <v>8</v>
      </c>
      <c r="J716" s="280" t="s">
        <v>6</v>
      </c>
      <c r="K716" s="280" t="s">
        <v>36</v>
      </c>
      <c r="L716" s="280" t="s">
        <v>37</v>
      </c>
      <c r="M716" s="279" t="s">
        <v>5297</v>
      </c>
      <c r="N716" s="279" t="s">
        <v>38</v>
      </c>
      <c r="O716" s="280" t="s">
        <v>9</v>
      </c>
      <c r="P716" s="16" t="s">
        <v>39</v>
      </c>
      <c r="Q716" s="274"/>
    </row>
    <row r="717" spans="1:17" ht="75" x14ac:dyDescent="0.25">
      <c r="A717" s="276" t="s">
        <v>31</v>
      </c>
      <c r="B717" s="277" t="s">
        <v>32</v>
      </c>
      <c r="C717" s="277" t="s">
        <v>3162</v>
      </c>
      <c r="D717" s="277" t="s">
        <v>3163</v>
      </c>
      <c r="E717" s="15" t="s">
        <v>3164</v>
      </c>
      <c r="F717" s="15" t="s">
        <v>5039</v>
      </c>
      <c r="G717" s="15" t="s">
        <v>5040</v>
      </c>
      <c r="H717" s="278" t="s">
        <v>396</v>
      </c>
      <c r="I717" s="278" t="s">
        <v>8</v>
      </c>
      <c r="J717" s="278" t="s">
        <v>6</v>
      </c>
      <c r="K717" s="278" t="s">
        <v>36</v>
      </c>
      <c r="L717" s="278" t="s">
        <v>37</v>
      </c>
      <c r="M717" s="277" t="s">
        <v>5297</v>
      </c>
      <c r="N717" s="277"/>
      <c r="O717" s="278" t="s">
        <v>9</v>
      </c>
      <c r="P717" s="15" t="s">
        <v>39</v>
      </c>
      <c r="Q717" s="275"/>
    </row>
    <row r="718" spans="1:17" ht="90" x14ac:dyDescent="0.25">
      <c r="A718" s="276" t="s">
        <v>31</v>
      </c>
      <c r="B718" s="279" t="s">
        <v>32</v>
      </c>
      <c r="C718" s="279"/>
      <c r="D718" s="279" t="s">
        <v>3165</v>
      </c>
      <c r="E718" s="16" t="s">
        <v>3166</v>
      </c>
      <c r="F718" s="16" t="s">
        <v>3167</v>
      </c>
      <c r="G718" s="16" t="s">
        <v>5041</v>
      </c>
      <c r="H718" s="280" t="s">
        <v>35</v>
      </c>
      <c r="I718" s="280" t="s">
        <v>4</v>
      </c>
      <c r="J718" s="280" t="s">
        <v>6</v>
      </c>
      <c r="K718" s="280" t="s">
        <v>36</v>
      </c>
      <c r="L718" s="280" t="s">
        <v>37</v>
      </c>
      <c r="M718" s="279" t="s">
        <v>5297</v>
      </c>
      <c r="N718" s="279" t="s">
        <v>38</v>
      </c>
      <c r="O718" s="280" t="s">
        <v>626</v>
      </c>
      <c r="P718" s="16" t="s">
        <v>39</v>
      </c>
      <c r="Q718" s="274"/>
    </row>
    <row r="719" spans="1:17" ht="60" x14ac:dyDescent="0.25">
      <c r="A719" s="276" t="s">
        <v>31</v>
      </c>
      <c r="B719" s="277" t="s">
        <v>32</v>
      </c>
      <c r="C719" s="277" t="s">
        <v>3168</v>
      </c>
      <c r="D719" s="277" t="s">
        <v>3169</v>
      </c>
      <c r="E719" s="15" t="s">
        <v>3170</v>
      </c>
      <c r="F719" s="15" t="s">
        <v>3171</v>
      </c>
      <c r="G719" s="15" t="s">
        <v>3172</v>
      </c>
      <c r="H719" s="278" t="s">
        <v>35</v>
      </c>
      <c r="I719" s="278" t="s">
        <v>8</v>
      </c>
      <c r="J719" s="278" t="s">
        <v>5</v>
      </c>
      <c r="K719" s="278" t="s">
        <v>36</v>
      </c>
      <c r="L719" s="278" t="s">
        <v>37</v>
      </c>
      <c r="M719" s="277" t="s">
        <v>5297</v>
      </c>
      <c r="N719" s="277"/>
      <c r="O719" s="278" t="s">
        <v>9</v>
      </c>
      <c r="P719" s="15" t="s">
        <v>39</v>
      </c>
      <c r="Q719" s="275"/>
    </row>
    <row r="720" spans="1:17" ht="60" x14ac:dyDescent="0.25">
      <c r="A720" s="276" t="s">
        <v>31</v>
      </c>
      <c r="B720" s="279" t="s">
        <v>32</v>
      </c>
      <c r="C720" s="279" t="s">
        <v>3173</v>
      </c>
      <c r="D720" s="279" t="s">
        <v>3174</v>
      </c>
      <c r="E720" s="16" t="s">
        <v>3175</v>
      </c>
      <c r="F720" s="16" t="s">
        <v>3143</v>
      </c>
      <c r="G720" s="16" t="s">
        <v>5042</v>
      </c>
      <c r="H720" s="280" t="s">
        <v>35</v>
      </c>
      <c r="I720" s="280" t="s">
        <v>8</v>
      </c>
      <c r="J720" s="280" t="s">
        <v>6</v>
      </c>
      <c r="K720" s="280" t="s">
        <v>36</v>
      </c>
      <c r="L720" s="280" t="s">
        <v>37</v>
      </c>
      <c r="M720" s="279" t="s">
        <v>5297</v>
      </c>
      <c r="N720" s="279" t="s">
        <v>38</v>
      </c>
      <c r="O720" s="280" t="s">
        <v>9</v>
      </c>
      <c r="P720" s="16" t="s">
        <v>39</v>
      </c>
      <c r="Q720" s="274"/>
    </row>
    <row r="721" spans="1:17" ht="60" x14ac:dyDescent="0.25">
      <c r="A721" s="276" t="s">
        <v>31</v>
      </c>
      <c r="B721" s="277" t="s">
        <v>32</v>
      </c>
      <c r="C721" s="277" t="s">
        <v>3176</v>
      </c>
      <c r="D721" s="277" t="s">
        <v>3177</v>
      </c>
      <c r="E721" s="15" t="s">
        <v>3178</v>
      </c>
      <c r="F721" s="15" t="s">
        <v>5043</v>
      </c>
      <c r="G721" s="15" t="s">
        <v>5044</v>
      </c>
      <c r="H721" s="278" t="s">
        <v>35</v>
      </c>
      <c r="I721" s="278" t="s">
        <v>8</v>
      </c>
      <c r="J721" s="278" t="s">
        <v>6</v>
      </c>
      <c r="K721" s="278" t="s">
        <v>36</v>
      </c>
      <c r="L721" s="278" t="s">
        <v>37</v>
      </c>
      <c r="M721" s="277" t="s">
        <v>5297</v>
      </c>
      <c r="N721" s="277" t="s">
        <v>38</v>
      </c>
      <c r="O721" s="278" t="s">
        <v>9</v>
      </c>
      <c r="P721" s="15" t="s">
        <v>39</v>
      </c>
      <c r="Q721" s="275"/>
    </row>
    <row r="722" spans="1:17" ht="75" x14ac:dyDescent="0.25">
      <c r="A722" s="276" t="s">
        <v>31</v>
      </c>
      <c r="B722" s="279" t="s">
        <v>32</v>
      </c>
      <c r="C722" s="279" t="s">
        <v>3180</v>
      </c>
      <c r="D722" s="279" t="s">
        <v>3181</v>
      </c>
      <c r="E722" s="16" t="s">
        <v>3182</v>
      </c>
      <c r="F722" s="16" t="s">
        <v>3183</v>
      </c>
      <c r="G722" s="16" t="s">
        <v>3184</v>
      </c>
      <c r="H722" s="280" t="s">
        <v>396</v>
      </c>
      <c r="I722" s="280" t="s">
        <v>8</v>
      </c>
      <c r="J722" s="280" t="s">
        <v>6</v>
      </c>
      <c r="K722" s="280" t="s">
        <v>36</v>
      </c>
      <c r="L722" s="280" t="s">
        <v>37</v>
      </c>
      <c r="M722" s="279" t="s">
        <v>5297</v>
      </c>
      <c r="N722" s="279" t="s">
        <v>38</v>
      </c>
      <c r="O722" s="280" t="s">
        <v>9</v>
      </c>
      <c r="P722" s="16" t="s">
        <v>39</v>
      </c>
      <c r="Q722" s="274"/>
    </row>
    <row r="723" spans="1:17" ht="60" x14ac:dyDescent="0.25">
      <c r="A723" s="276" t="s">
        <v>31</v>
      </c>
      <c r="B723" s="277" t="s">
        <v>32</v>
      </c>
      <c r="C723" s="277"/>
      <c r="D723" s="277" t="s">
        <v>3185</v>
      </c>
      <c r="E723" s="15" t="s">
        <v>3186</v>
      </c>
      <c r="F723" s="15" t="s">
        <v>5045</v>
      </c>
      <c r="G723" s="15" t="s">
        <v>5046</v>
      </c>
      <c r="H723" s="278" t="s">
        <v>35</v>
      </c>
      <c r="I723" s="278" t="s">
        <v>4</v>
      </c>
      <c r="J723" s="278" t="s">
        <v>6</v>
      </c>
      <c r="K723" s="278" t="s">
        <v>36</v>
      </c>
      <c r="L723" s="278" t="s">
        <v>37</v>
      </c>
      <c r="M723" s="277" t="s">
        <v>5297</v>
      </c>
      <c r="N723" s="277" t="s">
        <v>38</v>
      </c>
      <c r="O723" s="278" t="s">
        <v>9</v>
      </c>
      <c r="P723" s="15" t="s">
        <v>39</v>
      </c>
      <c r="Q723" s="275"/>
    </row>
    <row r="724" spans="1:17" ht="75" x14ac:dyDescent="0.25">
      <c r="A724" s="276" t="s">
        <v>31</v>
      </c>
      <c r="B724" s="279" t="s">
        <v>32</v>
      </c>
      <c r="C724" s="279" t="s">
        <v>3187</v>
      </c>
      <c r="D724" s="279" t="s">
        <v>3188</v>
      </c>
      <c r="E724" s="16" t="s">
        <v>3189</v>
      </c>
      <c r="F724" s="16" t="s">
        <v>5047</v>
      </c>
      <c r="G724" s="16" t="s">
        <v>5048</v>
      </c>
      <c r="H724" s="280" t="s">
        <v>35</v>
      </c>
      <c r="I724" s="280" t="s">
        <v>8</v>
      </c>
      <c r="J724" s="280" t="s">
        <v>6</v>
      </c>
      <c r="K724" s="280" t="s">
        <v>36</v>
      </c>
      <c r="L724" s="280" t="s">
        <v>37</v>
      </c>
      <c r="M724" s="279" t="s">
        <v>5297</v>
      </c>
      <c r="N724" s="279" t="s">
        <v>38</v>
      </c>
      <c r="O724" s="280" t="s">
        <v>9</v>
      </c>
      <c r="P724" s="16" t="s">
        <v>39</v>
      </c>
      <c r="Q724" s="274"/>
    </row>
    <row r="725" spans="1:17" ht="75" x14ac:dyDescent="0.25">
      <c r="A725" s="276" t="s">
        <v>31</v>
      </c>
      <c r="B725" s="277" t="s">
        <v>32</v>
      </c>
      <c r="C725" s="277" t="s">
        <v>3190</v>
      </c>
      <c r="D725" s="277" t="s">
        <v>3191</v>
      </c>
      <c r="E725" s="15" t="s">
        <v>3192</v>
      </c>
      <c r="F725" s="15" t="s">
        <v>5049</v>
      </c>
      <c r="G725" s="15" t="s">
        <v>5050</v>
      </c>
      <c r="H725" s="278" t="s">
        <v>35</v>
      </c>
      <c r="I725" s="278" t="s">
        <v>8</v>
      </c>
      <c r="J725" s="278" t="s">
        <v>6</v>
      </c>
      <c r="K725" s="278" t="s">
        <v>36</v>
      </c>
      <c r="L725" s="278" t="s">
        <v>37</v>
      </c>
      <c r="M725" s="277" t="s">
        <v>5297</v>
      </c>
      <c r="N725" s="277" t="s">
        <v>38</v>
      </c>
      <c r="O725" s="278" t="s">
        <v>9</v>
      </c>
      <c r="P725" s="15" t="s">
        <v>39</v>
      </c>
      <c r="Q725" s="275"/>
    </row>
    <row r="726" spans="1:17" ht="75" x14ac:dyDescent="0.25">
      <c r="A726" s="276" t="s">
        <v>31</v>
      </c>
      <c r="B726" s="279" t="s">
        <v>32</v>
      </c>
      <c r="C726" s="279" t="s">
        <v>3193</v>
      </c>
      <c r="D726" s="279" t="s">
        <v>3194</v>
      </c>
      <c r="E726" s="16" t="s">
        <v>3195</v>
      </c>
      <c r="F726" s="16" t="s">
        <v>5051</v>
      </c>
      <c r="G726" s="16" t="s">
        <v>5052</v>
      </c>
      <c r="H726" s="280" t="s">
        <v>35</v>
      </c>
      <c r="I726" s="280" t="s">
        <v>8</v>
      </c>
      <c r="J726" s="280" t="s">
        <v>6</v>
      </c>
      <c r="K726" s="280" t="s">
        <v>36</v>
      </c>
      <c r="L726" s="280" t="s">
        <v>37</v>
      </c>
      <c r="M726" s="279" t="s">
        <v>5297</v>
      </c>
      <c r="N726" s="279" t="s">
        <v>38</v>
      </c>
      <c r="O726" s="280" t="s">
        <v>9</v>
      </c>
      <c r="P726" s="16" t="s">
        <v>39</v>
      </c>
      <c r="Q726" s="274"/>
    </row>
    <row r="727" spans="1:17" ht="75" x14ac:dyDescent="0.25">
      <c r="A727" s="276" t="s">
        <v>31</v>
      </c>
      <c r="B727" s="277" t="s">
        <v>32</v>
      </c>
      <c r="C727" s="277" t="s">
        <v>3196</v>
      </c>
      <c r="D727" s="277" t="s">
        <v>3197</v>
      </c>
      <c r="E727" s="15" t="s">
        <v>3198</v>
      </c>
      <c r="F727" s="15" t="s">
        <v>5053</v>
      </c>
      <c r="G727" s="15" t="s">
        <v>5054</v>
      </c>
      <c r="H727" s="278" t="s">
        <v>35</v>
      </c>
      <c r="I727" s="278" t="s">
        <v>8</v>
      </c>
      <c r="J727" s="278" t="s">
        <v>6</v>
      </c>
      <c r="K727" s="278" t="s">
        <v>36</v>
      </c>
      <c r="L727" s="278" t="s">
        <v>37</v>
      </c>
      <c r="M727" s="277" t="s">
        <v>5297</v>
      </c>
      <c r="N727" s="277" t="s">
        <v>38</v>
      </c>
      <c r="O727" s="278" t="s">
        <v>9</v>
      </c>
      <c r="P727" s="15" t="s">
        <v>39</v>
      </c>
      <c r="Q727" s="275"/>
    </row>
    <row r="728" spans="1:17" ht="75" x14ac:dyDescent="0.25">
      <c r="A728" s="276" t="s">
        <v>31</v>
      </c>
      <c r="B728" s="279" t="s">
        <v>32</v>
      </c>
      <c r="C728" s="279" t="s">
        <v>3199</v>
      </c>
      <c r="D728" s="279" t="s">
        <v>3200</v>
      </c>
      <c r="E728" s="16" t="s">
        <v>3201</v>
      </c>
      <c r="F728" s="16" t="s">
        <v>5055</v>
      </c>
      <c r="G728" s="16" t="s">
        <v>5056</v>
      </c>
      <c r="H728" s="280" t="s">
        <v>35</v>
      </c>
      <c r="I728" s="280" t="s">
        <v>8</v>
      </c>
      <c r="J728" s="280" t="s">
        <v>6</v>
      </c>
      <c r="K728" s="280" t="s">
        <v>36</v>
      </c>
      <c r="L728" s="280" t="s">
        <v>37</v>
      </c>
      <c r="M728" s="279" t="s">
        <v>5297</v>
      </c>
      <c r="N728" s="279" t="s">
        <v>38</v>
      </c>
      <c r="O728" s="280" t="s">
        <v>9</v>
      </c>
      <c r="P728" s="16" t="s">
        <v>39</v>
      </c>
      <c r="Q728" s="274"/>
    </row>
    <row r="729" spans="1:17" ht="60" x14ac:dyDescent="0.25">
      <c r="A729" s="276" t="s">
        <v>31</v>
      </c>
      <c r="B729" s="277" t="s">
        <v>5401</v>
      </c>
      <c r="C729" s="277"/>
      <c r="D729" s="277" t="s">
        <v>3202</v>
      </c>
      <c r="E729" s="15" t="s">
        <v>3203</v>
      </c>
      <c r="F729" s="15" t="s">
        <v>3179</v>
      </c>
      <c r="G729" s="15" t="s">
        <v>5057</v>
      </c>
      <c r="H729" s="278" t="s">
        <v>35</v>
      </c>
      <c r="I729" s="278" t="s">
        <v>4</v>
      </c>
      <c r="J729" s="278" t="s">
        <v>5</v>
      </c>
      <c r="K729" s="278" t="s">
        <v>1063</v>
      </c>
      <c r="L729" s="278" t="s">
        <v>37</v>
      </c>
      <c r="M729" s="277" t="s">
        <v>5297</v>
      </c>
      <c r="N729" s="277" t="s">
        <v>38</v>
      </c>
      <c r="O729" s="278" t="s">
        <v>9</v>
      </c>
      <c r="P729" s="15" t="s">
        <v>39</v>
      </c>
      <c r="Q729" s="275"/>
    </row>
    <row r="730" spans="1:17" ht="60" x14ac:dyDescent="0.25">
      <c r="A730" s="276" t="s">
        <v>31</v>
      </c>
      <c r="B730" s="279" t="s">
        <v>5401</v>
      </c>
      <c r="C730" s="279"/>
      <c r="D730" s="279" t="s">
        <v>3204</v>
      </c>
      <c r="E730" s="16" t="s">
        <v>3205</v>
      </c>
      <c r="F730" s="16" t="s">
        <v>5058</v>
      </c>
      <c r="G730" s="16" t="s">
        <v>5059</v>
      </c>
      <c r="H730" s="280" t="s">
        <v>35</v>
      </c>
      <c r="I730" s="280" t="s">
        <v>4</v>
      </c>
      <c r="J730" s="280" t="s">
        <v>5</v>
      </c>
      <c r="K730" s="280" t="s">
        <v>1063</v>
      </c>
      <c r="L730" s="280" t="s">
        <v>37</v>
      </c>
      <c r="M730" s="279" t="s">
        <v>5297</v>
      </c>
      <c r="N730" s="279" t="s">
        <v>38</v>
      </c>
      <c r="O730" s="280" t="s">
        <v>9</v>
      </c>
      <c r="P730" s="16" t="s">
        <v>39</v>
      </c>
      <c r="Q730" s="274"/>
    </row>
    <row r="731" spans="1:17" ht="60" x14ac:dyDescent="0.25">
      <c r="A731" s="276" t="s">
        <v>31</v>
      </c>
      <c r="B731" s="277" t="s">
        <v>5401</v>
      </c>
      <c r="C731" s="277"/>
      <c r="D731" s="277" t="s">
        <v>3207</v>
      </c>
      <c r="E731" s="15" t="s">
        <v>3208</v>
      </c>
      <c r="F731" s="15" t="s">
        <v>99</v>
      </c>
      <c r="G731" s="15" t="s">
        <v>5060</v>
      </c>
      <c r="H731" s="278" t="s">
        <v>35</v>
      </c>
      <c r="I731" s="278" t="s">
        <v>4</v>
      </c>
      <c r="J731" s="278" t="s">
        <v>5</v>
      </c>
      <c r="K731" s="278" t="s">
        <v>1063</v>
      </c>
      <c r="L731" s="278" t="s">
        <v>37</v>
      </c>
      <c r="M731" s="277" t="s">
        <v>5297</v>
      </c>
      <c r="N731" s="277" t="s">
        <v>38</v>
      </c>
      <c r="O731" s="278" t="s">
        <v>9</v>
      </c>
      <c r="P731" s="15" t="s">
        <v>39</v>
      </c>
      <c r="Q731" s="275"/>
    </row>
    <row r="732" spans="1:17" ht="105" x14ac:dyDescent="0.25">
      <c r="A732" s="276" t="s">
        <v>31</v>
      </c>
      <c r="B732" s="279" t="s">
        <v>5401</v>
      </c>
      <c r="C732" s="279"/>
      <c r="D732" s="279" t="s">
        <v>3209</v>
      </c>
      <c r="E732" s="16" t="s">
        <v>3210</v>
      </c>
      <c r="F732" s="16" t="s">
        <v>5061</v>
      </c>
      <c r="G732" s="16" t="s">
        <v>5062</v>
      </c>
      <c r="H732" s="280" t="s">
        <v>35</v>
      </c>
      <c r="I732" s="280" t="s">
        <v>4</v>
      </c>
      <c r="J732" s="280" t="s">
        <v>5</v>
      </c>
      <c r="K732" s="280" t="s">
        <v>1063</v>
      </c>
      <c r="L732" s="280" t="s">
        <v>37</v>
      </c>
      <c r="M732" s="279" t="s">
        <v>5297</v>
      </c>
      <c r="N732" s="279" t="s">
        <v>38</v>
      </c>
      <c r="O732" s="280" t="s">
        <v>9</v>
      </c>
      <c r="P732" s="16" t="s">
        <v>39</v>
      </c>
      <c r="Q732" s="274"/>
    </row>
    <row r="733" spans="1:17" ht="60" x14ac:dyDescent="0.25">
      <c r="A733" s="276" t="s">
        <v>31</v>
      </c>
      <c r="B733" s="277" t="s">
        <v>32</v>
      </c>
      <c r="C733" s="277" t="s">
        <v>3211</v>
      </c>
      <c r="D733" s="277" t="s">
        <v>3212</v>
      </c>
      <c r="E733" s="15" t="s">
        <v>3213</v>
      </c>
      <c r="F733" s="15" t="s">
        <v>3214</v>
      </c>
      <c r="G733" s="15" t="s">
        <v>5063</v>
      </c>
      <c r="H733" s="278" t="s">
        <v>35</v>
      </c>
      <c r="I733" s="278" t="s">
        <v>8</v>
      </c>
      <c r="J733" s="278" t="s">
        <v>6</v>
      </c>
      <c r="K733" s="278" t="s">
        <v>36</v>
      </c>
      <c r="L733" s="278" t="s">
        <v>37</v>
      </c>
      <c r="M733" s="277" t="s">
        <v>5297</v>
      </c>
      <c r="N733" s="277" t="s">
        <v>38</v>
      </c>
      <c r="O733" s="278" t="s">
        <v>9</v>
      </c>
      <c r="P733" s="15" t="s">
        <v>39</v>
      </c>
      <c r="Q733" s="275"/>
    </row>
    <row r="734" spans="1:17" ht="60" x14ac:dyDescent="0.25">
      <c r="A734" s="276" t="s">
        <v>31</v>
      </c>
      <c r="B734" s="279" t="s">
        <v>32</v>
      </c>
      <c r="C734" s="279" t="s">
        <v>3215</v>
      </c>
      <c r="D734" s="279" t="s">
        <v>3216</v>
      </c>
      <c r="E734" s="16" t="s">
        <v>3217</v>
      </c>
      <c r="F734" s="16" t="s">
        <v>5064</v>
      </c>
      <c r="G734" s="16" t="s">
        <v>5065</v>
      </c>
      <c r="H734" s="280" t="s">
        <v>35</v>
      </c>
      <c r="I734" s="280" t="s">
        <v>8</v>
      </c>
      <c r="J734" s="280" t="s">
        <v>6</v>
      </c>
      <c r="K734" s="280" t="s">
        <v>36</v>
      </c>
      <c r="L734" s="280" t="s">
        <v>37</v>
      </c>
      <c r="M734" s="279" t="s">
        <v>5297</v>
      </c>
      <c r="N734" s="279" t="s">
        <v>38</v>
      </c>
      <c r="O734" s="280" t="s">
        <v>9</v>
      </c>
      <c r="P734" s="16" t="s">
        <v>39</v>
      </c>
      <c r="Q734" s="274"/>
    </row>
    <row r="735" spans="1:17" ht="60" x14ac:dyDescent="0.25">
      <c r="A735" s="276" t="s">
        <v>31</v>
      </c>
      <c r="B735" s="277" t="s">
        <v>32</v>
      </c>
      <c r="C735" s="277" t="s">
        <v>3218</v>
      </c>
      <c r="D735" s="277" t="s">
        <v>3219</v>
      </c>
      <c r="E735" s="15" t="s">
        <v>3220</v>
      </c>
      <c r="F735" s="15" t="s">
        <v>5066</v>
      </c>
      <c r="G735" s="15" t="s">
        <v>5067</v>
      </c>
      <c r="H735" s="278" t="s">
        <v>35</v>
      </c>
      <c r="I735" s="278" t="s">
        <v>8</v>
      </c>
      <c r="J735" s="278" t="s">
        <v>6</v>
      </c>
      <c r="K735" s="278" t="s">
        <v>36</v>
      </c>
      <c r="L735" s="278" t="s">
        <v>37</v>
      </c>
      <c r="M735" s="277" t="s">
        <v>5297</v>
      </c>
      <c r="N735" s="277" t="s">
        <v>38</v>
      </c>
      <c r="O735" s="278" t="s">
        <v>9</v>
      </c>
      <c r="P735" s="15" t="s">
        <v>39</v>
      </c>
      <c r="Q735" s="275"/>
    </row>
    <row r="736" spans="1:17" ht="75" x14ac:dyDescent="0.25">
      <c r="A736" s="276" t="s">
        <v>31</v>
      </c>
      <c r="B736" s="279" t="s">
        <v>32</v>
      </c>
      <c r="C736" s="279" t="s">
        <v>3221</v>
      </c>
      <c r="D736" s="279" t="s">
        <v>3222</v>
      </c>
      <c r="E736" s="16" t="s">
        <v>3223</v>
      </c>
      <c r="F736" s="16" t="s">
        <v>5068</v>
      </c>
      <c r="G736" s="16" t="s">
        <v>5069</v>
      </c>
      <c r="H736" s="280" t="s">
        <v>35</v>
      </c>
      <c r="I736" s="280" t="s">
        <v>8</v>
      </c>
      <c r="J736" s="280" t="s">
        <v>6</v>
      </c>
      <c r="K736" s="280" t="s">
        <v>36</v>
      </c>
      <c r="L736" s="280" t="s">
        <v>37</v>
      </c>
      <c r="M736" s="279" t="s">
        <v>5297</v>
      </c>
      <c r="N736" s="279" t="s">
        <v>38</v>
      </c>
      <c r="O736" s="280" t="s">
        <v>9</v>
      </c>
      <c r="P736" s="16" t="s">
        <v>39</v>
      </c>
      <c r="Q736" s="274"/>
    </row>
    <row r="737" spans="1:17" ht="60" x14ac:dyDescent="0.25">
      <c r="A737" s="276" t="s">
        <v>31</v>
      </c>
      <c r="B737" s="277" t="s">
        <v>32</v>
      </c>
      <c r="C737" s="277" t="s">
        <v>3224</v>
      </c>
      <c r="D737" s="277" t="s">
        <v>3225</v>
      </c>
      <c r="E737" s="15" t="s">
        <v>3226</v>
      </c>
      <c r="F737" s="15" t="s">
        <v>5070</v>
      </c>
      <c r="G737" s="15" t="s">
        <v>5071</v>
      </c>
      <c r="H737" s="278" t="s">
        <v>35</v>
      </c>
      <c r="I737" s="278" t="s">
        <v>8</v>
      </c>
      <c r="J737" s="278" t="s">
        <v>6</v>
      </c>
      <c r="K737" s="278" t="s">
        <v>36</v>
      </c>
      <c r="L737" s="278" t="s">
        <v>37</v>
      </c>
      <c r="M737" s="277" t="s">
        <v>5297</v>
      </c>
      <c r="N737" s="277" t="s">
        <v>38</v>
      </c>
      <c r="O737" s="278" t="s">
        <v>9</v>
      </c>
      <c r="P737" s="15" t="s">
        <v>39</v>
      </c>
      <c r="Q737" s="275"/>
    </row>
    <row r="738" spans="1:17" ht="60" x14ac:dyDescent="0.25">
      <c r="A738" s="276" t="s">
        <v>31</v>
      </c>
      <c r="B738" s="279" t="s">
        <v>32</v>
      </c>
      <c r="C738" s="279" t="s">
        <v>3227</v>
      </c>
      <c r="D738" s="279" t="s">
        <v>3228</v>
      </c>
      <c r="E738" s="16" t="s">
        <v>3229</v>
      </c>
      <c r="F738" s="16" t="s">
        <v>5072</v>
      </c>
      <c r="G738" s="16" t="s">
        <v>5073</v>
      </c>
      <c r="H738" s="280" t="s">
        <v>35</v>
      </c>
      <c r="I738" s="280" t="s">
        <v>8</v>
      </c>
      <c r="J738" s="280" t="s">
        <v>6</v>
      </c>
      <c r="K738" s="280" t="s">
        <v>36</v>
      </c>
      <c r="L738" s="280" t="s">
        <v>37</v>
      </c>
      <c r="M738" s="279" t="s">
        <v>5297</v>
      </c>
      <c r="N738" s="279" t="s">
        <v>38</v>
      </c>
      <c r="O738" s="280" t="s">
        <v>9</v>
      </c>
      <c r="P738" s="16" t="s">
        <v>39</v>
      </c>
      <c r="Q738" s="274"/>
    </row>
    <row r="739" spans="1:17" ht="75" x14ac:dyDescent="0.25">
      <c r="A739" s="276" t="s">
        <v>31</v>
      </c>
      <c r="B739" s="277" t="s">
        <v>32</v>
      </c>
      <c r="C739" s="277" t="s">
        <v>3230</v>
      </c>
      <c r="D739" s="277" t="s">
        <v>3231</v>
      </c>
      <c r="E739" s="15" t="s">
        <v>3232</v>
      </c>
      <c r="F739" s="15" t="s">
        <v>5074</v>
      </c>
      <c r="G739" s="15" t="s">
        <v>5075</v>
      </c>
      <c r="H739" s="278" t="s">
        <v>35</v>
      </c>
      <c r="I739" s="278" t="s">
        <v>8</v>
      </c>
      <c r="J739" s="278" t="s">
        <v>6</v>
      </c>
      <c r="K739" s="278" t="s">
        <v>36</v>
      </c>
      <c r="L739" s="278" t="s">
        <v>37</v>
      </c>
      <c r="M739" s="277" t="s">
        <v>5297</v>
      </c>
      <c r="N739" s="277" t="s">
        <v>38</v>
      </c>
      <c r="O739" s="278" t="s">
        <v>9</v>
      </c>
      <c r="P739" s="15" t="s">
        <v>39</v>
      </c>
      <c r="Q739" s="275"/>
    </row>
    <row r="740" spans="1:17" ht="75" x14ac:dyDescent="0.25">
      <c r="A740" s="276" t="s">
        <v>31</v>
      </c>
      <c r="B740" s="279" t="s">
        <v>32</v>
      </c>
      <c r="C740" s="279" t="s">
        <v>3233</v>
      </c>
      <c r="D740" s="279" t="s">
        <v>3234</v>
      </c>
      <c r="E740" s="16" t="s">
        <v>3235</v>
      </c>
      <c r="F740" s="16" t="s">
        <v>5076</v>
      </c>
      <c r="G740" s="16" t="s">
        <v>3236</v>
      </c>
      <c r="H740" s="280" t="s">
        <v>396</v>
      </c>
      <c r="I740" s="280" t="s">
        <v>8</v>
      </c>
      <c r="J740" s="280" t="s">
        <v>6</v>
      </c>
      <c r="K740" s="280" t="s">
        <v>36</v>
      </c>
      <c r="L740" s="280" t="s">
        <v>37</v>
      </c>
      <c r="M740" s="279" t="s">
        <v>5297</v>
      </c>
      <c r="N740" s="279" t="s">
        <v>38</v>
      </c>
      <c r="O740" s="280" t="s">
        <v>9</v>
      </c>
      <c r="P740" s="16" t="s">
        <v>39</v>
      </c>
      <c r="Q740" s="274"/>
    </row>
    <row r="741" spans="1:17" ht="75" x14ac:dyDescent="0.25">
      <c r="A741" s="276" t="s">
        <v>31</v>
      </c>
      <c r="B741" s="277" t="s">
        <v>32</v>
      </c>
      <c r="C741" s="277" t="s">
        <v>3237</v>
      </c>
      <c r="D741" s="277" t="s">
        <v>3238</v>
      </c>
      <c r="E741" s="15" t="s">
        <v>3239</v>
      </c>
      <c r="F741" s="15" t="s">
        <v>3240</v>
      </c>
      <c r="G741" s="15" t="s">
        <v>3241</v>
      </c>
      <c r="H741" s="278" t="s">
        <v>396</v>
      </c>
      <c r="I741" s="278" t="s">
        <v>8</v>
      </c>
      <c r="J741" s="278" t="s">
        <v>6</v>
      </c>
      <c r="K741" s="278" t="s">
        <v>36</v>
      </c>
      <c r="L741" s="278" t="s">
        <v>37</v>
      </c>
      <c r="M741" s="277" t="s">
        <v>5297</v>
      </c>
      <c r="N741" s="277" t="s">
        <v>38</v>
      </c>
      <c r="O741" s="278" t="s">
        <v>9</v>
      </c>
      <c r="P741" s="15" t="s">
        <v>39</v>
      </c>
      <c r="Q741" s="275"/>
    </row>
    <row r="742" spans="1:17" ht="75" x14ac:dyDescent="0.25">
      <c r="A742" s="276" t="s">
        <v>31</v>
      </c>
      <c r="B742" s="279" t="s">
        <v>32</v>
      </c>
      <c r="C742" s="279"/>
      <c r="D742" s="279" t="s">
        <v>3242</v>
      </c>
      <c r="E742" s="16" t="s">
        <v>3243</v>
      </c>
      <c r="F742" s="16" t="s">
        <v>3244</v>
      </c>
      <c r="G742" s="16" t="s">
        <v>3245</v>
      </c>
      <c r="H742" s="280" t="s">
        <v>35</v>
      </c>
      <c r="I742" s="280" t="s">
        <v>4</v>
      </c>
      <c r="J742" s="280" t="s">
        <v>6</v>
      </c>
      <c r="K742" s="280" t="s">
        <v>36</v>
      </c>
      <c r="L742" s="280" t="s">
        <v>37</v>
      </c>
      <c r="M742" s="279" t="s">
        <v>5297</v>
      </c>
      <c r="N742" s="279" t="s">
        <v>38</v>
      </c>
      <c r="O742" s="280" t="s">
        <v>9</v>
      </c>
      <c r="P742" s="16" t="s">
        <v>39</v>
      </c>
      <c r="Q742" s="274"/>
    </row>
    <row r="743" spans="1:17" ht="90" x14ac:dyDescent="0.25">
      <c r="A743" s="276" t="s">
        <v>31</v>
      </c>
      <c r="B743" s="277" t="s">
        <v>32</v>
      </c>
      <c r="C743" s="277"/>
      <c r="D743" s="277" t="s">
        <v>3246</v>
      </c>
      <c r="E743" s="15" t="s">
        <v>3247</v>
      </c>
      <c r="F743" s="15" t="s">
        <v>5077</v>
      </c>
      <c r="G743" s="15" t="s">
        <v>5078</v>
      </c>
      <c r="H743" s="278" t="s">
        <v>35</v>
      </c>
      <c r="I743" s="278" t="s">
        <v>4</v>
      </c>
      <c r="J743" s="278" t="s">
        <v>6</v>
      </c>
      <c r="K743" s="278" t="s">
        <v>36</v>
      </c>
      <c r="L743" s="278" t="s">
        <v>37</v>
      </c>
      <c r="M743" s="277" t="s">
        <v>5297</v>
      </c>
      <c r="N743" s="277" t="s">
        <v>38</v>
      </c>
      <c r="O743" s="278" t="s">
        <v>9</v>
      </c>
      <c r="P743" s="15" t="s">
        <v>39</v>
      </c>
      <c r="Q743" s="275"/>
    </row>
    <row r="744" spans="1:17" ht="60" x14ac:dyDescent="0.25">
      <c r="A744" s="276" t="s">
        <v>31</v>
      </c>
      <c r="B744" s="279" t="s">
        <v>5079</v>
      </c>
      <c r="C744" s="279"/>
      <c r="D744" s="279" t="s">
        <v>3248</v>
      </c>
      <c r="E744" s="16" t="s">
        <v>3249</v>
      </c>
      <c r="F744" s="16" t="s">
        <v>3250</v>
      </c>
      <c r="G744" s="16" t="s">
        <v>3251</v>
      </c>
      <c r="H744" s="280" t="s">
        <v>35</v>
      </c>
      <c r="I744" s="280" t="s">
        <v>4</v>
      </c>
      <c r="J744" s="280" t="s">
        <v>5</v>
      </c>
      <c r="K744" s="280" t="s">
        <v>36</v>
      </c>
      <c r="L744" s="280" t="s">
        <v>1599</v>
      </c>
      <c r="M744" s="279" t="s">
        <v>652</v>
      </c>
      <c r="N744" s="279" t="s">
        <v>38</v>
      </c>
      <c r="O744" s="280"/>
      <c r="P744" s="16" t="s">
        <v>39</v>
      </c>
      <c r="Q744" s="274"/>
    </row>
    <row r="745" spans="1:17" ht="90" x14ac:dyDescent="0.25">
      <c r="A745" s="276" t="s">
        <v>31</v>
      </c>
      <c r="B745" s="277" t="s">
        <v>5009</v>
      </c>
      <c r="C745" s="277" t="s">
        <v>3252</v>
      </c>
      <c r="D745" s="277" t="s">
        <v>3253</v>
      </c>
      <c r="E745" s="15" t="s">
        <v>3254</v>
      </c>
      <c r="F745" s="15" t="s">
        <v>3255</v>
      </c>
      <c r="G745" s="15" t="s">
        <v>3256</v>
      </c>
      <c r="H745" s="278" t="s">
        <v>396</v>
      </c>
      <c r="I745" s="278" t="s">
        <v>8</v>
      </c>
      <c r="J745" s="278" t="s">
        <v>5</v>
      </c>
      <c r="K745" s="278" t="s">
        <v>766</v>
      </c>
      <c r="L745" s="278" t="s">
        <v>3257</v>
      </c>
      <c r="M745" s="277" t="s">
        <v>5402</v>
      </c>
      <c r="N745" s="277" t="s">
        <v>103</v>
      </c>
      <c r="O745" s="278"/>
      <c r="P745" s="15" t="s">
        <v>39</v>
      </c>
      <c r="Q745" s="275"/>
    </row>
    <row r="746" spans="1:17" ht="90" x14ac:dyDescent="0.25">
      <c r="A746" s="276" t="s">
        <v>31</v>
      </c>
      <c r="B746" s="279" t="s">
        <v>5009</v>
      </c>
      <c r="C746" s="279" t="s">
        <v>3258</v>
      </c>
      <c r="D746" s="279" t="s">
        <v>3259</v>
      </c>
      <c r="E746" s="16" t="s">
        <v>3260</v>
      </c>
      <c r="F746" s="16" t="s">
        <v>3261</v>
      </c>
      <c r="G746" s="16" t="s">
        <v>3262</v>
      </c>
      <c r="H746" s="280" t="s">
        <v>396</v>
      </c>
      <c r="I746" s="280" t="s">
        <v>8</v>
      </c>
      <c r="J746" s="280" t="s">
        <v>5</v>
      </c>
      <c r="K746" s="280" t="s">
        <v>766</v>
      </c>
      <c r="L746" s="280" t="s">
        <v>3257</v>
      </c>
      <c r="M746" s="279" t="s">
        <v>5402</v>
      </c>
      <c r="N746" s="279" t="s">
        <v>103</v>
      </c>
      <c r="O746" s="280"/>
      <c r="P746" s="16" t="s">
        <v>39</v>
      </c>
      <c r="Q746" s="274"/>
    </row>
    <row r="747" spans="1:17" ht="90" x14ac:dyDescent="0.25">
      <c r="A747" s="276" t="s">
        <v>31</v>
      </c>
      <c r="B747" s="277" t="s">
        <v>5009</v>
      </c>
      <c r="C747" s="277" t="s">
        <v>3263</v>
      </c>
      <c r="D747" s="277" t="s">
        <v>3264</v>
      </c>
      <c r="E747" s="15" t="s">
        <v>3265</v>
      </c>
      <c r="F747" s="15" t="s">
        <v>3266</v>
      </c>
      <c r="G747" s="15" t="s">
        <v>3267</v>
      </c>
      <c r="H747" s="278" t="s">
        <v>396</v>
      </c>
      <c r="I747" s="278" t="s">
        <v>8</v>
      </c>
      <c r="J747" s="278" t="s">
        <v>5</v>
      </c>
      <c r="K747" s="278" t="s">
        <v>766</v>
      </c>
      <c r="L747" s="278" t="s">
        <v>3257</v>
      </c>
      <c r="M747" s="277" t="s">
        <v>5402</v>
      </c>
      <c r="N747" s="277" t="s">
        <v>103</v>
      </c>
      <c r="O747" s="278"/>
      <c r="P747" s="15" t="s">
        <v>39</v>
      </c>
      <c r="Q747" s="275"/>
    </row>
    <row r="748" spans="1:17" ht="90" x14ac:dyDescent="0.25">
      <c r="A748" s="276" t="s">
        <v>31</v>
      </c>
      <c r="B748" s="279" t="s">
        <v>5009</v>
      </c>
      <c r="C748" s="279" t="s">
        <v>3268</v>
      </c>
      <c r="D748" s="279" t="s">
        <v>3269</v>
      </c>
      <c r="E748" s="16" t="s">
        <v>3270</v>
      </c>
      <c r="F748" s="16" t="s">
        <v>3271</v>
      </c>
      <c r="G748" s="16" t="s">
        <v>3267</v>
      </c>
      <c r="H748" s="280" t="s">
        <v>396</v>
      </c>
      <c r="I748" s="280" t="s">
        <v>8</v>
      </c>
      <c r="J748" s="280" t="s">
        <v>5</v>
      </c>
      <c r="K748" s="280" t="s">
        <v>766</v>
      </c>
      <c r="L748" s="280" t="s">
        <v>3257</v>
      </c>
      <c r="M748" s="279" t="s">
        <v>5402</v>
      </c>
      <c r="N748" s="279" t="s">
        <v>103</v>
      </c>
      <c r="O748" s="280"/>
      <c r="P748" s="16" t="s">
        <v>39</v>
      </c>
      <c r="Q748" s="274"/>
    </row>
    <row r="749" spans="1:17" ht="75" x14ac:dyDescent="0.25">
      <c r="A749" s="276" t="s">
        <v>31</v>
      </c>
      <c r="B749" s="277" t="s">
        <v>5020</v>
      </c>
      <c r="C749" s="277"/>
      <c r="D749" s="277" t="s">
        <v>3272</v>
      </c>
      <c r="E749" s="15" t="s">
        <v>3273</v>
      </c>
      <c r="F749" s="15" t="s">
        <v>3274</v>
      </c>
      <c r="G749" s="15" t="s">
        <v>3275</v>
      </c>
      <c r="H749" s="278" t="s">
        <v>35</v>
      </c>
      <c r="I749" s="278" t="s">
        <v>4</v>
      </c>
      <c r="J749" s="278" t="s">
        <v>5</v>
      </c>
      <c r="K749" s="278" t="s">
        <v>766</v>
      </c>
      <c r="L749" s="278" t="s">
        <v>3257</v>
      </c>
      <c r="M749" s="277" t="s">
        <v>5402</v>
      </c>
      <c r="N749" s="277" t="s">
        <v>103</v>
      </c>
      <c r="O749" s="278"/>
      <c r="P749" s="15" t="s">
        <v>39</v>
      </c>
      <c r="Q749" s="275"/>
    </row>
    <row r="750" spans="1:17" ht="75" x14ac:dyDescent="0.25">
      <c r="A750" s="276" t="s">
        <v>31</v>
      </c>
      <c r="B750" s="279" t="s">
        <v>5267</v>
      </c>
      <c r="C750" s="279"/>
      <c r="D750" s="279" t="s">
        <v>3276</v>
      </c>
      <c r="E750" s="16" t="s">
        <v>3277</v>
      </c>
      <c r="F750" s="16" t="s">
        <v>3278</v>
      </c>
      <c r="G750" s="16" t="s">
        <v>3279</v>
      </c>
      <c r="H750" s="280" t="s">
        <v>35</v>
      </c>
      <c r="I750" s="280" t="s">
        <v>4</v>
      </c>
      <c r="J750" s="280" t="s">
        <v>5</v>
      </c>
      <c r="K750" s="280" t="s">
        <v>766</v>
      </c>
      <c r="L750" s="280" t="s">
        <v>3257</v>
      </c>
      <c r="M750" s="279" t="s">
        <v>5402</v>
      </c>
      <c r="N750" s="279" t="s">
        <v>103</v>
      </c>
      <c r="O750" s="280"/>
      <c r="P750" s="16" t="s">
        <v>39</v>
      </c>
      <c r="Q750" s="274"/>
    </row>
    <row r="751" spans="1:17" ht="75" x14ac:dyDescent="0.25">
      <c r="A751" s="276" t="s">
        <v>31</v>
      </c>
      <c r="B751" s="277" t="s">
        <v>5020</v>
      </c>
      <c r="C751" s="277"/>
      <c r="D751" s="277" t="s">
        <v>3280</v>
      </c>
      <c r="E751" s="15" t="s">
        <v>3281</v>
      </c>
      <c r="F751" s="15" t="s">
        <v>3282</v>
      </c>
      <c r="G751" s="15" t="s">
        <v>3283</v>
      </c>
      <c r="H751" s="278" t="s">
        <v>35</v>
      </c>
      <c r="I751" s="278" t="s">
        <v>4</v>
      </c>
      <c r="J751" s="278" t="s">
        <v>5</v>
      </c>
      <c r="K751" s="278" t="s">
        <v>766</v>
      </c>
      <c r="L751" s="278" t="s">
        <v>3257</v>
      </c>
      <c r="M751" s="277" t="s">
        <v>5402</v>
      </c>
      <c r="N751" s="277" t="s">
        <v>103</v>
      </c>
      <c r="O751" s="278"/>
      <c r="P751" s="15" t="s">
        <v>39</v>
      </c>
      <c r="Q751" s="275"/>
    </row>
    <row r="752" spans="1:17" ht="75" x14ac:dyDescent="0.25">
      <c r="A752" s="276" t="s">
        <v>31</v>
      </c>
      <c r="B752" s="279" t="s">
        <v>3284</v>
      </c>
      <c r="C752" s="279"/>
      <c r="D752" s="279" t="s">
        <v>3285</v>
      </c>
      <c r="E752" s="16" t="s">
        <v>3286</v>
      </c>
      <c r="F752" s="16" t="s">
        <v>3287</v>
      </c>
      <c r="G752" s="16" t="s">
        <v>3288</v>
      </c>
      <c r="H752" s="280" t="s">
        <v>35</v>
      </c>
      <c r="I752" s="280" t="s">
        <v>4</v>
      </c>
      <c r="J752" s="280" t="s">
        <v>5</v>
      </c>
      <c r="K752" s="280" t="s">
        <v>766</v>
      </c>
      <c r="L752" s="280" t="s">
        <v>3257</v>
      </c>
      <c r="M752" s="279" t="s">
        <v>5402</v>
      </c>
      <c r="N752" s="279" t="s">
        <v>103</v>
      </c>
      <c r="O752" s="280"/>
      <c r="P752" s="16" t="s">
        <v>39</v>
      </c>
      <c r="Q752" s="274"/>
    </row>
    <row r="753" spans="1:17" ht="45" x14ac:dyDescent="0.25">
      <c r="A753" s="276" t="s">
        <v>31</v>
      </c>
      <c r="B753" s="277" t="s">
        <v>5080</v>
      </c>
      <c r="C753" s="277" t="s">
        <v>3289</v>
      </c>
      <c r="D753" s="277" t="s">
        <v>3290</v>
      </c>
      <c r="E753" s="15" t="s">
        <v>3291</v>
      </c>
      <c r="F753" s="15" t="s">
        <v>3292</v>
      </c>
      <c r="G753" s="15" t="s">
        <v>3293</v>
      </c>
      <c r="H753" s="278" t="s">
        <v>35</v>
      </c>
      <c r="I753" s="278" t="s">
        <v>8</v>
      </c>
      <c r="J753" s="278" t="s">
        <v>5</v>
      </c>
      <c r="K753" s="278" t="s">
        <v>71</v>
      </c>
      <c r="L753" s="278" t="s">
        <v>1731</v>
      </c>
      <c r="M753" s="277" t="s">
        <v>1732</v>
      </c>
      <c r="N753" s="277"/>
      <c r="O753" s="278" t="s">
        <v>9</v>
      </c>
      <c r="P753" s="15" t="s">
        <v>39</v>
      </c>
      <c r="Q753" s="275"/>
    </row>
    <row r="754" spans="1:17" ht="45" x14ac:dyDescent="0.25">
      <c r="A754" s="276" t="s">
        <v>31</v>
      </c>
      <c r="B754" s="279" t="s">
        <v>5080</v>
      </c>
      <c r="C754" s="279" t="s">
        <v>3294</v>
      </c>
      <c r="D754" s="279" t="s">
        <v>3295</v>
      </c>
      <c r="E754" s="16" t="s">
        <v>3296</v>
      </c>
      <c r="F754" s="16" t="s">
        <v>3297</v>
      </c>
      <c r="G754" s="16" t="s">
        <v>3298</v>
      </c>
      <c r="H754" s="280" t="s">
        <v>35</v>
      </c>
      <c r="I754" s="280" t="s">
        <v>8</v>
      </c>
      <c r="J754" s="280" t="s">
        <v>5</v>
      </c>
      <c r="K754" s="280" t="s">
        <v>71</v>
      </c>
      <c r="L754" s="280" t="s">
        <v>1731</v>
      </c>
      <c r="M754" s="279" t="s">
        <v>1732</v>
      </c>
      <c r="N754" s="279"/>
      <c r="O754" s="280" t="s">
        <v>9</v>
      </c>
      <c r="P754" s="16" t="s">
        <v>39</v>
      </c>
      <c r="Q754" s="274"/>
    </row>
    <row r="755" spans="1:17" ht="45" x14ac:dyDescent="0.25">
      <c r="A755" s="276" t="s">
        <v>31</v>
      </c>
      <c r="B755" s="277" t="s">
        <v>701</v>
      </c>
      <c r="C755" s="277" t="s">
        <v>3299</v>
      </c>
      <c r="D755" s="277" t="s">
        <v>3300</v>
      </c>
      <c r="E755" s="15" t="s">
        <v>3301</v>
      </c>
      <c r="F755" s="15" t="s">
        <v>3302</v>
      </c>
      <c r="G755" s="15" t="s">
        <v>3303</v>
      </c>
      <c r="H755" s="278" t="s">
        <v>35</v>
      </c>
      <c r="I755" s="278" t="s">
        <v>8</v>
      </c>
      <c r="J755" s="278" t="s">
        <v>6</v>
      </c>
      <c r="K755" s="278" t="s">
        <v>55</v>
      </c>
      <c r="L755" s="278" t="s">
        <v>538</v>
      </c>
      <c r="M755" s="277" t="s">
        <v>1155</v>
      </c>
      <c r="N755" s="277"/>
      <c r="O755" s="278"/>
      <c r="P755" s="15" t="s">
        <v>39</v>
      </c>
      <c r="Q755" s="275"/>
    </row>
    <row r="756" spans="1:17" ht="45" x14ac:dyDescent="0.25">
      <c r="A756" s="276" t="s">
        <v>31</v>
      </c>
      <c r="B756" s="279" t="s">
        <v>701</v>
      </c>
      <c r="C756" s="279" t="s">
        <v>3304</v>
      </c>
      <c r="D756" s="279" t="s">
        <v>3305</v>
      </c>
      <c r="E756" s="16" t="s">
        <v>3306</v>
      </c>
      <c r="F756" s="16" t="s">
        <v>3307</v>
      </c>
      <c r="G756" s="16" t="s">
        <v>3308</v>
      </c>
      <c r="H756" s="280" t="s">
        <v>35</v>
      </c>
      <c r="I756" s="280" t="s">
        <v>8</v>
      </c>
      <c r="J756" s="280" t="s">
        <v>6</v>
      </c>
      <c r="K756" s="280" t="s">
        <v>55</v>
      </c>
      <c r="L756" s="280" t="s">
        <v>538</v>
      </c>
      <c r="M756" s="279" t="s">
        <v>1155</v>
      </c>
      <c r="N756" s="279"/>
      <c r="O756" s="280"/>
      <c r="P756" s="16" t="s">
        <v>39</v>
      </c>
      <c r="Q756" s="274"/>
    </row>
    <row r="757" spans="1:17" ht="75" x14ac:dyDescent="0.25">
      <c r="A757" s="276" t="s">
        <v>31</v>
      </c>
      <c r="B757" s="277" t="s">
        <v>5296</v>
      </c>
      <c r="C757" s="277"/>
      <c r="D757" s="277" t="s">
        <v>3309</v>
      </c>
      <c r="E757" s="15" t="s">
        <v>3310</v>
      </c>
      <c r="F757" s="15" t="s">
        <v>3311</v>
      </c>
      <c r="G757" s="15" t="s">
        <v>3312</v>
      </c>
      <c r="H757" s="278" t="s">
        <v>35</v>
      </c>
      <c r="I757" s="278" t="s">
        <v>4</v>
      </c>
      <c r="J757" s="278" t="s">
        <v>5</v>
      </c>
      <c r="K757" s="278" t="s">
        <v>55</v>
      </c>
      <c r="L757" s="278" t="s">
        <v>538</v>
      </c>
      <c r="M757" s="277" t="s">
        <v>3313</v>
      </c>
      <c r="N757" s="277" t="s">
        <v>103</v>
      </c>
      <c r="O757" s="278"/>
      <c r="P757" s="15" t="s">
        <v>39</v>
      </c>
      <c r="Q757" s="275"/>
    </row>
    <row r="758" spans="1:17" ht="75" x14ac:dyDescent="0.25">
      <c r="A758" s="276" t="s">
        <v>31</v>
      </c>
      <c r="B758" s="279" t="s">
        <v>5296</v>
      </c>
      <c r="C758" s="279"/>
      <c r="D758" s="279" t="s">
        <v>3314</v>
      </c>
      <c r="E758" s="16" t="s">
        <v>3315</v>
      </c>
      <c r="F758" s="16" t="s">
        <v>3316</v>
      </c>
      <c r="G758" s="16" t="s">
        <v>3317</v>
      </c>
      <c r="H758" s="280" t="s">
        <v>35</v>
      </c>
      <c r="I758" s="280" t="s">
        <v>4</v>
      </c>
      <c r="J758" s="280" t="s">
        <v>5</v>
      </c>
      <c r="K758" s="280" t="s">
        <v>55</v>
      </c>
      <c r="L758" s="280" t="s">
        <v>538</v>
      </c>
      <c r="M758" s="279" t="s">
        <v>3313</v>
      </c>
      <c r="N758" s="279" t="s">
        <v>103</v>
      </c>
      <c r="O758" s="280"/>
      <c r="P758" s="16" t="s">
        <v>39</v>
      </c>
      <c r="Q758" s="274"/>
    </row>
    <row r="759" spans="1:17" ht="75" x14ac:dyDescent="0.25">
      <c r="A759" s="276" t="s">
        <v>31</v>
      </c>
      <c r="B759" s="277" t="s">
        <v>5296</v>
      </c>
      <c r="C759" s="277"/>
      <c r="D759" s="277" t="s">
        <v>3318</v>
      </c>
      <c r="E759" s="15" t="s">
        <v>3319</v>
      </c>
      <c r="F759" s="15" t="s">
        <v>3320</v>
      </c>
      <c r="G759" s="15" t="s">
        <v>3321</v>
      </c>
      <c r="H759" s="278" t="s">
        <v>35</v>
      </c>
      <c r="I759" s="278" t="s">
        <v>4</v>
      </c>
      <c r="J759" s="278" t="s">
        <v>5</v>
      </c>
      <c r="K759" s="278" t="s">
        <v>55</v>
      </c>
      <c r="L759" s="278" t="s">
        <v>538</v>
      </c>
      <c r="M759" s="277" t="s">
        <v>3313</v>
      </c>
      <c r="N759" s="277" t="s">
        <v>103</v>
      </c>
      <c r="O759" s="278"/>
      <c r="P759" s="15" t="s">
        <v>39</v>
      </c>
      <c r="Q759" s="275"/>
    </row>
    <row r="760" spans="1:17" ht="75" x14ac:dyDescent="0.25">
      <c r="A760" s="276" t="s">
        <v>31</v>
      </c>
      <c r="B760" s="279" t="s">
        <v>701</v>
      </c>
      <c r="C760" s="279"/>
      <c r="D760" s="279" t="s">
        <v>3322</v>
      </c>
      <c r="E760" s="16" t="s">
        <v>3323</v>
      </c>
      <c r="F760" s="16" t="s">
        <v>3320</v>
      </c>
      <c r="G760" s="16" t="s">
        <v>3324</v>
      </c>
      <c r="H760" s="280" t="s">
        <v>35</v>
      </c>
      <c r="I760" s="280" t="s">
        <v>4</v>
      </c>
      <c r="J760" s="280" t="s">
        <v>6</v>
      </c>
      <c r="K760" s="280" t="s">
        <v>55</v>
      </c>
      <c r="L760" s="280" t="s">
        <v>538</v>
      </c>
      <c r="M760" s="279" t="s">
        <v>3313</v>
      </c>
      <c r="N760" s="279" t="s">
        <v>103</v>
      </c>
      <c r="O760" s="280"/>
      <c r="P760" s="16" t="s">
        <v>39</v>
      </c>
      <c r="Q760" s="274"/>
    </row>
    <row r="761" spans="1:17" ht="75" x14ac:dyDescent="0.25">
      <c r="A761" s="276" t="s">
        <v>31</v>
      </c>
      <c r="B761" s="277" t="s">
        <v>4862</v>
      </c>
      <c r="C761" s="277"/>
      <c r="D761" s="277" t="s">
        <v>3325</v>
      </c>
      <c r="E761" s="15" t="s">
        <v>3326</v>
      </c>
      <c r="F761" s="15" t="s">
        <v>3327</v>
      </c>
      <c r="G761" s="15" t="s">
        <v>3328</v>
      </c>
      <c r="H761" s="278" t="s">
        <v>35</v>
      </c>
      <c r="I761" s="278" t="s">
        <v>4</v>
      </c>
      <c r="J761" s="278" t="s">
        <v>5</v>
      </c>
      <c r="K761" s="278" t="s">
        <v>62</v>
      </c>
      <c r="L761" s="278" t="s">
        <v>483</v>
      </c>
      <c r="M761" s="277" t="s">
        <v>487</v>
      </c>
      <c r="N761" s="277" t="s">
        <v>38</v>
      </c>
      <c r="O761" s="278" t="s">
        <v>13</v>
      </c>
      <c r="P761" s="15" t="s">
        <v>39</v>
      </c>
      <c r="Q761" s="275"/>
    </row>
    <row r="762" spans="1:17" ht="75" x14ac:dyDescent="0.25">
      <c r="A762" s="276" t="s">
        <v>31</v>
      </c>
      <c r="B762" s="279" t="s">
        <v>4862</v>
      </c>
      <c r="C762" s="279"/>
      <c r="D762" s="279" t="s">
        <v>3329</v>
      </c>
      <c r="E762" s="16" t="s">
        <v>3330</v>
      </c>
      <c r="F762" s="16" t="s">
        <v>3331</v>
      </c>
      <c r="G762" s="16" t="s">
        <v>3332</v>
      </c>
      <c r="H762" s="280" t="s">
        <v>35</v>
      </c>
      <c r="I762" s="280" t="s">
        <v>4</v>
      </c>
      <c r="J762" s="280" t="s">
        <v>5</v>
      </c>
      <c r="K762" s="280" t="s">
        <v>62</v>
      </c>
      <c r="L762" s="280" t="s">
        <v>483</v>
      </c>
      <c r="M762" s="279" t="s">
        <v>487</v>
      </c>
      <c r="N762" s="279" t="s">
        <v>38</v>
      </c>
      <c r="O762" s="280" t="s">
        <v>13</v>
      </c>
      <c r="P762" s="16" t="s">
        <v>39</v>
      </c>
      <c r="Q762" s="274"/>
    </row>
    <row r="763" spans="1:17" ht="60" x14ac:dyDescent="0.25">
      <c r="A763" s="276" t="s">
        <v>31</v>
      </c>
      <c r="B763" s="277" t="s">
        <v>4852</v>
      </c>
      <c r="C763" s="277" t="s">
        <v>3333</v>
      </c>
      <c r="D763" s="277" t="s">
        <v>3334</v>
      </c>
      <c r="E763" s="15" t="s">
        <v>3335</v>
      </c>
      <c r="F763" s="15" t="s">
        <v>3336</v>
      </c>
      <c r="G763" s="15" t="s">
        <v>3337</v>
      </c>
      <c r="H763" s="278" t="s">
        <v>35</v>
      </c>
      <c r="I763" s="278" t="s">
        <v>8</v>
      </c>
      <c r="J763" s="278" t="s">
        <v>5</v>
      </c>
      <c r="K763" s="278" t="s">
        <v>55</v>
      </c>
      <c r="L763" s="278" t="s">
        <v>182</v>
      </c>
      <c r="M763" s="277" t="s">
        <v>3338</v>
      </c>
      <c r="N763" s="277" t="s">
        <v>38</v>
      </c>
      <c r="O763" s="278" t="s">
        <v>13</v>
      </c>
      <c r="P763" s="15" t="s">
        <v>39</v>
      </c>
      <c r="Q763" s="275"/>
    </row>
    <row r="764" spans="1:17" ht="60" x14ac:dyDescent="0.25">
      <c r="A764" s="276" t="s">
        <v>31</v>
      </c>
      <c r="B764" s="279" t="s">
        <v>4852</v>
      </c>
      <c r="C764" s="279" t="s">
        <v>3339</v>
      </c>
      <c r="D764" s="279" t="s">
        <v>3340</v>
      </c>
      <c r="E764" s="16" t="s">
        <v>3341</v>
      </c>
      <c r="F764" s="16" t="s">
        <v>3342</v>
      </c>
      <c r="G764" s="16" t="s">
        <v>3343</v>
      </c>
      <c r="H764" s="280" t="s">
        <v>35</v>
      </c>
      <c r="I764" s="280" t="s">
        <v>8</v>
      </c>
      <c r="J764" s="280" t="s">
        <v>5</v>
      </c>
      <c r="K764" s="280" t="s">
        <v>55</v>
      </c>
      <c r="L764" s="280" t="s">
        <v>182</v>
      </c>
      <c r="M764" s="279" t="s">
        <v>3338</v>
      </c>
      <c r="N764" s="279" t="s">
        <v>38</v>
      </c>
      <c r="O764" s="280" t="s">
        <v>13</v>
      </c>
      <c r="P764" s="16" t="s">
        <v>39</v>
      </c>
      <c r="Q764" s="274"/>
    </row>
    <row r="765" spans="1:17" ht="60" x14ac:dyDescent="0.25">
      <c r="A765" s="276" t="s">
        <v>31</v>
      </c>
      <c r="B765" s="277" t="s">
        <v>4852</v>
      </c>
      <c r="C765" s="277" t="s">
        <v>3344</v>
      </c>
      <c r="D765" s="277" t="s">
        <v>3345</v>
      </c>
      <c r="E765" s="15" t="s">
        <v>3346</v>
      </c>
      <c r="F765" s="15" t="s">
        <v>3347</v>
      </c>
      <c r="G765" s="15" t="s">
        <v>3348</v>
      </c>
      <c r="H765" s="278" t="s">
        <v>35</v>
      </c>
      <c r="I765" s="278" t="s">
        <v>8</v>
      </c>
      <c r="J765" s="278" t="s">
        <v>5</v>
      </c>
      <c r="K765" s="278" t="s">
        <v>55</v>
      </c>
      <c r="L765" s="278" t="s">
        <v>182</v>
      </c>
      <c r="M765" s="277" t="s">
        <v>3338</v>
      </c>
      <c r="N765" s="277" t="s">
        <v>38</v>
      </c>
      <c r="O765" s="278" t="s">
        <v>13</v>
      </c>
      <c r="P765" s="15" t="s">
        <v>39</v>
      </c>
      <c r="Q765" s="275"/>
    </row>
    <row r="766" spans="1:17" ht="60" x14ac:dyDescent="0.25">
      <c r="A766" s="276" t="s">
        <v>31</v>
      </c>
      <c r="B766" s="279" t="s">
        <v>4852</v>
      </c>
      <c r="C766" s="279" t="s">
        <v>3349</v>
      </c>
      <c r="D766" s="279" t="s">
        <v>3350</v>
      </c>
      <c r="E766" s="16" t="s">
        <v>3351</v>
      </c>
      <c r="F766" s="16" t="s">
        <v>3352</v>
      </c>
      <c r="G766" s="16" t="s">
        <v>3353</v>
      </c>
      <c r="H766" s="280" t="s">
        <v>35</v>
      </c>
      <c r="I766" s="280" t="s">
        <v>8</v>
      </c>
      <c r="J766" s="280" t="s">
        <v>5</v>
      </c>
      <c r="K766" s="280" t="s">
        <v>55</v>
      </c>
      <c r="L766" s="280" t="s">
        <v>182</v>
      </c>
      <c r="M766" s="279" t="s">
        <v>3338</v>
      </c>
      <c r="N766" s="279" t="s">
        <v>38</v>
      </c>
      <c r="O766" s="280" t="s">
        <v>13</v>
      </c>
      <c r="P766" s="16" t="s">
        <v>39</v>
      </c>
      <c r="Q766" s="274"/>
    </row>
    <row r="767" spans="1:17" ht="75" x14ac:dyDescent="0.25">
      <c r="A767" s="276" t="s">
        <v>31</v>
      </c>
      <c r="B767" s="277" t="s">
        <v>4902</v>
      </c>
      <c r="C767" s="277"/>
      <c r="D767" s="277" t="s">
        <v>3354</v>
      </c>
      <c r="E767" s="15" t="s">
        <v>3355</v>
      </c>
      <c r="F767" s="15" t="s">
        <v>3356</v>
      </c>
      <c r="G767" s="15" t="s">
        <v>3357</v>
      </c>
      <c r="H767" s="278" t="s">
        <v>35</v>
      </c>
      <c r="I767" s="278" t="s">
        <v>4</v>
      </c>
      <c r="J767" s="278" t="s">
        <v>5</v>
      </c>
      <c r="K767" s="278" t="s">
        <v>55</v>
      </c>
      <c r="L767" s="278" t="s">
        <v>182</v>
      </c>
      <c r="M767" s="277" t="s">
        <v>428</v>
      </c>
      <c r="N767" s="277" t="s">
        <v>38</v>
      </c>
      <c r="O767" s="278" t="s">
        <v>9</v>
      </c>
      <c r="P767" s="15" t="s">
        <v>39</v>
      </c>
      <c r="Q767" s="275"/>
    </row>
    <row r="768" spans="1:17" ht="45" x14ac:dyDescent="0.25">
      <c r="A768" s="276" t="s">
        <v>31</v>
      </c>
      <c r="B768" s="279" t="s">
        <v>4939</v>
      </c>
      <c r="C768" s="279"/>
      <c r="D768" s="279" t="s">
        <v>3358</v>
      </c>
      <c r="E768" s="16" t="s">
        <v>3359</v>
      </c>
      <c r="F768" s="16" t="s">
        <v>3360</v>
      </c>
      <c r="G768" s="16" t="s">
        <v>3361</v>
      </c>
      <c r="H768" s="280" t="s">
        <v>35</v>
      </c>
      <c r="I768" s="280" t="s">
        <v>4</v>
      </c>
      <c r="J768" s="280" t="s">
        <v>5</v>
      </c>
      <c r="K768" s="280" t="s">
        <v>71</v>
      </c>
      <c r="L768" s="280" t="s">
        <v>1294</v>
      </c>
      <c r="M768" s="279" t="s">
        <v>152</v>
      </c>
      <c r="N768" s="279" t="s">
        <v>38</v>
      </c>
      <c r="O768" s="280" t="s">
        <v>13</v>
      </c>
      <c r="P768" s="16" t="s">
        <v>39</v>
      </c>
      <c r="Q768" s="274"/>
    </row>
    <row r="769" spans="1:17" ht="75" x14ac:dyDescent="0.25">
      <c r="A769" s="276" t="s">
        <v>31</v>
      </c>
      <c r="B769" s="277" t="s">
        <v>5403</v>
      </c>
      <c r="C769" s="277" t="s">
        <v>3362</v>
      </c>
      <c r="D769" s="277" t="s">
        <v>3363</v>
      </c>
      <c r="E769" s="15" t="s">
        <v>3364</v>
      </c>
      <c r="F769" s="15" t="s">
        <v>3365</v>
      </c>
      <c r="G769" s="15" t="s">
        <v>3366</v>
      </c>
      <c r="H769" s="278" t="s">
        <v>70</v>
      </c>
      <c r="I769" s="278" t="s">
        <v>8</v>
      </c>
      <c r="J769" s="278" t="s">
        <v>5</v>
      </c>
      <c r="K769" s="278" t="s">
        <v>766</v>
      </c>
      <c r="L769" s="278" t="s">
        <v>1022</v>
      </c>
      <c r="M769" s="277" t="s">
        <v>1732</v>
      </c>
      <c r="N769" s="277" t="s">
        <v>103</v>
      </c>
      <c r="O769" s="278"/>
      <c r="P769" s="15" t="s">
        <v>39</v>
      </c>
      <c r="Q769" s="275"/>
    </row>
    <row r="770" spans="1:17" ht="75" x14ac:dyDescent="0.25">
      <c r="A770" s="276" t="s">
        <v>31</v>
      </c>
      <c r="B770" s="279" t="s">
        <v>5306</v>
      </c>
      <c r="C770" s="279" t="s">
        <v>3367</v>
      </c>
      <c r="D770" s="279" t="s">
        <v>3368</v>
      </c>
      <c r="E770" s="16" t="s">
        <v>3369</v>
      </c>
      <c r="F770" s="16" t="s">
        <v>3370</v>
      </c>
      <c r="G770" s="16" t="s">
        <v>3371</v>
      </c>
      <c r="H770" s="280" t="s">
        <v>70</v>
      </c>
      <c r="I770" s="280" t="s">
        <v>8</v>
      </c>
      <c r="J770" s="280" t="s">
        <v>5</v>
      </c>
      <c r="K770" s="280" t="s">
        <v>766</v>
      </c>
      <c r="L770" s="280" t="s">
        <v>1022</v>
      </c>
      <c r="M770" s="279" t="s">
        <v>1732</v>
      </c>
      <c r="N770" s="279" t="s">
        <v>103</v>
      </c>
      <c r="O770" s="280"/>
      <c r="P770" s="16" t="s">
        <v>39</v>
      </c>
      <c r="Q770" s="274"/>
    </row>
    <row r="771" spans="1:17" ht="60" x14ac:dyDescent="0.25">
      <c r="A771" s="276" t="s">
        <v>31</v>
      </c>
      <c r="B771" s="277" t="s">
        <v>5306</v>
      </c>
      <c r="C771" s="277" t="s">
        <v>3372</v>
      </c>
      <c r="D771" s="277" t="s">
        <v>3373</v>
      </c>
      <c r="E771" s="15" t="s">
        <v>3374</v>
      </c>
      <c r="F771" s="15" t="s">
        <v>3375</v>
      </c>
      <c r="G771" s="15" t="s">
        <v>3376</v>
      </c>
      <c r="H771" s="278" t="s">
        <v>35</v>
      </c>
      <c r="I771" s="278" t="s">
        <v>8</v>
      </c>
      <c r="J771" s="278" t="s">
        <v>5</v>
      </c>
      <c r="K771" s="278" t="s">
        <v>71</v>
      </c>
      <c r="L771" s="278" t="s">
        <v>1466</v>
      </c>
      <c r="M771" s="277" t="s">
        <v>73</v>
      </c>
      <c r="N771" s="277" t="s">
        <v>38</v>
      </c>
      <c r="O771" s="278" t="s">
        <v>13</v>
      </c>
      <c r="P771" s="15" t="s">
        <v>39</v>
      </c>
      <c r="Q771" s="275"/>
    </row>
    <row r="772" spans="1:17" ht="60" x14ac:dyDescent="0.25">
      <c r="A772" s="276" t="s">
        <v>31</v>
      </c>
      <c r="B772" s="279" t="s">
        <v>5306</v>
      </c>
      <c r="C772" s="279" t="s">
        <v>3377</v>
      </c>
      <c r="D772" s="279" t="s">
        <v>3378</v>
      </c>
      <c r="E772" s="16" t="s">
        <v>3379</v>
      </c>
      <c r="F772" s="16" t="s">
        <v>3380</v>
      </c>
      <c r="G772" s="16" t="s">
        <v>3381</v>
      </c>
      <c r="H772" s="280" t="s">
        <v>35</v>
      </c>
      <c r="I772" s="280" t="s">
        <v>8</v>
      </c>
      <c r="J772" s="280" t="s">
        <v>5</v>
      </c>
      <c r="K772" s="280" t="s">
        <v>71</v>
      </c>
      <c r="L772" s="280" t="s">
        <v>1466</v>
      </c>
      <c r="M772" s="279" t="s">
        <v>73</v>
      </c>
      <c r="N772" s="279" t="s">
        <v>38</v>
      </c>
      <c r="O772" s="280" t="s">
        <v>13</v>
      </c>
      <c r="P772" s="16" t="s">
        <v>39</v>
      </c>
      <c r="Q772" s="274"/>
    </row>
    <row r="773" spans="1:17" ht="60" x14ac:dyDescent="0.25">
      <c r="A773" s="276" t="s">
        <v>31</v>
      </c>
      <c r="B773" s="277" t="s">
        <v>5306</v>
      </c>
      <c r="C773" s="277" t="s">
        <v>3382</v>
      </c>
      <c r="D773" s="277" t="s">
        <v>3383</v>
      </c>
      <c r="E773" s="15" t="s">
        <v>3384</v>
      </c>
      <c r="F773" s="15" t="s">
        <v>3385</v>
      </c>
      <c r="G773" s="15" t="s">
        <v>3386</v>
      </c>
      <c r="H773" s="278" t="s">
        <v>35</v>
      </c>
      <c r="I773" s="278" t="s">
        <v>8</v>
      </c>
      <c r="J773" s="278" t="s">
        <v>5</v>
      </c>
      <c r="K773" s="278" t="s">
        <v>71</v>
      </c>
      <c r="L773" s="278" t="s">
        <v>1466</v>
      </c>
      <c r="M773" s="277" t="s">
        <v>73</v>
      </c>
      <c r="N773" s="277" t="s">
        <v>38</v>
      </c>
      <c r="O773" s="278" t="s">
        <v>13</v>
      </c>
      <c r="P773" s="15" t="s">
        <v>39</v>
      </c>
      <c r="Q773" s="275"/>
    </row>
    <row r="774" spans="1:17" ht="60" x14ac:dyDescent="0.25">
      <c r="A774" s="276" t="s">
        <v>31</v>
      </c>
      <c r="B774" s="279" t="s">
        <v>5306</v>
      </c>
      <c r="C774" s="279" t="s">
        <v>3387</v>
      </c>
      <c r="D774" s="279" t="s">
        <v>3388</v>
      </c>
      <c r="E774" s="16" t="s">
        <v>3389</v>
      </c>
      <c r="F774" s="16" t="s">
        <v>3390</v>
      </c>
      <c r="G774" s="16" t="s">
        <v>3391</v>
      </c>
      <c r="H774" s="280" t="s">
        <v>35</v>
      </c>
      <c r="I774" s="280" t="s">
        <v>8</v>
      </c>
      <c r="J774" s="280" t="s">
        <v>5</v>
      </c>
      <c r="K774" s="280" t="s">
        <v>71</v>
      </c>
      <c r="L774" s="280" t="s">
        <v>1466</v>
      </c>
      <c r="M774" s="279" t="s">
        <v>73</v>
      </c>
      <c r="N774" s="279" t="s">
        <v>38</v>
      </c>
      <c r="O774" s="280" t="s">
        <v>13</v>
      </c>
      <c r="P774" s="16" t="s">
        <v>39</v>
      </c>
      <c r="Q774" s="274"/>
    </row>
    <row r="775" spans="1:17" ht="60" x14ac:dyDescent="0.25">
      <c r="A775" s="276" t="s">
        <v>31</v>
      </c>
      <c r="B775" s="277" t="s">
        <v>5306</v>
      </c>
      <c r="C775" s="277" t="s">
        <v>3392</v>
      </c>
      <c r="D775" s="277" t="s">
        <v>3393</v>
      </c>
      <c r="E775" s="15" t="s">
        <v>3394</v>
      </c>
      <c r="F775" s="15" t="s">
        <v>3395</v>
      </c>
      <c r="G775" s="15" t="s">
        <v>3396</v>
      </c>
      <c r="H775" s="278" t="s">
        <v>35</v>
      </c>
      <c r="I775" s="278" t="s">
        <v>8</v>
      </c>
      <c r="J775" s="278" t="s">
        <v>5</v>
      </c>
      <c r="K775" s="278" t="s">
        <v>71</v>
      </c>
      <c r="L775" s="278" t="s">
        <v>1466</v>
      </c>
      <c r="M775" s="277" t="s">
        <v>73</v>
      </c>
      <c r="N775" s="277" t="s">
        <v>38</v>
      </c>
      <c r="O775" s="278" t="s">
        <v>13</v>
      </c>
      <c r="P775" s="15" t="s">
        <v>39</v>
      </c>
      <c r="Q775" s="275"/>
    </row>
    <row r="776" spans="1:17" ht="60" x14ac:dyDescent="0.25">
      <c r="A776" s="276" t="s">
        <v>31</v>
      </c>
      <c r="B776" s="279" t="s">
        <v>5306</v>
      </c>
      <c r="C776" s="279" t="s">
        <v>3397</v>
      </c>
      <c r="D776" s="279" t="s">
        <v>3398</v>
      </c>
      <c r="E776" s="16" t="s">
        <v>3399</v>
      </c>
      <c r="F776" s="16" t="s">
        <v>3400</v>
      </c>
      <c r="G776" s="16" t="s">
        <v>3401</v>
      </c>
      <c r="H776" s="280" t="s">
        <v>35</v>
      </c>
      <c r="I776" s="280" t="s">
        <v>8</v>
      </c>
      <c r="J776" s="280" t="s">
        <v>5</v>
      </c>
      <c r="K776" s="280" t="s">
        <v>71</v>
      </c>
      <c r="L776" s="280" t="s">
        <v>1466</v>
      </c>
      <c r="M776" s="279" t="s">
        <v>73</v>
      </c>
      <c r="N776" s="279" t="s">
        <v>38</v>
      </c>
      <c r="O776" s="280" t="s">
        <v>13</v>
      </c>
      <c r="P776" s="16" t="s">
        <v>39</v>
      </c>
      <c r="Q776" s="274"/>
    </row>
    <row r="777" spans="1:17" ht="45" x14ac:dyDescent="0.25">
      <c r="A777" s="276" t="s">
        <v>31</v>
      </c>
      <c r="B777" s="277" t="s">
        <v>1199</v>
      </c>
      <c r="C777" s="277" t="s">
        <v>3402</v>
      </c>
      <c r="D777" s="277" t="s">
        <v>3403</v>
      </c>
      <c r="E777" s="15" t="s">
        <v>3404</v>
      </c>
      <c r="F777" s="15" t="s">
        <v>3075</v>
      </c>
      <c r="G777" s="15" t="s">
        <v>3405</v>
      </c>
      <c r="H777" s="278" t="s">
        <v>35</v>
      </c>
      <c r="I777" s="278" t="s">
        <v>8</v>
      </c>
      <c r="J777" s="278" t="s">
        <v>6</v>
      </c>
      <c r="K777" s="278" t="s">
        <v>71</v>
      </c>
      <c r="L777" s="278" t="s">
        <v>456</v>
      </c>
      <c r="M777" s="277" t="s">
        <v>152</v>
      </c>
      <c r="N777" s="277"/>
      <c r="O777" s="278" t="s">
        <v>13</v>
      </c>
      <c r="P777" s="15" t="s">
        <v>39</v>
      </c>
      <c r="Q777" s="275"/>
    </row>
    <row r="778" spans="1:17" ht="45" x14ac:dyDescent="0.25">
      <c r="A778" s="276" t="s">
        <v>31</v>
      </c>
      <c r="B778" s="279" t="s">
        <v>2971</v>
      </c>
      <c r="C778" s="279" t="s">
        <v>3406</v>
      </c>
      <c r="D778" s="279" t="s">
        <v>3407</v>
      </c>
      <c r="E778" s="16" t="s">
        <v>3408</v>
      </c>
      <c r="F778" s="16" t="s">
        <v>3409</v>
      </c>
      <c r="G778" s="16" t="s">
        <v>3410</v>
      </c>
      <c r="H778" s="280" t="s">
        <v>35</v>
      </c>
      <c r="I778" s="280" t="s">
        <v>8</v>
      </c>
      <c r="J778" s="280" t="s">
        <v>6</v>
      </c>
      <c r="K778" s="280" t="s">
        <v>71</v>
      </c>
      <c r="L778" s="280" t="s">
        <v>456</v>
      </c>
      <c r="M778" s="279" t="s">
        <v>152</v>
      </c>
      <c r="N778" s="279"/>
      <c r="O778" s="280" t="s">
        <v>198</v>
      </c>
      <c r="P778" s="16" t="s">
        <v>39</v>
      </c>
      <c r="Q778" s="274"/>
    </row>
    <row r="779" spans="1:17" ht="45" x14ac:dyDescent="0.25">
      <c r="A779" s="276" t="s">
        <v>31</v>
      </c>
      <c r="B779" s="277" t="s">
        <v>2971</v>
      </c>
      <c r="C779" s="277" t="s">
        <v>3411</v>
      </c>
      <c r="D779" s="277" t="s">
        <v>3412</v>
      </c>
      <c r="E779" s="15" t="s">
        <v>3413</v>
      </c>
      <c r="F779" s="15" t="s">
        <v>3414</v>
      </c>
      <c r="G779" s="15" t="s">
        <v>2771</v>
      </c>
      <c r="H779" s="278" t="s">
        <v>35</v>
      </c>
      <c r="I779" s="278" t="s">
        <v>8</v>
      </c>
      <c r="J779" s="278" t="s">
        <v>6</v>
      </c>
      <c r="K779" s="278" t="s">
        <v>71</v>
      </c>
      <c r="L779" s="278" t="s">
        <v>456</v>
      </c>
      <c r="M779" s="277" t="s">
        <v>152</v>
      </c>
      <c r="N779" s="277" t="s">
        <v>38</v>
      </c>
      <c r="O779" s="278" t="s">
        <v>198</v>
      </c>
      <c r="P779" s="15" t="s">
        <v>39</v>
      </c>
      <c r="Q779" s="275"/>
    </row>
    <row r="780" spans="1:17" ht="45" x14ac:dyDescent="0.25">
      <c r="A780" s="276" t="s">
        <v>31</v>
      </c>
      <c r="B780" s="279" t="s">
        <v>1199</v>
      </c>
      <c r="C780" s="279" t="s">
        <v>3415</v>
      </c>
      <c r="D780" s="279" t="s">
        <v>3416</v>
      </c>
      <c r="E780" s="16" t="s">
        <v>3417</v>
      </c>
      <c r="F780" s="16" t="s">
        <v>3418</v>
      </c>
      <c r="G780" s="16" t="s">
        <v>3419</v>
      </c>
      <c r="H780" s="280" t="s">
        <v>35</v>
      </c>
      <c r="I780" s="280" t="s">
        <v>8</v>
      </c>
      <c r="J780" s="280" t="s">
        <v>6</v>
      </c>
      <c r="K780" s="280" t="s">
        <v>71</v>
      </c>
      <c r="L780" s="280" t="s">
        <v>456</v>
      </c>
      <c r="M780" s="279" t="s">
        <v>152</v>
      </c>
      <c r="N780" s="279"/>
      <c r="O780" s="280" t="s">
        <v>198</v>
      </c>
      <c r="P780" s="16" t="s">
        <v>39</v>
      </c>
      <c r="Q780" s="274"/>
    </row>
    <row r="781" spans="1:17" ht="45" x14ac:dyDescent="0.25">
      <c r="A781" s="276" t="s">
        <v>31</v>
      </c>
      <c r="B781" s="277" t="s">
        <v>1199</v>
      </c>
      <c r="C781" s="277" t="s">
        <v>3420</v>
      </c>
      <c r="D781" s="277" t="s">
        <v>3421</v>
      </c>
      <c r="E781" s="15" t="s">
        <v>3422</v>
      </c>
      <c r="F781" s="15" t="s">
        <v>3423</v>
      </c>
      <c r="G781" s="15" t="s">
        <v>3424</v>
      </c>
      <c r="H781" s="278" t="s">
        <v>35</v>
      </c>
      <c r="I781" s="278" t="s">
        <v>8</v>
      </c>
      <c r="J781" s="278" t="s">
        <v>6</v>
      </c>
      <c r="K781" s="278" t="s">
        <v>71</v>
      </c>
      <c r="L781" s="278" t="s">
        <v>456</v>
      </c>
      <c r="M781" s="277" t="s">
        <v>152</v>
      </c>
      <c r="N781" s="277"/>
      <c r="O781" s="278" t="s">
        <v>198</v>
      </c>
      <c r="P781" s="15" t="s">
        <v>39</v>
      </c>
      <c r="Q781" s="275"/>
    </row>
    <row r="782" spans="1:17" ht="45" x14ac:dyDescent="0.25">
      <c r="A782" s="276" t="s">
        <v>31</v>
      </c>
      <c r="B782" s="279" t="s">
        <v>1199</v>
      </c>
      <c r="C782" s="279" t="s">
        <v>3425</v>
      </c>
      <c r="D782" s="279" t="s">
        <v>3426</v>
      </c>
      <c r="E782" s="16" t="s">
        <v>3427</v>
      </c>
      <c r="F782" s="16" t="s">
        <v>2980</v>
      </c>
      <c r="G782" s="16" t="s">
        <v>3428</v>
      </c>
      <c r="H782" s="280" t="s">
        <v>35</v>
      </c>
      <c r="I782" s="280" t="s">
        <v>8</v>
      </c>
      <c r="J782" s="280" t="s">
        <v>6</v>
      </c>
      <c r="K782" s="280" t="s">
        <v>71</v>
      </c>
      <c r="L782" s="280" t="s">
        <v>456</v>
      </c>
      <c r="M782" s="279" t="s">
        <v>152</v>
      </c>
      <c r="N782" s="279"/>
      <c r="O782" s="280" t="s">
        <v>198</v>
      </c>
      <c r="P782" s="16" t="s">
        <v>39</v>
      </c>
      <c r="Q782" s="274"/>
    </row>
    <row r="783" spans="1:17" ht="45" x14ac:dyDescent="0.25">
      <c r="A783" s="276" t="s">
        <v>31</v>
      </c>
      <c r="B783" s="277" t="s">
        <v>1199</v>
      </c>
      <c r="C783" s="277" t="s">
        <v>3429</v>
      </c>
      <c r="D783" s="277" t="s">
        <v>3430</v>
      </c>
      <c r="E783" s="15" t="s">
        <v>3431</v>
      </c>
      <c r="F783" s="15" t="s">
        <v>2038</v>
      </c>
      <c r="G783" s="15" t="s">
        <v>3432</v>
      </c>
      <c r="H783" s="278" t="s">
        <v>35</v>
      </c>
      <c r="I783" s="278" t="s">
        <v>8</v>
      </c>
      <c r="J783" s="278" t="s">
        <v>6</v>
      </c>
      <c r="K783" s="278" t="s">
        <v>71</v>
      </c>
      <c r="L783" s="278" t="s">
        <v>456</v>
      </c>
      <c r="M783" s="277" t="s">
        <v>152</v>
      </c>
      <c r="N783" s="277"/>
      <c r="O783" s="278" t="s">
        <v>198</v>
      </c>
      <c r="P783" s="15" t="s">
        <v>39</v>
      </c>
      <c r="Q783" s="275"/>
    </row>
    <row r="784" spans="1:17" ht="45" x14ac:dyDescent="0.25">
      <c r="A784" s="276" t="s">
        <v>31</v>
      </c>
      <c r="B784" s="279" t="s">
        <v>1199</v>
      </c>
      <c r="C784" s="279" t="s">
        <v>3433</v>
      </c>
      <c r="D784" s="279" t="s">
        <v>3434</v>
      </c>
      <c r="E784" s="16" t="s">
        <v>3435</v>
      </c>
      <c r="F784" s="16" t="s">
        <v>3436</v>
      </c>
      <c r="G784" s="16" t="s">
        <v>3437</v>
      </c>
      <c r="H784" s="280" t="s">
        <v>35</v>
      </c>
      <c r="I784" s="280" t="s">
        <v>8</v>
      </c>
      <c r="J784" s="280" t="s">
        <v>6</v>
      </c>
      <c r="K784" s="280" t="s">
        <v>71</v>
      </c>
      <c r="L784" s="280" t="s">
        <v>456</v>
      </c>
      <c r="M784" s="279" t="s">
        <v>152</v>
      </c>
      <c r="N784" s="279"/>
      <c r="O784" s="280" t="s">
        <v>198</v>
      </c>
      <c r="P784" s="16" t="s">
        <v>39</v>
      </c>
      <c r="Q784" s="274"/>
    </row>
    <row r="785" spans="1:17" ht="45" x14ac:dyDescent="0.25">
      <c r="A785" s="276" t="s">
        <v>31</v>
      </c>
      <c r="B785" s="277" t="s">
        <v>1199</v>
      </c>
      <c r="C785" s="277" t="s">
        <v>3438</v>
      </c>
      <c r="D785" s="277" t="s">
        <v>3439</v>
      </c>
      <c r="E785" s="15" t="s">
        <v>3440</v>
      </c>
      <c r="F785" s="15" t="s">
        <v>3441</v>
      </c>
      <c r="G785" s="15" t="s">
        <v>3442</v>
      </c>
      <c r="H785" s="278" t="s">
        <v>35</v>
      </c>
      <c r="I785" s="278" t="s">
        <v>8</v>
      </c>
      <c r="J785" s="278" t="s">
        <v>6</v>
      </c>
      <c r="K785" s="278" t="s">
        <v>71</v>
      </c>
      <c r="L785" s="278" t="s">
        <v>456</v>
      </c>
      <c r="M785" s="277" t="s">
        <v>152</v>
      </c>
      <c r="N785" s="277"/>
      <c r="O785" s="278" t="s">
        <v>198</v>
      </c>
      <c r="P785" s="15" t="s">
        <v>39</v>
      </c>
      <c r="Q785" s="275"/>
    </row>
    <row r="786" spans="1:17" ht="45" x14ac:dyDescent="0.25">
      <c r="A786" s="276" t="s">
        <v>31</v>
      </c>
      <c r="B786" s="279" t="s">
        <v>1199</v>
      </c>
      <c r="C786" s="279" t="s">
        <v>3443</v>
      </c>
      <c r="D786" s="279" t="s">
        <v>3444</v>
      </c>
      <c r="E786" s="16" t="s">
        <v>3445</v>
      </c>
      <c r="F786" s="16" t="s">
        <v>3446</v>
      </c>
      <c r="G786" s="16" t="s">
        <v>3447</v>
      </c>
      <c r="H786" s="280" t="s">
        <v>35</v>
      </c>
      <c r="I786" s="280" t="s">
        <v>8</v>
      </c>
      <c r="J786" s="280" t="s">
        <v>6</v>
      </c>
      <c r="K786" s="280" t="s">
        <v>71</v>
      </c>
      <c r="L786" s="280" t="s">
        <v>456</v>
      </c>
      <c r="M786" s="279" t="s">
        <v>152</v>
      </c>
      <c r="N786" s="279"/>
      <c r="O786" s="280" t="s">
        <v>2256</v>
      </c>
      <c r="P786" s="16" t="s">
        <v>39</v>
      </c>
      <c r="Q786" s="274"/>
    </row>
    <row r="787" spans="1:17" ht="45" x14ac:dyDescent="0.25">
      <c r="A787" s="276" t="s">
        <v>31</v>
      </c>
      <c r="B787" s="277" t="s">
        <v>2971</v>
      </c>
      <c r="C787" s="277" t="s">
        <v>3448</v>
      </c>
      <c r="D787" s="277" t="s">
        <v>3449</v>
      </c>
      <c r="E787" s="15" t="s">
        <v>3450</v>
      </c>
      <c r="F787" s="15" t="s">
        <v>3451</v>
      </c>
      <c r="G787" s="15" t="s">
        <v>3452</v>
      </c>
      <c r="H787" s="278" t="s">
        <v>35</v>
      </c>
      <c r="I787" s="278" t="s">
        <v>8</v>
      </c>
      <c r="J787" s="278" t="s">
        <v>6</v>
      </c>
      <c r="K787" s="278" t="s">
        <v>71</v>
      </c>
      <c r="L787" s="278" t="s">
        <v>456</v>
      </c>
      <c r="M787" s="277" t="s">
        <v>152</v>
      </c>
      <c r="N787" s="277"/>
      <c r="O787" s="278" t="s">
        <v>153</v>
      </c>
      <c r="P787" s="15" t="s">
        <v>39</v>
      </c>
      <c r="Q787" s="275"/>
    </row>
    <row r="788" spans="1:17" ht="45" x14ac:dyDescent="0.25">
      <c r="A788" s="276" t="s">
        <v>31</v>
      </c>
      <c r="B788" s="279" t="s">
        <v>2971</v>
      </c>
      <c r="C788" s="279" t="s">
        <v>3453</v>
      </c>
      <c r="D788" s="279" t="s">
        <v>3454</v>
      </c>
      <c r="E788" s="16" t="s">
        <v>3455</v>
      </c>
      <c r="F788" s="16" t="s">
        <v>2969</v>
      </c>
      <c r="G788" s="16" t="s">
        <v>3456</v>
      </c>
      <c r="H788" s="280" t="s">
        <v>35</v>
      </c>
      <c r="I788" s="280" t="s">
        <v>8</v>
      </c>
      <c r="J788" s="280" t="s">
        <v>6</v>
      </c>
      <c r="K788" s="280" t="s">
        <v>71</v>
      </c>
      <c r="L788" s="280" t="s">
        <v>456</v>
      </c>
      <c r="M788" s="279" t="s">
        <v>152</v>
      </c>
      <c r="N788" s="279" t="s">
        <v>38</v>
      </c>
      <c r="O788" s="280" t="s">
        <v>198</v>
      </c>
      <c r="P788" s="16" t="s">
        <v>39</v>
      </c>
      <c r="Q788" s="274"/>
    </row>
    <row r="789" spans="1:17" ht="60" x14ac:dyDescent="0.25">
      <c r="A789" s="276" t="s">
        <v>31</v>
      </c>
      <c r="B789" s="277" t="s">
        <v>1199</v>
      </c>
      <c r="C789" s="277"/>
      <c r="D789" s="277" t="s">
        <v>3457</v>
      </c>
      <c r="E789" s="15" t="s">
        <v>3458</v>
      </c>
      <c r="F789" s="15" t="s">
        <v>1708</v>
      </c>
      <c r="G789" s="15" t="s">
        <v>3459</v>
      </c>
      <c r="H789" s="278" t="s">
        <v>35</v>
      </c>
      <c r="I789" s="278" t="s">
        <v>4</v>
      </c>
      <c r="J789" s="278" t="s">
        <v>6</v>
      </c>
      <c r="K789" s="278" t="s">
        <v>71</v>
      </c>
      <c r="L789" s="278" t="s">
        <v>456</v>
      </c>
      <c r="M789" s="277" t="s">
        <v>152</v>
      </c>
      <c r="N789" s="277"/>
      <c r="O789" s="278" t="s">
        <v>13</v>
      </c>
      <c r="P789" s="15" t="s">
        <v>39</v>
      </c>
      <c r="Q789" s="275"/>
    </row>
    <row r="790" spans="1:17" ht="75" x14ac:dyDescent="0.25">
      <c r="A790" s="276" t="s">
        <v>31</v>
      </c>
      <c r="B790" s="279" t="s">
        <v>5267</v>
      </c>
      <c r="C790" s="279"/>
      <c r="D790" s="279" t="s">
        <v>3460</v>
      </c>
      <c r="E790" s="16" t="s">
        <v>3461</v>
      </c>
      <c r="F790" s="16" t="s">
        <v>3462</v>
      </c>
      <c r="G790" s="16" t="s">
        <v>3463</v>
      </c>
      <c r="H790" s="280" t="s">
        <v>35</v>
      </c>
      <c r="I790" s="280" t="s">
        <v>4</v>
      </c>
      <c r="J790" s="280" t="s">
        <v>5</v>
      </c>
      <c r="K790" s="280" t="s">
        <v>55</v>
      </c>
      <c r="L790" s="280" t="s">
        <v>3464</v>
      </c>
      <c r="M790" s="279" t="s">
        <v>428</v>
      </c>
      <c r="N790" s="279" t="s">
        <v>38</v>
      </c>
      <c r="O790" s="280" t="s">
        <v>184</v>
      </c>
      <c r="P790" s="16" t="s">
        <v>39</v>
      </c>
      <c r="Q790" s="274"/>
    </row>
    <row r="791" spans="1:17" ht="45" x14ac:dyDescent="0.25">
      <c r="A791" s="276" t="s">
        <v>31</v>
      </c>
      <c r="B791" s="277" t="s">
        <v>5301</v>
      </c>
      <c r="C791" s="277" t="s">
        <v>3465</v>
      </c>
      <c r="D791" s="277" t="s">
        <v>3466</v>
      </c>
      <c r="E791" s="15" t="s">
        <v>3467</v>
      </c>
      <c r="F791" s="15" t="s">
        <v>5404</v>
      </c>
      <c r="G791" s="15" t="s">
        <v>5405</v>
      </c>
      <c r="H791" s="278" t="s">
        <v>35</v>
      </c>
      <c r="I791" s="278" t="s">
        <v>8</v>
      </c>
      <c r="J791" s="278" t="s">
        <v>5</v>
      </c>
      <c r="K791" s="278" t="s">
        <v>766</v>
      </c>
      <c r="L791" s="278" t="s">
        <v>2012</v>
      </c>
      <c r="M791" s="277" t="s">
        <v>652</v>
      </c>
      <c r="N791" s="277" t="s">
        <v>38</v>
      </c>
      <c r="O791" s="278" t="s">
        <v>13</v>
      </c>
      <c r="P791" s="15" t="s">
        <v>39</v>
      </c>
      <c r="Q791" s="275"/>
    </row>
    <row r="792" spans="1:17" ht="45" x14ac:dyDescent="0.25">
      <c r="A792" s="276" t="s">
        <v>31</v>
      </c>
      <c r="B792" s="279" t="s">
        <v>5301</v>
      </c>
      <c r="C792" s="279" t="s">
        <v>3468</v>
      </c>
      <c r="D792" s="279" t="s">
        <v>3469</v>
      </c>
      <c r="E792" s="16" t="s">
        <v>3470</v>
      </c>
      <c r="F792" s="16" t="s">
        <v>5304</v>
      </c>
      <c r="G792" s="16" t="s">
        <v>5406</v>
      </c>
      <c r="H792" s="280" t="s">
        <v>35</v>
      </c>
      <c r="I792" s="280" t="s">
        <v>8</v>
      </c>
      <c r="J792" s="280" t="s">
        <v>5</v>
      </c>
      <c r="K792" s="280" t="s">
        <v>766</v>
      </c>
      <c r="L792" s="280" t="s">
        <v>2012</v>
      </c>
      <c r="M792" s="279" t="s">
        <v>652</v>
      </c>
      <c r="N792" s="279" t="s">
        <v>38</v>
      </c>
      <c r="O792" s="280" t="s">
        <v>13</v>
      </c>
      <c r="P792" s="16" t="s">
        <v>39</v>
      </c>
      <c r="Q792" s="274"/>
    </row>
    <row r="793" spans="1:17" ht="45" x14ac:dyDescent="0.25">
      <c r="A793" s="276" t="s">
        <v>31</v>
      </c>
      <c r="B793" s="277" t="s">
        <v>5301</v>
      </c>
      <c r="C793" s="277" t="s">
        <v>3471</v>
      </c>
      <c r="D793" s="277" t="s">
        <v>3472</v>
      </c>
      <c r="E793" s="15" t="s">
        <v>3473</v>
      </c>
      <c r="F793" s="15" t="s">
        <v>5407</v>
      </c>
      <c r="G793" s="15" t="s">
        <v>5408</v>
      </c>
      <c r="H793" s="278" t="s">
        <v>35</v>
      </c>
      <c r="I793" s="278" t="s">
        <v>8</v>
      </c>
      <c r="J793" s="278" t="s">
        <v>5</v>
      </c>
      <c r="K793" s="278" t="s">
        <v>766</v>
      </c>
      <c r="L793" s="278" t="s">
        <v>2012</v>
      </c>
      <c r="M793" s="277" t="s">
        <v>652</v>
      </c>
      <c r="N793" s="277" t="s">
        <v>38</v>
      </c>
      <c r="O793" s="278" t="s">
        <v>13</v>
      </c>
      <c r="P793" s="15" t="s">
        <v>39</v>
      </c>
      <c r="Q793" s="275"/>
    </row>
    <row r="794" spans="1:17" ht="45" x14ac:dyDescent="0.25">
      <c r="A794" s="276" t="s">
        <v>31</v>
      </c>
      <c r="B794" s="279" t="s">
        <v>5301</v>
      </c>
      <c r="C794" s="279" t="s">
        <v>3474</v>
      </c>
      <c r="D794" s="279" t="s">
        <v>3475</v>
      </c>
      <c r="E794" s="16" t="s">
        <v>3476</v>
      </c>
      <c r="F794" s="16" t="s">
        <v>5409</v>
      </c>
      <c r="G794" s="16" t="s">
        <v>5410</v>
      </c>
      <c r="H794" s="280" t="s">
        <v>35</v>
      </c>
      <c r="I794" s="280" t="s">
        <v>8</v>
      </c>
      <c r="J794" s="280" t="s">
        <v>5</v>
      </c>
      <c r="K794" s="280" t="s">
        <v>766</v>
      </c>
      <c r="L794" s="280" t="s">
        <v>2012</v>
      </c>
      <c r="M794" s="279" t="s">
        <v>652</v>
      </c>
      <c r="N794" s="279" t="s">
        <v>38</v>
      </c>
      <c r="O794" s="280" t="s">
        <v>13</v>
      </c>
      <c r="P794" s="16" t="s">
        <v>39</v>
      </c>
      <c r="Q794" s="274"/>
    </row>
    <row r="795" spans="1:17" ht="45" x14ac:dyDescent="0.25">
      <c r="A795" s="276" t="s">
        <v>31</v>
      </c>
      <c r="B795" s="277" t="s">
        <v>5301</v>
      </c>
      <c r="C795" s="277" t="s">
        <v>3477</v>
      </c>
      <c r="D795" s="277" t="s">
        <v>3478</v>
      </c>
      <c r="E795" s="15" t="s">
        <v>3479</v>
      </c>
      <c r="F795" s="15" t="s">
        <v>5411</v>
      </c>
      <c r="G795" s="15" t="s">
        <v>5412</v>
      </c>
      <c r="H795" s="278" t="s">
        <v>35</v>
      </c>
      <c r="I795" s="278" t="s">
        <v>8</v>
      </c>
      <c r="J795" s="278" t="s">
        <v>5</v>
      </c>
      <c r="K795" s="278" t="s">
        <v>766</v>
      </c>
      <c r="L795" s="278" t="s">
        <v>2012</v>
      </c>
      <c r="M795" s="277" t="s">
        <v>652</v>
      </c>
      <c r="N795" s="277" t="s">
        <v>38</v>
      </c>
      <c r="O795" s="278" t="s">
        <v>13</v>
      </c>
      <c r="P795" s="15" t="s">
        <v>39</v>
      </c>
      <c r="Q795" s="275"/>
    </row>
    <row r="796" spans="1:17" ht="45" x14ac:dyDescent="0.25">
      <c r="A796" s="276" t="s">
        <v>31</v>
      </c>
      <c r="B796" s="279" t="s">
        <v>5301</v>
      </c>
      <c r="C796" s="279" t="s">
        <v>3480</v>
      </c>
      <c r="D796" s="279" t="s">
        <v>3481</v>
      </c>
      <c r="E796" s="16" t="s">
        <v>3482</v>
      </c>
      <c r="F796" s="16" t="s">
        <v>3483</v>
      </c>
      <c r="G796" s="16" t="s">
        <v>3484</v>
      </c>
      <c r="H796" s="280" t="s">
        <v>70</v>
      </c>
      <c r="I796" s="280" t="s">
        <v>8</v>
      </c>
      <c r="J796" s="280" t="s">
        <v>5</v>
      </c>
      <c r="K796" s="280" t="s">
        <v>766</v>
      </c>
      <c r="L796" s="280" t="s">
        <v>2012</v>
      </c>
      <c r="M796" s="279" t="s">
        <v>3485</v>
      </c>
      <c r="N796" s="279" t="s">
        <v>103</v>
      </c>
      <c r="O796" s="280"/>
      <c r="P796" s="16" t="s">
        <v>39</v>
      </c>
      <c r="Q796" s="274"/>
    </row>
    <row r="797" spans="1:17" ht="75" x14ac:dyDescent="0.25">
      <c r="A797" s="276" t="s">
        <v>31</v>
      </c>
      <c r="B797" s="277" t="s">
        <v>32</v>
      </c>
      <c r="C797" s="277" t="s">
        <v>3486</v>
      </c>
      <c r="D797" s="277" t="s">
        <v>3487</v>
      </c>
      <c r="E797" s="15" t="s">
        <v>3488</v>
      </c>
      <c r="F797" s="15" t="s">
        <v>5081</v>
      </c>
      <c r="G797" s="15" t="s">
        <v>5082</v>
      </c>
      <c r="H797" s="278" t="s">
        <v>35</v>
      </c>
      <c r="I797" s="278" t="s">
        <v>8</v>
      </c>
      <c r="J797" s="278" t="s">
        <v>6</v>
      </c>
      <c r="K797" s="278" t="s">
        <v>36</v>
      </c>
      <c r="L797" s="278" t="s">
        <v>37</v>
      </c>
      <c r="M797" s="277" t="s">
        <v>5297</v>
      </c>
      <c r="N797" s="277" t="s">
        <v>38</v>
      </c>
      <c r="O797" s="278" t="s">
        <v>9</v>
      </c>
      <c r="P797" s="15" t="s">
        <v>39</v>
      </c>
      <c r="Q797" s="275"/>
    </row>
    <row r="798" spans="1:17" ht="75" x14ac:dyDescent="0.25">
      <c r="A798" s="276" t="s">
        <v>31</v>
      </c>
      <c r="B798" s="279" t="s">
        <v>32</v>
      </c>
      <c r="C798" s="279" t="s">
        <v>3489</v>
      </c>
      <c r="D798" s="279" t="s">
        <v>3490</v>
      </c>
      <c r="E798" s="16" t="s">
        <v>3491</v>
      </c>
      <c r="F798" s="16" t="s">
        <v>5083</v>
      </c>
      <c r="G798" s="16" t="s">
        <v>5084</v>
      </c>
      <c r="H798" s="280" t="s">
        <v>35</v>
      </c>
      <c r="I798" s="280" t="s">
        <v>8</v>
      </c>
      <c r="J798" s="280" t="s">
        <v>6</v>
      </c>
      <c r="K798" s="280" t="s">
        <v>36</v>
      </c>
      <c r="L798" s="280" t="s">
        <v>37</v>
      </c>
      <c r="M798" s="279" t="s">
        <v>5297</v>
      </c>
      <c r="N798" s="279" t="s">
        <v>38</v>
      </c>
      <c r="O798" s="280" t="s">
        <v>9</v>
      </c>
      <c r="P798" s="16" t="s">
        <v>39</v>
      </c>
      <c r="Q798" s="274"/>
    </row>
    <row r="799" spans="1:17" ht="75" x14ac:dyDescent="0.25">
      <c r="A799" s="276" t="s">
        <v>31</v>
      </c>
      <c r="B799" s="277" t="s">
        <v>32</v>
      </c>
      <c r="C799" s="277" t="s">
        <v>3492</v>
      </c>
      <c r="D799" s="277" t="s">
        <v>3493</v>
      </c>
      <c r="E799" s="15" t="s">
        <v>3494</v>
      </c>
      <c r="F799" s="15" t="s">
        <v>5085</v>
      </c>
      <c r="G799" s="15" t="s">
        <v>5086</v>
      </c>
      <c r="H799" s="278" t="s">
        <v>35</v>
      </c>
      <c r="I799" s="278" t="s">
        <v>8</v>
      </c>
      <c r="J799" s="278" t="s">
        <v>6</v>
      </c>
      <c r="K799" s="278" t="s">
        <v>36</v>
      </c>
      <c r="L799" s="278" t="s">
        <v>37</v>
      </c>
      <c r="M799" s="277" t="s">
        <v>5297</v>
      </c>
      <c r="N799" s="277" t="s">
        <v>38</v>
      </c>
      <c r="O799" s="278" t="s">
        <v>9</v>
      </c>
      <c r="P799" s="15" t="s">
        <v>39</v>
      </c>
      <c r="Q799" s="275"/>
    </row>
    <row r="800" spans="1:17" ht="75" x14ac:dyDescent="0.25">
      <c r="A800" s="276" t="s">
        <v>31</v>
      </c>
      <c r="B800" s="279" t="s">
        <v>32</v>
      </c>
      <c r="C800" s="279" t="s">
        <v>3495</v>
      </c>
      <c r="D800" s="279" t="s">
        <v>3496</v>
      </c>
      <c r="E800" s="16" t="s">
        <v>3497</v>
      </c>
      <c r="F800" s="16" t="s">
        <v>3498</v>
      </c>
      <c r="G800" s="16" t="s">
        <v>3499</v>
      </c>
      <c r="H800" s="280" t="s">
        <v>35</v>
      </c>
      <c r="I800" s="280" t="s">
        <v>8</v>
      </c>
      <c r="J800" s="280" t="s">
        <v>6</v>
      </c>
      <c r="K800" s="280" t="s">
        <v>36</v>
      </c>
      <c r="L800" s="280" t="s">
        <v>37</v>
      </c>
      <c r="M800" s="279" t="s">
        <v>5297</v>
      </c>
      <c r="N800" s="279" t="s">
        <v>38</v>
      </c>
      <c r="O800" s="280" t="s">
        <v>9</v>
      </c>
      <c r="P800" s="16" t="s">
        <v>39</v>
      </c>
      <c r="Q800" s="274"/>
    </row>
    <row r="801" spans="1:17" ht="75" x14ac:dyDescent="0.25">
      <c r="A801" s="276" t="s">
        <v>31</v>
      </c>
      <c r="B801" s="277" t="s">
        <v>32</v>
      </c>
      <c r="C801" s="277" t="s">
        <v>3500</v>
      </c>
      <c r="D801" s="277" t="s">
        <v>3501</v>
      </c>
      <c r="E801" s="15" t="s">
        <v>3502</v>
      </c>
      <c r="F801" s="15" t="s">
        <v>3503</v>
      </c>
      <c r="G801" s="15" t="s">
        <v>3504</v>
      </c>
      <c r="H801" s="278" t="s">
        <v>35</v>
      </c>
      <c r="I801" s="278" t="s">
        <v>8</v>
      </c>
      <c r="J801" s="278" t="s">
        <v>6</v>
      </c>
      <c r="K801" s="278" t="s">
        <v>36</v>
      </c>
      <c r="L801" s="278" t="s">
        <v>37</v>
      </c>
      <c r="M801" s="277" t="s">
        <v>5297</v>
      </c>
      <c r="N801" s="277" t="s">
        <v>38</v>
      </c>
      <c r="O801" s="278" t="s">
        <v>9</v>
      </c>
      <c r="P801" s="15" t="s">
        <v>39</v>
      </c>
      <c r="Q801" s="275"/>
    </row>
    <row r="802" spans="1:17" ht="60" x14ac:dyDescent="0.25">
      <c r="A802" s="276" t="s">
        <v>31</v>
      </c>
      <c r="B802" s="279" t="s">
        <v>5401</v>
      </c>
      <c r="C802" s="279"/>
      <c r="D802" s="279" t="s">
        <v>3505</v>
      </c>
      <c r="E802" s="16" t="s">
        <v>3506</v>
      </c>
      <c r="F802" s="16" t="s">
        <v>5087</v>
      </c>
      <c r="G802" s="16" t="s">
        <v>5088</v>
      </c>
      <c r="H802" s="280" t="s">
        <v>35</v>
      </c>
      <c r="I802" s="280" t="s">
        <v>4</v>
      </c>
      <c r="J802" s="280" t="s">
        <v>5</v>
      </c>
      <c r="K802" s="280" t="s">
        <v>1063</v>
      </c>
      <c r="L802" s="280" t="s">
        <v>37</v>
      </c>
      <c r="M802" s="279" t="s">
        <v>5297</v>
      </c>
      <c r="N802" s="279" t="s">
        <v>38</v>
      </c>
      <c r="O802" s="280" t="s">
        <v>9</v>
      </c>
      <c r="P802" s="16" t="s">
        <v>39</v>
      </c>
      <c r="Q802" s="274"/>
    </row>
    <row r="803" spans="1:17" ht="75" x14ac:dyDescent="0.25">
      <c r="A803" s="276" t="s">
        <v>31</v>
      </c>
      <c r="B803" s="277" t="s">
        <v>4824</v>
      </c>
      <c r="C803" s="277"/>
      <c r="D803" s="277" t="s">
        <v>3507</v>
      </c>
      <c r="E803" s="15" t="s">
        <v>3508</v>
      </c>
      <c r="F803" s="15" t="s">
        <v>3509</v>
      </c>
      <c r="G803" s="15" t="s">
        <v>3510</v>
      </c>
      <c r="H803" s="278" t="s">
        <v>35</v>
      </c>
      <c r="I803" s="278" t="s">
        <v>4</v>
      </c>
      <c r="J803" s="278" t="s">
        <v>5</v>
      </c>
      <c r="K803" s="278" t="s">
        <v>71</v>
      </c>
      <c r="L803" s="278" t="s">
        <v>1198</v>
      </c>
      <c r="M803" s="277" t="s">
        <v>374</v>
      </c>
      <c r="N803" s="277" t="s">
        <v>38</v>
      </c>
      <c r="O803" s="278" t="s">
        <v>13</v>
      </c>
      <c r="P803" s="15" t="s">
        <v>39</v>
      </c>
      <c r="Q803" s="275"/>
    </row>
    <row r="804" spans="1:17" ht="45" x14ac:dyDescent="0.25">
      <c r="A804" s="276" t="s">
        <v>31</v>
      </c>
      <c r="B804" s="279" t="s">
        <v>3511</v>
      </c>
      <c r="C804" s="279" t="s">
        <v>3512</v>
      </c>
      <c r="D804" s="279" t="s">
        <v>3513</v>
      </c>
      <c r="E804" s="16" t="s">
        <v>3514</v>
      </c>
      <c r="F804" s="16" t="s">
        <v>3515</v>
      </c>
      <c r="G804" s="16" t="s">
        <v>3516</v>
      </c>
      <c r="H804" s="280" t="s">
        <v>35</v>
      </c>
      <c r="I804" s="280" t="s">
        <v>8</v>
      </c>
      <c r="J804" s="280" t="s">
        <v>6</v>
      </c>
      <c r="K804" s="280" t="s">
        <v>55</v>
      </c>
      <c r="L804" s="280" t="s">
        <v>477</v>
      </c>
      <c r="M804" s="279" t="s">
        <v>1155</v>
      </c>
      <c r="N804" s="279" t="s">
        <v>38</v>
      </c>
      <c r="O804" s="280" t="s">
        <v>9</v>
      </c>
      <c r="P804" s="16" t="s">
        <v>39</v>
      </c>
      <c r="Q804" s="274"/>
    </row>
    <row r="805" spans="1:17" ht="45" x14ac:dyDescent="0.25">
      <c r="A805" s="276" t="s">
        <v>31</v>
      </c>
      <c r="B805" s="277" t="s">
        <v>1161</v>
      </c>
      <c r="C805" s="277" t="s">
        <v>3517</v>
      </c>
      <c r="D805" s="277" t="s">
        <v>3518</v>
      </c>
      <c r="E805" s="15" t="s">
        <v>3519</v>
      </c>
      <c r="F805" s="15" t="s">
        <v>3520</v>
      </c>
      <c r="G805" s="15" t="s">
        <v>3521</v>
      </c>
      <c r="H805" s="278" t="s">
        <v>35</v>
      </c>
      <c r="I805" s="278" t="s">
        <v>8</v>
      </c>
      <c r="J805" s="278" t="s">
        <v>6</v>
      </c>
      <c r="K805" s="278" t="s">
        <v>55</v>
      </c>
      <c r="L805" s="278" t="s">
        <v>477</v>
      </c>
      <c r="M805" s="277" t="s">
        <v>1155</v>
      </c>
      <c r="N805" s="277" t="s">
        <v>38</v>
      </c>
      <c r="O805" s="278" t="s">
        <v>209</v>
      </c>
      <c r="P805" s="15" t="s">
        <v>39</v>
      </c>
      <c r="Q805" s="275"/>
    </row>
    <row r="806" spans="1:17" ht="45" x14ac:dyDescent="0.25">
      <c r="A806" s="276" t="s">
        <v>31</v>
      </c>
      <c r="B806" s="279" t="s">
        <v>3522</v>
      </c>
      <c r="C806" s="279" t="s">
        <v>3523</v>
      </c>
      <c r="D806" s="279" t="s">
        <v>3524</v>
      </c>
      <c r="E806" s="16" t="s">
        <v>3525</v>
      </c>
      <c r="F806" s="16" t="s">
        <v>3526</v>
      </c>
      <c r="G806" s="16" t="s">
        <v>3527</v>
      </c>
      <c r="H806" s="280" t="s">
        <v>35</v>
      </c>
      <c r="I806" s="280" t="s">
        <v>8</v>
      </c>
      <c r="J806" s="280" t="s">
        <v>6</v>
      </c>
      <c r="K806" s="280" t="s">
        <v>55</v>
      </c>
      <c r="L806" s="280" t="s">
        <v>477</v>
      </c>
      <c r="M806" s="279" t="s">
        <v>1155</v>
      </c>
      <c r="N806" s="279" t="s">
        <v>38</v>
      </c>
      <c r="O806" s="280" t="s">
        <v>9</v>
      </c>
      <c r="P806" s="16" t="s">
        <v>39</v>
      </c>
      <c r="Q806" s="274"/>
    </row>
    <row r="807" spans="1:17" ht="45" x14ac:dyDescent="0.25">
      <c r="A807" s="276" t="s">
        <v>31</v>
      </c>
      <c r="B807" s="277" t="s">
        <v>3522</v>
      </c>
      <c r="C807" s="277" t="s">
        <v>3528</v>
      </c>
      <c r="D807" s="277" t="s">
        <v>3529</v>
      </c>
      <c r="E807" s="15" t="s">
        <v>3530</v>
      </c>
      <c r="F807" s="15" t="s">
        <v>3531</v>
      </c>
      <c r="G807" s="15" t="s">
        <v>3527</v>
      </c>
      <c r="H807" s="278" t="s">
        <v>35</v>
      </c>
      <c r="I807" s="278" t="s">
        <v>8</v>
      </c>
      <c r="J807" s="278" t="s">
        <v>6</v>
      </c>
      <c r="K807" s="278" t="s">
        <v>55</v>
      </c>
      <c r="L807" s="278" t="s">
        <v>477</v>
      </c>
      <c r="M807" s="277" t="s">
        <v>1155</v>
      </c>
      <c r="N807" s="277" t="s">
        <v>38</v>
      </c>
      <c r="O807" s="278" t="s">
        <v>9</v>
      </c>
      <c r="P807" s="15" t="s">
        <v>39</v>
      </c>
      <c r="Q807" s="275"/>
    </row>
    <row r="808" spans="1:17" ht="45" x14ac:dyDescent="0.25">
      <c r="A808" s="276" t="s">
        <v>31</v>
      </c>
      <c r="B808" s="279" t="s">
        <v>3522</v>
      </c>
      <c r="C808" s="279" t="s">
        <v>3532</v>
      </c>
      <c r="D808" s="279" t="s">
        <v>3533</v>
      </c>
      <c r="E808" s="16" t="s">
        <v>3534</v>
      </c>
      <c r="F808" s="16" t="s">
        <v>3535</v>
      </c>
      <c r="G808" s="16" t="s">
        <v>3536</v>
      </c>
      <c r="H808" s="280" t="s">
        <v>35</v>
      </c>
      <c r="I808" s="280" t="s">
        <v>8</v>
      </c>
      <c r="J808" s="280" t="s">
        <v>6</v>
      </c>
      <c r="K808" s="280" t="s">
        <v>55</v>
      </c>
      <c r="L808" s="280" t="s">
        <v>477</v>
      </c>
      <c r="M808" s="279" t="s">
        <v>1155</v>
      </c>
      <c r="N808" s="279" t="s">
        <v>38</v>
      </c>
      <c r="O808" s="280" t="s">
        <v>9</v>
      </c>
      <c r="P808" s="16" t="s">
        <v>39</v>
      </c>
      <c r="Q808" s="274"/>
    </row>
    <row r="809" spans="1:17" ht="45" x14ac:dyDescent="0.25">
      <c r="A809" s="276" t="s">
        <v>31</v>
      </c>
      <c r="B809" s="277" t="s">
        <v>3522</v>
      </c>
      <c r="C809" s="277" t="s">
        <v>3537</v>
      </c>
      <c r="D809" s="277" t="s">
        <v>3538</v>
      </c>
      <c r="E809" s="15" t="s">
        <v>3539</v>
      </c>
      <c r="F809" s="15" t="s">
        <v>3540</v>
      </c>
      <c r="G809" s="15" t="s">
        <v>3541</v>
      </c>
      <c r="H809" s="278" t="s">
        <v>35</v>
      </c>
      <c r="I809" s="278" t="s">
        <v>8</v>
      </c>
      <c r="J809" s="278" t="s">
        <v>6</v>
      </c>
      <c r="K809" s="278" t="s">
        <v>55</v>
      </c>
      <c r="L809" s="278" t="s">
        <v>477</v>
      </c>
      <c r="M809" s="277" t="s">
        <v>1155</v>
      </c>
      <c r="N809" s="277" t="s">
        <v>38</v>
      </c>
      <c r="O809" s="278" t="s">
        <v>209</v>
      </c>
      <c r="P809" s="15" t="s">
        <v>39</v>
      </c>
      <c r="Q809" s="275"/>
    </row>
    <row r="810" spans="1:17" ht="60" x14ac:dyDescent="0.25">
      <c r="A810" s="276" t="s">
        <v>31</v>
      </c>
      <c r="B810" s="279" t="s">
        <v>364</v>
      </c>
      <c r="C810" s="279"/>
      <c r="D810" s="279" t="s">
        <v>3542</v>
      </c>
      <c r="E810" s="16" t="s">
        <v>3543</v>
      </c>
      <c r="F810" s="16" t="s">
        <v>3544</v>
      </c>
      <c r="G810" s="16" t="s">
        <v>3545</v>
      </c>
      <c r="H810" s="280" t="s">
        <v>35</v>
      </c>
      <c r="I810" s="280" t="s">
        <v>4</v>
      </c>
      <c r="J810" s="280" t="s">
        <v>6</v>
      </c>
      <c r="K810" s="280" t="s">
        <v>55</v>
      </c>
      <c r="L810" s="280" t="s">
        <v>477</v>
      </c>
      <c r="M810" s="279" t="s">
        <v>1172</v>
      </c>
      <c r="N810" s="279" t="s">
        <v>38</v>
      </c>
      <c r="O810" s="280" t="s">
        <v>153</v>
      </c>
      <c r="P810" s="16" t="s">
        <v>39</v>
      </c>
      <c r="Q810" s="274"/>
    </row>
    <row r="811" spans="1:17" ht="60" x14ac:dyDescent="0.25">
      <c r="A811" s="276" t="s">
        <v>31</v>
      </c>
      <c r="B811" s="277" t="s">
        <v>1161</v>
      </c>
      <c r="C811" s="277"/>
      <c r="D811" s="277" t="s">
        <v>3546</v>
      </c>
      <c r="E811" s="15" t="s">
        <v>3547</v>
      </c>
      <c r="F811" s="15" t="s">
        <v>3548</v>
      </c>
      <c r="G811" s="15" t="s">
        <v>3549</v>
      </c>
      <c r="H811" s="278" t="s">
        <v>35</v>
      </c>
      <c r="I811" s="278" t="s">
        <v>4</v>
      </c>
      <c r="J811" s="278" t="s">
        <v>6</v>
      </c>
      <c r="K811" s="278" t="s">
        <v>55</v>
      </c>
      <c r="L811" s="278" t="s">
        <v>477</v>
      </c>
      <c r="M811" s="277" t="s">
        <v>1172</v>
      </c>
      <c r="N811" s="277" t="s">
        <v>38</v>
      </c>
      <c r="O811" s="278" t="s">
        <v>153</v>
      </c>
      <c r="P811" s="15" t="s">
        <v>39</v>
      </c>
      <c r="Q811" s="275"/>
    </row>
    <row r="812" spans="1:17" ht="45" x14ac:dyDescent="0.25">
      <c r="A812" s="276" t="s">
        <v>31</v>
      </c>
      <c r="B812" s="279" t="s">
        <v>5272</v>
      </c>
      <c r="C812" s="279" t="s">
        <v>3550</v>
      </c>
      <c r="D812" s="279" t="s">
        <v>3551</v>
      </c>
      <c r="E812" s="16" t="s">
        <v>3552</v>
      </c>
      <c r="F812" s="16" t="s">
        <v>5413</v>
      </c>
      <c r="G812" s="16" t="s">
        <v>3553</v>
      </c>
      <c r="H812" s="280" t="s">
        <v>35</v>
      </c>
      <c r="I812" s="280" t="s">
        <v>8</v>
      </c>
      <c r="J812" s="280" t="s">
        <v>5</v>
      </c>
      <c r="K812" s="280" t="s">
        <v>36</v>
      </c>
      <c r="L812" s="280" t="s">
        <v>794</v>
      </c>
      <c r="M812" s="279" t="s">
        <v>652</v>
      </c>
      <c r="N812" s="279" t="s">
        <v>38</v>
      </c>
      <c r="O812" s="280" t="s">
        <v>653</v>
      </c>
      <c r="P812" s="16" t="s">
        <v>39</v>
      </c>
      <c r="Q812" s="274"/>
    </row>
    <row r="813" spans="1:17" ht="45" x14ac:dyDescent="0.25">
      <c r="A813" s="276" t="s">
        <v>31</v>
      </c>
      <c r="B813" s="277" t="s">
        <v>5272</v>
      </c>
      <c r="C813" s="277" t="s">
        <v>3554</v>
      </c>
      <c r="D813" s="277" t="s">
        <v>3555</v>
      </c>
      <c r="E813" s="15" t="s">
        <v>3556</v>
      </c>
      <c r="F813" s="15" t="s">
        <v>3557</v>
      </c>
      <c r="G813" s="15" t="s">
        <v>3558</v>
      </c>
      <c r="H813" s="278" t="s">
        <v>35</v>
      </c>
      <c r="I813" s="278" t="s">
        <v>8</v>
      </c>
      <c r="J813" s="278" t="s">
        <v>5</v>
      </c>
      <c r="K813" s="278" t="s">
        <v>36</v>
      </c>
      <c r="L813" s="278" t="s">
        <v>794</v>
      </c>
      <c r="M813" s="277" t="s">
        <v>652</v>
      </c>
      <c r="N813" s="277" t="s">
        <v>38</v>
      </c>
      <c r="O813" s="278" t="s">
        <v>653</v>
      </c>
      <c r="P813" s="15" t="s">
        <v>39</v>
      </c>
      <c r="Q813" s="275"/>
    </row>
    <row r="814" spans="1:17" ht="45" x14ac:dyDescent="0.25">
      <c r="A814" s="276" t="s">
        <v>31</v>
      </c>
      <c r="B814" s="279" t="s">
        <v>5272</v>
      </c>
      <c r="C814" s="279" t="s">
        <v>3559</v>
      </c>
      <c r="D814" s="279" t="s">
        <v>3560</v>
      </c>
      <c r="E814" s="16" t="s">
        <v>3561</v>
      </c>
      <c r="F814" s="16" t="s">
        <v>931</v>
      </c>
      <c r="G814" s="16" t="s">
        <v>5414</v>
      </c>
      <c r="H814" s="280" t="s">
        <v>35</v>
      </c>
      <c r="I814" s="280" t="s">
        <v>8</v>
      </c>
      <c r="J814" s="280" t="s">
        <v>5</v>
      </c>
      <c r="K814" s="280" t="s">
        <v>36</v>
      </c>
      <c r="L814" s="280" t="s">
        <v>794</v>
      </c>
      <c r="M814" s="279" t="s">
        <v>652</v>
      </c>
      <c r="N814" s="279" t="s">
        <v>38</v>
      </c>
      <c r="O814" s="280" t="s">
        <v>653</v>
      </c>
      <c r="P814" s="16" t="s">
        <v>39</v>
      </c>
      <c r="Q814" s="274"/>
    </row>
    <row r="815" spans="1:17" ht="45" x14ac:dyDescent="0.25">
      <c r="A815" s="276" t="s">
        <v>31</v>
      </c>
      <c r="B815" s="277" t="s">
        <v>5415</v>
      </c>
      <c r="C815" s="277" t="s">
        <v>3562</v>
      </c>
      <c r="D815" s="277" t="s">
        <v>3563</v>
      </c>
      <c r="E815" s="15" t="s">
        <v>3564</v>
      </c>
      <c r="F815" s="15" t="s">
        <v>3565</v>
      </c>
      <c r="G815" s="15" t="s">
        <v>3566</v>
      </c>
      <c r="H815" s="278" t="s">
        <v>35</v>
      </c>
      <c r="I815" s="278" t="s">
        <v>8</v>
      </c>
      <c r="J815" s="278" t="s">
        <v>5</v>
      </c>
      <c r="K815" s="278" t="s">
        <v>36</v>
      </c>
      <c r="L815" s="278" t="s">
        <v>794</v>
      </c>
      <c r="M815" s="277" t="s">
        <v>652</v>
      </c>
      <c r="N815" s="277" t="s">
        <v>38</v>
      </c>
      <c r="O815" s="278" t="s">
        <v>653</v>
      </c>
      <c r="P815" s="15" t="s">
        <v>39</v>
      </c>
      <c r="Q815" s="275"/>
    </row>
    <row r="816" spans="1:17" ht="45" x14ac:dyDescent="0.25">
      <c r="A816" s="276" t="s">
        <v>31</v>
      </c>
      <c r="B816" s="279" t="s">
        <v>5415</v>
      </c>
      <c r="C816" s="279" t="s">
        <v>3567</v>
      </c>
      <c r="D816" s="279" t="s">
        <v>3568</v>
      </c>
      <c r="E816" s="16" t="s">
        <v>3569</v>
      </c>
      <c r="F816" s="16" t="s">
        <v>3570</v>
      </c>
      <c r="G816" s="16" t="s">
        <v>3571</v>
      </c>
      <c r="H816" s="280" t="s">
        <v>35</v>
      </c>
      <c r="I816" s="280" t="s">
        <v>8</v>
      </c>
      <c r="J816" s="280" t="s">
        <v>5</v>
      </c>
      <c r="K816" s="280" t="s">
        <v>36</v>
      </c>
      <c r="L816" s="280" t="s">
        <v>794</v>
      </c>
      <c r="M816" s="279" t="s">
        <v>652</v>
      </c>
      <c r="N816" s="279" t="s">
        <v>38</v>
      </c>
      <c r="O816" s="280" t="s">
        <v>653</v>
      </c>
      <c r="P816" s="16" t="s">
        <v>39</v>
      </c>
      <c r="Q816" s="274"/>
    </row>
    <row r="817" spans="1:17" ht="45" x14ac:dyDescent="0.25">
      <c r="A817" s="276" t="s">
        <v>31</v>
      </c>
      <c r="B817" s="277" t="s">
        <v>5415</v>
      </c>
      <c r="C817" s="277" t="s">
        <v>3572</v>
      </c>
      <c r="D817" s="277" t="s">
        <v>3573</v>
      </c>
      <c r="E817" s="15" t="s">
        <v>3574</v>
      </c>
      <c r="F817" s="15" t="s">
        <v>3575</v>
      </c>
      <c r="G817" s="15" t="s">
        <v>3576</v>
      </c>
      <c r="H817" s="278" t="s">
        <v>35</v>
      </c>
      <c r="I817" s="278" t="s">
        <v>8</v>
      </c>
      <c r="J817" s="278" t="s">
        <v>5</v>
      </c>
      <c r="K817" s="278" t="s">
        <v>36</v>
      </c>
      <c r="L817" s="278" t="s">
        <v>794</v>
      </c>
      <c r="M817" s="277" t="s">
        <v>652</v>
      </c>
      <c r="N817" s="277" t="s">
        <v>38</v>
      </c>
      <c r="O817" s="278" t="s">
        <v>3577</v>
      </c>
      <c r="P817" s="15" t="s">
        <v>39</v>
      </c>
      <c r="Q817" s="275"/>
    </row>
    <row r="818" spans="1:17" ht="45" x14ac:dyDescent="0.25">
      <c r="A818" s="276" t="s">
        <v>31</v>
      </c>
      <c r="B818" s="279" t="s">
        <v>5415</v>
      </c>
      <c r="C818" s="279" t="s">
        <v>3578</v>
      </c>
      <c r="D818" s="279" t="s">
        <v>3579</v>
      </c>
      <c r="E818" s="16" t="s">
        <v>3580</v>
      </c>
      <c r="F818" s="16" t="s">
        <v>3581</v>
      </c>
      <c r="G818" s="16" t="s">
        <v>3582</v>
      </c>
      <c r="H818" s="280" t="s">
        <v>35</v>
      </c>
      <c r="I818" s="280" t="s">
        <v>8</v>
      </c>
      <c r="J818" s="280" t="s">
        <v>5</v>
      </c>
      <c r="K818" s="280" t="s">
        <v>36</v>
      </c>
      <c r="L818" s="280" t="s">
        <v>794</v>
      </c>
      <c r="M818" s="279" t="s">
        <v>652</v>
      </c>
      <c r="N818" s="279" t="s">
        <v>38</v>
      </c>
      <c r="O818" s="280" t="s">
        <v>653</v>
      </c>
      <c r="P818" s="16" t="s">
        <v>39</v>
      </c>
      <c r="Q818" s="274"/>
    </row>
    <row r="819" spans="1:17" ht="45" x14ac:dyDescent="0.25">
      <c r="A819" s="276" t="s">
        <v>31</v>
      </c>
      <c r="B819" s="277" t="s">
        <v>4892</v>
      </c>
      <c r="C819" s="277" t="s">
        <v>3583</v>
      </c>
      <c r="D819" s="277" t="s">
        <v>3584</v>
      </c>
      <c r="E819" s="15" t="s">
        <v>3585</v>
      </c>
      <c r="F819" s="15" t="s">
        <v>3586</v>
      </c>
      <c r="G819" s="15" t="s">
        <v>3587</v>
      </c>
      <c r="H819" s="278" t="s">
        <v>35</v>
      </c>
      <c r="I819" s="278" t="s">
        <v>8</v>
      </c>
      <c r="J819" s="278" t="s">
        <v>5</v>
      </c>
      <c r="K819" s="278" t="s">
        <v>36</v>
      </c>
      <c r="L819" s="278" t="s">
        <v>794</v>
      </c>
      <c r="M819" s="277" t="s">
        <v>652</v>
      </c>
      <c r="N819" s="277" t="s">
        <v>38</v>
      </c>
      <c r="O819" s="278" t="s">
        <v>653</v>
      </c>
      <c r="P819" s="15" t="s">
        <v>39</v>
      </c>
      <c r="Q819" s="275"/>
    </row>
    <row r="820" spans="1:17" ht="45" x14ac:dyDescent="0.25">
      <c r="A820" s="276" t="s">
        <v>31</v>
      </c>
      <c r="B820" s="279" t="s">
        <v>5415</v>
      </c>
      <c r="C820" s="279" t="s">
        <v>3588</v>
      </c>
      <c r="D820" s="279" t="s">
        <v>3589</v>
      </c>
      <c r="E820" s="16" t="s">
        <v>3590</v>
      </c>
      <c r="F820" s="16" t="s">
        <v>3591</v>
      </c>
      <c r="G820" s="16" t="s">
        <v>3592</v>
      </c>
      <c r="H820" s="280" t="s">
        <v>35</v>
      </c>
      <c r="I820" s="280" t="s">
        <v>8</v>
      </c>
      <c r="J820" s="280" t="s">
        <v>5</v>
      </c>
      <c r="K820" s="280" t="s">
        <v>36</v>
      </c>
      <c r="L820" s="280" t="s">
        <v>794</v>
      </c>
      <c r="M820" s="279" t="s">
        <v>652</v>
      </c>
      <c r="N820" s="279" t="s">
        <v>38</v>
      </c>
      <c r="O820" s="280" t="s">
        <v>653</v>
      </c>
      <c r="P820" s="16" t="s">
        <v>39</v>
      </c>
      <c r="Q820" s="274"/>
    </row>
    <row r="821" spans="1:17" ht="45" x14ac:dyDescent="0.25">
      <c r="A821" s="276" t="s">
        <v>31</v>
      </c>
      <c r="B821" s="277" t="s">
        <v>5415</v>
      </c>
      <c r="C821" s="277" t="s">
        <v>3597</v>
      </c>
      <c r="D821" s="277" t="s">
        <v>3598</v>
      </c>
      <c r="E821" s="15" t="s">
        <v>3599</v>
      </c>
      <c r="F821" s="15" t="s">
        <v>3600</v>
      </c>
      <c r="G821" s="15" t="s">
        <v>3601</v>
      </c>
      <c r="H821" s="278" t="s">
        <v>35</v>
      </c>
      <c r="I821" s="278" t="s">
        <v>8</v>
      </c>
      <c r="J821" s="278" t="s">
        <v>5</v>
      </c>
      <c r="K821" s="278" t="s">
        <v>36</v>
      </c>
      <c r="L821" s="278" t="s">
        <v>794</v>
      </c>
      <c r="M821" s="277" t="s">
        <v>652</v>
      </c>
      <c r="N821" s="277" t="s">
        <v>38</v>
      </c>
      <c r="O821" s="278" t="s">
        <v>653</v>
      </c>
      <c r="P821" s="15" t="s">
        <v>39</v>
      </c>
      <c r="Q821" s="275"/>
    </row>
    <row r="822" spans="1:17" ht="45" x14ac:dyDescent="0.25">
      <c r="A822" s="276" t="s">
        <v>31</v>
      </c>
      <c r="B822" s="279" t="s">
        <v>5415</v>
      </c>
      <c r="C822" s="279" t="s">
        <v>3602</v>
      </c>
      <c r="D822" s="279" t="s">
        <v>3603</v>
      </c>
      <c r="E822" s="16" t="s">
        <v>3604</v>
      </c>
      <c r="F822" s="16" t="s">
        <v>3605</v>
      </c>
      <c r="G822" s="16" t="s">
        <v>3606</v>
      </c>
      <c r="H822" s="280" t="s">
        <v>35</v>
      </c>
      <c r="I822" s="280" t="s">
        <v>8</v>
      </c>
      <c r="J822" s="280" t="s">
        <v>5</v>
      </c>
      <c r="K822" s="280" t="s">
        <v>36</v>
      </c>
      <c r="L822" s="280" t="s">
        <v>794</v>
      </c>
      <c r="M822" s="279" t="s">
        <v>652</v>
      </c>
      <c r="N822" s="279" t="s">
        <v>38</v>
      </c>
      <c r="O822" s="280" t="s">
        <v>653</v>
      </c>
      <c r="P822" s="16" t="s">
        <v>39</v>
      </c>
      <c r="Q822" s="274"/>
    </row>
    <row r="823" spans="1:17" ht="45" x14ac:dyDescent="0.25">
      <c r="A823" s="276" t="s">
        <v>31</v>
      </c>
      <c r="B823" s="277" t="s">
        <v>5415</v>
      </c>
      <c r="C823" s="277" t="s">
        <v>3607</v>
      </c>
      <c r="D823" s="277" t="s">
        <v>3608</v>
      </c>
      <c r="E823" s="15" t="s">
        <v>3609</v>
      </c>
      <c r="F823" s="15" t="s">
        <v>5416</v>
      </c>
      <c r="G823" s="15" t="s">
        <v>5417</v>
      </c>
      <c r="H823" s="278" t="s">
        <v>35</v>
      </c>
      <c r="I823" s="278" t="s">
        <v>8</v>
      </c>
      <c r="J823" s="278" t="s">
        <v>5</v>
      </c>
      <c r="K823" s="278" t="s">
        <v>36</v>
      </c>
      <c r="L823" s="278" t="s">
        <v>794</v>
      </c>
      <c r="M823" s="277" t="s">
        <v>652</v>
      </c>
      <c r="N823" s="277" t="s">
        <v>38</v>
      </c>
      <c r="O823" s="278" t="s">
        <v>653</v>
      </c>
      <c r="P823" s="15" t="s">
        <v>39</v>
      </c>
      <c r="Q823" s="275"/>
    </row>
    <row r="824" spans="1:17" ht="45" x14ac:dyDescent="0.25">
      <c r="A824" s="276" t="s">
        <v>31</v>
      </c>
      <c r="B824" s="279" t="s">
        <v>5272</v>
      </c>
      <c r="C824" s="279" t="s">
        <v>3610</v>
      </c>
      <c r="D824" s="279" t="s">
        <v>3611</v>
      </c>
      <c r="E824" s="16" t="s">
        <v>3612</v>
      </c>
      <c r="F824" s="16" t="s">
        <v>3613</v>
      </c>
      <c r="G824" s="16" t="s">
        <v>3614</v>
      </c>
      <c r="H824" s="280" t="s">
        <v>35</v>
      </c>
      <c r="I824" s="280" t="s">
        <v>8</v>
      </c>
      <c r="J824" s="280" t="s">
        <v>5</v>
      </c>
      <c r="K824" s="280" t="s">
        <v>36</v>
      </c>
      <c r="L824" s="280" t="s">
        <v>794</v>
      </c>
      <c r="M824" s="279" t="s">
        <v>652</v>
      </c>
      <c r="N824" s="279" t="s">
        <v>38</v>
      </c>
      <c r="O824" s="280" t="s">
        <v>653</v>
      </c>
      <c r="P824" s="16" t="s">
        <v>39</v>
      </c>
      <c r="Q824" s="274"/>
    </row>
    <row r="825" spans="1:17" ht="45" x14ac:dyDescent="0.25">
      <c r="A825" s="276" t="s">
        <v>31</v>
      </c>
      <c r="B825" s="277" t="s">
        <v>5272</v>
      </c>
      <c r="C825" s="277" t="s">
        <v>3593</v>
      </c>
      <c r="D825" s="277" t="s">
        <v>3594</v>
      </c>
      <c r="E825" s="15" t="s">
        <v>5418</v>
      </c>
      <c r="F825" s="15" t="s">
        <v>3595</v>
      </c>
      <c r="G825" s="15" t="s">
        <v>3596</v>
      </c>
      <c r="H825" s="278" t="s">
        <v>35</v>
      </c>
      <c r="I825" s="278" t="s">
        <v>8</v>
      </c>
      <c r="J825" s="278" t="s">
        <v>5</v>
      </c>
      <c r="K825" s="278" t="s">
        <v>36</v>
      </c>
      <c r="L825" s="278" t="s">
        <v>794</v>
      </c>
      <c r="M825" s="277" t="s">
        <v>652</v>
      </c>
      <c r="N825" s="277" t="s">
        <v>38</v>
      </c>
      <c r="O825" s="278" t="s">
        <v>653</v>
      </c>
      <c r="P825" s="15" t="s">
        <v>39</v>
      </c>
      <c r="Q825" s="275"/>
    </row>
    <row r="826" spans="1:17" ht="45" x14ac:dyDescent="0.25">
      <c r="A826" s="276" t="s">
        <v>31</v>
      </c>
      <c r="B826" s="279" t="s">
        <v>5272</v>
      </c>
      <c r="C826" s="279" t="s">
        <v>3615</v>
      </c>
      <c r="D826" s="279" t="s">
        <v>3616</v>
      </c>
      <c r="E826" s="16" t="s">
        <v>3617</v>
      </c>
      <c r="F826" s="16" t="s">
        <v>3618</v>
      </c>
      <c r="G826" s="16" t="s">
        <v>3619</v>
      </c>
      <c r="H826" s="280" t="s">
        <v>35</v>
      </c>
      <c r="I826" s="280" t="s">
        <v>8</v>
      </c>
      <c r="J826" s="280" t="s">
        <v>5</v>
      </c>
      <c r="K826" s="280" t="s">
        <v>36</v>
      </c>
      <c r="L826" s="280" t="s">
        <v>794</v>
      </c>
      <c r="M826" s="279" t="s">
        <v>652</v>
      </c>
      <c r="N826" s="279" t="s">
        <v>38</v>
      </c>
      <c r="O826" s="280" t="s">
        <v>653</v>
      </c>
      <c r="P826" s="16" t="s">
        <v>39</v>
      </c>
      <c r="Q826" s="274"/>
    </row>
    <row r="827" spans="1:17" ht="45" x14ac:dyDescent="0.25">
      <c r="A827" s="276" t="s">
        <v>31</v>
      </c>
      <c r="B827" s="277" t="s">
        <v>5272</v>
      </c>
      <c r="C827" s="277" t="s">
        <v>3620</v>
      </c>
      <c r="D827" s="277" t="s">
        <v>3621</v>
      </c>
      <c r="E827" s="15" t="s">
        <v>3622</v>
      </c>
      <c r="F827" s="15" t="s">
        <v>3623</v>
      </c>
      <c r="G827" s="15" t="s">
        <v>3624</v>
      </c>
      <c r="H827" s="278" t="s">
        <v>35</v>
      </c>
      <c r="I827" s="278" t="s">
        <v>8</v>
      </c>
      <c r="J827" s="278" t="s">
        <v>5</v>
      </c>
      <c r="K827" s="278" t="s">
        <v>36</v>
      </c>
      <c r="L827" s="278" t="s">
        <v>794</v>
      </c>
      <c r="M827" s="277" t="s">
        <v>652</v>
      </c>
      <c r="N827" s="277" t="s">
        <v>38</v>
      </c>
      <c r="O827" s="278" t="s">
        <v>653</v>
      </c>
      <c r="P827" s="15" t="s">
        <v>39</v>
      </c>
      <c r="Q827" s="275"/>
    </row>
    <row r="828" spans="1:17" ht="45" x14ac:dyDescent="0.25">
      <c r="A828" s="276" t="s">
        <v>31</v>
      </c>
      <c r="B828" s="279" t="s">
        <v>5272</v>
      </c>
      <c r="C828" s="279" t="s">
        <v>3625</v>
      </c>
      <c r="D828" s="279" t="s">
        <v>3626</v>
      </c>
      <c r="E828" s="16" t="s">
        <v>3627</v>
      </c>
      <c r="F828" s="16" t="s">
        <v>5419</v>
      </c>
      <c r="G828" s="16" t="s">
        <v>5420</v>
      </c>
      <c r="H828" s="280" t="s">
        <v>35</v>
      </c>
      <c r="I828" s="280" t="s">
        <v>8</v>
      </c>
      <c r="J828" s="280" t="s">
        <v>5</v>
      </c>
      <c r="K828" s="280" t="s">
        <v>36</v>
      </c>
      <c r="L828" s="280" t="s">
        <v>794</v>
      </c>
      <c r="M828" s="279" t="s">
        <v>652</v>
      </c>
      <c r="N828" s="279" t="s">
        <v>38</v>
      </c>
      <c r="O828" s="280" t="s">
        <v>653</v>
      </c>
      <c r="P828" s="16" t="s">
        <v>39</v>
      </c>
      <c r="Q828" s="274"/>
    </row>
    <row r="829" spans="1:17" ht="45" x14ac:dyDescent="0.25">
      <c r="A829" s="276" t="s">
        <v>31</v>
      </c>
      <c r="B829" s="277" t="s">
        <v>5271</v>
      </c>
      <c r="C829" s="277" t="s">
        <v>3628</v>
      </c>
      <c r="D829" s="277" t="s">
        <v>3629</v>
      </c>
      <c r="E829" s="15" t="s">
        <v>3630</v>
      </c>
      <c r="F829" s="15" t="s">
        <v>5421</v>
      </c>
      <c r="G829" s="15" t="s">
        <v>5422</v>
      </c>
      <c r="H829" s="278" t="s">
        <v>35</v>
      </c>
      <c r="I829" s="278" t="s">
        <v>8</v>
      </c>
      <c r="J829" s="278" t="s">
        <v>5</v>
      </c>
      <c r="K829" s="278" t="s">
        <v>36</v>
      </c>
      <c r="L829" s="278" t="s">
        <v>794</v>
      </c>
      <c r="M829" s="277" t="s">
        <v>652</v>
      </c>
      <c r="N829" s="277" t="s">
        <v>38</v>
      </c>
      <c r="O829" s="278" t="s">
        <v>653</v>
      </c>
      <c r="P829" s="15" t="s">
        <v>39</v>
      </c>
      <c r="Q829" s="275"/>
    </row>
    <row r="830" spans="1:17" ht="60" x14ac:dyDescent="0.25">
      <c r="A830" s="276" t="s">
        <v>31</v>
      </c>
      <c r="B830" s="279" t="s">
        <v>4893</v>
      </c>
      <c r="C830" s="279"/>
      <c r="D830" s="279" t="s">
        <v>3631</v>
      </c>
      <c r="E830" s="16" t="s">
        <v>3632</v>
      </c>
      <c r="F830" s="16" t="s">
        <v>3633</v>
      </c>
      <c r="G830" s="16" t="s">
        <v>3634</v>
      </c>
      <c r="H830" s="280" t="s">
        <v>35</v>
      </c>
      <c r="I830" s="280" t="s">
        <v>4</v>
      </c>
      <c r="J830" s="280" t="s">
        <v>5</v>
      </c>
      <c r="K830" s="280" t="s">
        <v>36</v>
      </c>
      <c r="L830" s="280" t="s">
        <v>794</v>
      </c>
      <c r="M830" s="279" t="s">
        <v>652</v>
      </c>
      <c r="N830" s="279" t="s">
        <v>38</v>
      </c>
      <c r="O830" s="280" t="s">
        <v>653</v>
      </c>
      <c r="P830" s="16" t="s">
        <v>39</v>
      </c>
      <c r="Q830" s="274"/>
    </row>
    <row r="831" spans="1:17" ht="60" x14ac:dyDescent="0.25">
      <c r="A831" s="276" t="s">
        <v>31</v>
      </c>
      <c r="B831" s="277" t="s">
        <v>4893</v>
      </c>
      <c r="C831" s="277"/>
      <c r="D831" s="277" t="s">
        <v>3635</v>
      </c>
      <c r="E831" s="15" t="s">
        <v>3636</v>
      </c>
      <c r="F831" s="15" t="s">
        <v>3637</v>
      </c>
      <c r="G831" s="15" t="s">
        <v>3638</v>
      </c>
      <c r="H831" s="278" t="s">
        <v>1188</v>
      </c>
      <c r="I831" s="278" t="s">
        <v>4</v>
      </c>
      <c r="J831" s="278" t="s">
        <v>5</v>
      </c>
      <c r="K831" s="278" t="s">
        <v>36</v>
      </c>
      <c r="L831" s="278" t="s">
        <v>794</v>
      </c>
      <c r="M831" s="277" t="s">
        <v>652</v>
      </c>
      <c r="N831" s="277" t="s">
        <v>103</v>
      </c>
      <c r="O831" s="278"/>
      <c r="P831" s="15" t="s">
        <v>39</v>
      </c>
      <c r="Q831" s="275"/>
    </row>
    <row r="832" spans="1:17" ht="75" x14ac:dyDescent="0.25">
      <c r="A832" s="276" t="s">
        <v>31</v>
      </c>
      <c r="B832" s="279" t="s">
        <v>5296</v>
      </c>
      <c r="C832" s="279"/>
      <c r="D832" s="279" t="s">
        <v>3639</v>
      </c>
      <c r="E832" s="16" t="s">
        <v>3640</v>
      </c>
      <c r="F832" s="16" t="s">
        <v>3641</v>
      </c>
      <c r="G832" s="16" t="s">
        <v>3642</v>
      </c>
      <c r="H832" s="280" t="s">
        <v>35</v>
      </c>
      <c r="I832" s="280" t="s">
        <v>4</v>
      </c>
      <c r="J832" s="280" t="s">
        <v>5</v>
      </c>
      <c r="K832" s="280" t="s">
        <v>55</v>
      </c>
      <c r="L832" s="280" t="s">
        <v>538</v>
      </c>
      <c r="M832" s="279" t="s">
        <v>3643</v>
      </c>
      <c r="N832" s="279" t="s">
        <v>38</v>
      </c>
      <c r="O832" s="280" t="s">
        <v>13</v>
      </c>
      <c r="P832" s="16" t="s">
        <v>39</v>
      </c>
      <c r="Q832" s="274"/>
    </row>
    <row r="833" spans="1:17" ht="75" x14ac:dyDescent="0.25">
      <c r="A833" s="276" t="s">
        <v>31</v>
      </c>
      <c r="B833" s="277" t="s">
        <v>5296</v>
      </c>
      <c r="C833" s="277"/>
      <c r="D833" s="277" t="s">
        <v>3644</v>
      </c>
      <c r="E833" s="15" t="s">
        <v>3645</v>
      </c>
      <c r="F833" s="15" t="s">
        <v>3646</v>
      </c>
      <c r="G833" s="15" t="s">
        <v>3647</v>
      </c>
      <c r="H833" s="278" t="s">
        <v>35</v>
      </c>
      <c r="I833" s="278" t="s">
        <v>4</v>
      </c>
      <c r="J833" s="278" t="s">
        <v>5</v>
      </c>
      <c r="K833" s="278" t="s">
        <v>55</v>
      </c>
      <c r="L833" s="278" t="s">
        <v>538</v>
      </c>
      <c r="M833" s="277" t="s">
        <v>3648</v>
      </c>
      <c r="N833" s="277" t="s">
        <v>38</v>
      </c>
      <c r="O833" s="278" t="s">
        <v>13</v>
      </c>
      <c r="P833" s="15" t="s">
        <v>39</v>
      </c>
      <c r="Q833" s="275"/>
    </row>
    <row r="834" spans="1:17" ht="75" x14ac:dyDescent="0.25">
      <c r="A834" s="276" t="s">
        <v>31</v>
      </c>
      <c r="B834" s="279" t="s">
        <v>5233</v>
      </c>
      <c r="C834" s="279"/>
      <c r="D834" s="279" t="s">
        <v>3649</v>
      </c>
      <c r="E834" s="16" t="s">
        <v>3650</v>
      </c>
      <c r="F834" s="16" t="s">
        <v>3651</v>
      </c>
      <c r="G834" s="16" t="s">
        <v>3652</v>
      </c>
      <c r="H834" s="280" t="s">
        <v>35</v>
      </c>
      <c r="I834" s="280" t="s">
        <v>4</v>
      </c>
      <c r="J834" s="280" t="s">
        <v>5</v>
      </c>
      <c r="K834" s="280" t="s">
        <v>71</v>
      </c>
      <c r="L834" s="280" t="s">
        <v>1198</v>
      </c>
      <c r="M834" s="279" t="s">
        <v>374</v>
      </c>
      <c r="N834" s="279" t="s">
        <v>38</v>
      </c>
      <c r="O834" s="280" t="s">
        <v>13</v>
      </c>
      <c r="P834" s="16" t="s">
        <v>39</v>
      </c>
      <c r="Q834" s="274"/>
    </row>
    <row r="835" spans="1:17" ht="60" x14ac:dyDescent="0.25">
      <c r="A835" s="276" t="s">
        <v>31</v>
      </c>
      <c r="B835" s="277" t="s">
        <v>5423</v>
      </c>
      <c r="C835" s="277" t="s">
        <v>3653</v>
      </c>
      <c r="D835" s="277" t="s">
        <v>3654</v>
      </c>
      <c r="E835" s="15" t="s">
        <v>3655</v>
      </c>
      <c r="F835" s="15" t="s">
        <v>3656</v>
      </c>
      <c r="G835" s="15" t="s">
        <v>3657</v>
      </c>
      <c r="H835" s="278" t="s">
        <v>396</v>
      </c>
      <c r="I835" s="278" t="s">
        <v>8</v>
      </c>
      <c r="J835" s="278" t="s">
        <v>5</v>
      </c>
      <c r="K835" s="278" t="s">
        <v>766</v>
      </c>
      <c r="L835" s="278" t="s">
        <v>767</v>
      </c>
      <c r="M835" s="277" t="s">
        <v>267</v>
      </c>
      <c r="N835" s="277" t="s">
        <v>103</v>
      </c>
      <c r="O835" s="278"/>
      <c r="P835" s="15" t="s">
        <v>39</v>
      </c>
      <c r="Q835" s="275"/>
    </row>
    <row r="836" spans="1:17" ht="60" x14ac:dyDescent="0.25">
      <c r="A836" s="276" t="s">
        <v>31</v>
      </c>
      <c r="B836" s="279" t="s">
        <v>3658</v>
      </c>
      <c r="C836" s="279" t="s">
        <v>3659</v>
      </c>
      <c r="D836" s="279" t="s">
        <v>3660</v>
      </c>
      <c r="E836" s="16" t="s">
        <v>3661</v>
      </c>
      <c r="F836" s="16" t="s">
        <v>3662</v>
      </c>
      <c r="G836" s="16" t="s">
        <v>3663</v>
      </c>
      <c r="H836" s="280" t="s">
        <v>35</v>
      </c>
      <c r="I836" s="280" t="s">
        <v>8</v>
      </c>
      <c r="J836" s="280" t="s">
        <v>5</v>
      </c>
      <c r="K836" s="280" t="s">
        <v>766</v>
      </c>
      <c r="L836" s="280" t="s">
        <v>767</v>
      </c>
      <c r="M836" s="279" t="s">
        <v>267</v>
      </c>
      <c r="N836" s="279" t="s">
        <v>103</v>
      </c>
      <c r="O836" s="280"/>
      <c r="P836" s="16" t="s">
        <v>39</v>
      </c>
      <c r="Q836" s="274"/>
    </row>
    <row r="837" spans="1:17" ht="60" x14ac:dyDescent="0.25">
      <c r="A837" s="276" t="s">
        <v>31</v>
      </c>
      <c r="B837" s="277" t="s">
        <v>5267</v>
      </c>
      <c r="C837" s="277"/>
      <c r="D837" s="277" t="s">
        <v>3664</v>
      </c>
      <c r="E837" s="15" t="s">
        <v>3665</v>
      </c>
      <c r="F837" s="15" t="s">
        <v>3666</v>
      </c>
      <c r="G837" s="15" t="s">
        <v>3667</v>
      </c>
      <c r="H837" s="278" t="s">
        <v>35</v>
      </c>
      <c r="I837" s="278" t="s">
        <v>4</v>
      </c>
      <c r="J837" s="278" t="s">
        <v>5</v>
      </c>
      <c r="K837" s="278" t="s">
        <v>766</v>
      </c>
      <c r="L837" s="278" t="s">
        <v>767</v>
      </c>
      <c r="M837" s="277" t="s">
        <v>267</v>
      </c>
      <c r="N837" s="277" t="s">
        <v>103</v>
      </c>
      <c r="O837" s="278"/>
      <c r="P837" s="15" t="s">
        <v>39</v>
      </c>
      <c r="Q837" s="275"/>
    </row>
    <row r="838" spans="1:17" ht="60" x14ac:dyDescent="0.25">
      <c r="A838" s="276" t="s">
        <v>31</v>
      </c>
      <c r="B838" s="279" t="s">
        <v>5243</v>
      </c>
      <c r="C838" s="279" t="s">
        <v>3668</v>
      </c>
      <c r="D838" s="279" t="s">
        <v>3669</v>
      </c>
      <c r="E838" s="16" t="s">
        <v>3670</v>
      </c>
      <c r="F838" s="16" t="s">
        <v>3671</v>
      </c>
      <c r="G838" s="16" t="s">
        <v>3672</v>
      </c>
      <c r="H838" s="280" t="s">
        <v>35</v>
      </c>
      <c r="I838" s="280" t="s">
        <v>8</v>
      </c>
      <c r="J838" s="280" t="s">
        <v>5</v>
      </c>
      <c r="K838" s="280" t="s">
        <v>62</v>
      </c>
      <c r="L838" s="280" t="s">
        <v>63</v>
      </c>
      <c r="M838" s="279" t="s">
        <v>64</v>
      </c>
      <c r="N838" s="279" t="s">
        <v>38</v>
      </c>
      <c r="O838" s="280" t="s">
        <v>13</v>
      </c>
      <c r="P838" s="16" t="s">
        <v>39</v>
      </c>
      <c r="Q838" s="274"/>
    </row>
    <row r="839" spans="1:17" ht="60" x14ac:dyDescent="0.25">
      <c r="A839" s="276" t="s">
        <v>31</v>
      </c>
      <c r="B839" s="277" t="s">
        <v>5243</v>
      </c>
      <c r="C839" s="277" t="s">
        <v>3673</v>
      </c>
      <c r="D839" s="277" t="s">
        <v>3674</v>
      </c>
      <c r="E839" s="15" t="s">
        <v>3675</v>
      </c>
      <c r="F839" s="15" t="s">
        <v>3676</v>
      </c>
      <c r="G839" s="15" t="s">
        <v>3677</v>
      </c>
      <c r="H839" s="278" t="s">
        <v>35</v>
      </c>
      <c r="I839" s="278" t="s">
        <v>8</v>
      </c>
      <c r="J839" s="278" t="s">
        <v>5</v>
      </c>
      <c r="K839" s="278" t="s">
        <v>62</v>
      </c>
      <c r="L839" s="278" t="s">
        <v>63</v>
      </c>
      <c r="M839" s="277" t="s">
        <v>64</v>
      </c>
      <c r="N839" s="277" t="s">
        <v>38</v>
      </c>
      <c r="O839" s="278" t="s">
        <v>13</v>
      </c>
      <c r="P839" s="15" t="s">
        <v>39</v>
      </c>
      <c r="Q839" s="275"/>
    </row>
    <row r="840" spans="1:17" ht="60" x14ac:dyDescent="0.25">
      <c r="A840" s="276" t="s">
        <v>31</v>
      </c>
      <c r="B840" s="279" t="s">
        <v>5239</v>
      </c>
      <c r="C840" s="279" t="s">
        <v>3678</v>
      </c>
      <c r="D840" s="279" t="s">
        <v>3679</v>
      </c>
      <c r="E840" s="16" t="s">
        <v>3680</v>
      </c>
      <c r="F840" s="16" t="s">
        <v>3681</v>
      </c>
      <c r="G840" s="16" t="s">
        <v>3682</v>
      </c>
      <c r="H840" s="280" t="s">
        <v>35</v>
      </c>
      <c r="I840" s="280" t="s">
        <v>8</v>
      </c>
      <c r="J840" s="280" t="s">
        <v>5</v>
      </c>
      <c r="K840" s="280" t="s">
        <v>62</v>
      </c>
      <c r="L840" s="280" t="s">
        <v>63</v>
      </c>
      <c r="M840" s="279" t="s">
        <v>64</v>
      </c>
      <c r="N840" s="279" t="s">
        <v>38</v>
      </c>
      <c r="O840" s="280" t="s">
        <v>13</v>
      </c>
      <c r="P840" s="16" t="s">
        <v>39</v>
      </c>
      <c r="Q840" s="274"/>
    </row>
    <row r="841" spans="1:17" ht="60" x14ac:dyDescent="0.25">
      <c r="A841" s="276" t="s">
        <v>31</v>
      </c>
      <c r="B841" s="287">
        <v>44101</v>
      </c>
      <c r="C841" s="277" t="s">
        <v>3683</v>
      </c>
      <c r="D841" s="277" t="s">
        <v>3684</v>
      </c>
      <c r="E841" s="15" t="s">
        <v>3685</v>
      </c>
      <c r="F841" s="15" t="s">
        <v>3686</v>
      </c>
      <c r="G841" s="15" t="s">
        <v>3687</v>
      </c>
      <c r="H841" s="278" t="s">
        <v>35</v>
      </c>
      <c r="I841" s="278" t="s">
        <v>8</v>
      </c>
      <c r="J841" s="278" t="s">
        <v>6</v>
      </c>
      <c r="K841" s="278" t="s">
        <v>62</v>
      </c>
      <c r="L841" s="278" t="s">
        <v>63</v>
      </c>
      <c r="M841" s="277" t="s">
        <v>64</v>
      </c>
      <c r="N841" s="277" t="s">
        <v>38</v>
      </c>
      <c r="O841" s="278" t="s">
        <v>13</v>
      </c>
      <c r="P841" s="15" t="s">
        <v>39</v>
      </c>
      <c r="Q841" s="275"/>
    </row>
    <row r="842" spans="1:17" ht="60" x14ac:dyDescent="0.25">
      <c r="A842" s="276" t="s">
        <v>31</v>
      </c>
      <c r="B842" s="288">
        <v>44101</v>
      </c>
      <c r="C842" s="279" t="s">
        <v>3688</v>
      </c>
      <c r="D842" s="279" t="s">
        <v>3689</v>
      </c>
      <c r="E842" s="16" t="s">
        <v>3690</v>
      </c>
      <c r="F842" s="16" t="s">
        <v>3691</v>
      </c>
      <c r="G842" s="16" t="s">
        <v>3692</v>
      </c>
      <c r="H842" s="280" t="s">
        <v>35</v>
      </c>
      <c r="I842" s="280" t="s">
        <v>8</v>
      </c>
      <c r="J842" s="280" t="s">
        <v>6</v>
      </c>
      <c r="K842" s="280" t="s">
        <v>62</v>
      </c>
      <c r="L842" s="280" t="s">
        <v>63</v>
      </c>
      <c r="M842" s="279" t="s">
        <v>64</v>
      </c>
      <c r="N842" s="279" t="s">
        <v>38</v>
      </c>
      <c r="O842" s="280" t="s">
        <v>13</v>
      </c>
      <c r="P842" s="16" t="s">
        <v>39</v>
      </c>
      <c r="Q842" s="274"/>
    </row>
    <row r="843" spans="1:17" ht="60" x14ac:dyDescent="0.25">
      <c r="A843" s="276" t="s">
        <v>31</v>
      </c>
      <c r="B843" s="287">
        <v>44101</v>
      </c>
      <c r="C843" s="277" t="s">
        <v>3693</v>
      </c>
      <c r="D843" s="277" t="s">
        <v>3694</v>
      </c>
      <c r="E843" s="15" t="s">
        <v>3695</v>
      </c>
      <c r="F843" s="15" t="s">
        <v>3696</v>
      </c>
      <c r="G843" s="15" t="s">
        <v>3697</v>
      </c>
      <c r="H843" s="278" t="s">
        <v>35</v>
      </c>
      <c r="I843" s="278" t="s">
        <v>8</v>
      </c>
      <c r="J843" s="278" t="s">
        <v>6</v>
      </c>
      <c r="K843" s="278" t="s">
        <v>62</v>
      </c>
      <c r="L843" s="278" t="s">
        <v>63</v>
      </c>
      <c r="M843" s="277" t="s">
        <v>64</v>
      </c>
      <c r="N843" s="277" t="s">
        <v>38</v>
      </c>
      <c r="O843" s="278" t="s">
        <v>13</v>
      </c>
      <c r="P843" s="15" t="s">
        <v>39</v>
      </c>
      <c r="Q843" s="275"/>
    </row>
    <row r="844" spans="1:17" ht="60" x14ac:dyDescent="0.25">
      <c r="A844" s="276" t="s">
        <v>31</v>
      </c>
      <c r="B844" s="288">
        <v>44101</v>
      </c>
      <c r="C844" s="279" t="s">
        <v>3698</v>
      </c>
      <c r="D844" s="279" t="s">
        <v>3699</v>
      </c>
      <c r="E844" s="16" t="s">
        <v>3700</v>
      </c>
      <c r="F844" s="16" t="s">
        <v>3701</v>
      </c>
      <c r="G844" s="16" t="s">
        <v>3702</v>
      </c>
      <c r="H844" s="280" t="s">
        <v>35</v>
      </c>
      <c r="I844" s="280" t="s">
        <v>8</v>
      </c>
      <c r="J844" s="280" t="s">
        <v>6</v>
      </c>
      <c r="K844" s="280" t="s">
        <v>62</v>
      </c>
      <c r="L844" s="280" t="s">
        <v>63</v>
      </c>
      <c r="M844" s="279" t="s">
        <v>64</v>
      </c>
      <c r="N844" s="279" t="s">
        <v>38</v>
      </c>
      <c r="O844" s="280" t="s">
        <v>13</v>
      </c>
      <c r="P844" s="16" t="s">
        <v>39</v>
      </c>
      <c r="Q844" s="274"/>
    </row>
    <row r="845" spans="1:17" ht="60" x14ac:dyDescent="0.25">
      <c r="A845" s="276" t="s">
        <v>31</v>
      </c>
      <c r="B845" s="287">
        <v>44101</v>
      </c>
      <c r="C845" s="277"/>
      <c r="D845" s="277" t="s">
        <v>3703</v>
      </c>
      <c r="E845" s="15" t="s">
        <v>3704</v>
      </c>
      <c r="F845" s="15" t="s">
        <v>3705</v>
      </c>
      <c r="G845" s="15" t="s">
        <v>3706</v>
      </c>
      <c r="H845" s="278" t="s">
        <v>35</v>
      </c>
      <c r="I845" s="278" t="s">
        <v>4</v>
      </c>
      <c r="J845" s="278" t="s">
        <v>6</v>
      </c>
      <c r="K845" s="278" t="s">
        <v>62</v>
      </c>
      <c r="L845" s="278" t="s">
        <v>63</v>
      </c>
      <c r="M845" s="277" t="s">
        <v>64</v>
      </c>
      <c r="N845" s="277" t="s">
        <v>38</v>
      </c>
      <c r="O845" s="278" t="s">
        <v>558</v>
      </c>
      <c r="P845" s="15" t="s">
        <v>39</v>
      </c>
      <c r="Q845" s="275"/>
    </row>
    <row r="846" spans="1:17" ht="60" x14ac:dyDescent="0.25">
      <c r="A846" s="276" t="s">
        <v>31</v>
      </c>
      <c r="B846" s="279" t="s">
        <v>5243</v>
      </c>
      <c r="C846" s="279"/>
      <c r="D846" s="279" t="s">
        <v>3707</v>
      </c>
      <c r="E846" s="16" t="s">
        <v>3708</v>
      </c>
      <c r="F846" s="16" t="s">
        <v>3709</v>
      </c>
      <c r="G846" s="16" t="s">
        <v>3710</v>
      </c>
      <c r="H846" s="280" t="s">
        <v>35</v>
      </c>
      <c r="I846" s="280" t="s">
        <v>4</v>
      </c>
      <c r="J846" s="280" t="s">
        <v>5</v>
      </c>
      <c r="K846" s="280" t="s">
        <v>62</v>
      </c>
      <c r="L846" s="280" t="s">
        <v>63</v>
      </c>
      <c r="M846" s="279" t="s">
        <v>64</v>
      </c>
      <c r="N846" s="279" t="s">
        <v>38</v>
      </c>
      <c r="O846" s="280" t="s">
        <v>13</v>
      </c>
      <c r="P846" s="16" t="s">
        <v>39</v>
      </c>
      <c r="Q846" s="274"/>
    </row>
    <row r="847" spans="1:17" ht="60" x14ac:dyDescent="0.25">
      <c r="A847" s="276" t="s">
        <v>31</v>
      </c>
      <c r="B847" s="277" t="s">
        <v>4862</v>
      </c>
      <c r="C847" s="277"/>
      <c r="D847" s="277" t="s">
        <v>3711</v>
      </c>
      <c r="E847" s="15" t="s">
        <v>3712</v>
      </c>
      <c r="F847" s="15" t="s">
        <v>3713</v>
      </c>
      <c r="G847" s="15" t="s">
        <v>3714</v>
      </c>
      <c r="H847" s="278" t="s">
        <v>35</v>
      </c>
      <c r="I847" s="278" t="s">
        <v>4</v>
      </c>
      <c r="J847" s="278" t="s">
        <v>5</v>
      </c>
      <c r="K847" s="278" t="s">
        <v>62</v>
      </c>
      <c r="L847" s="278" t="s">
        <v>483</v>
      </c>
      <c r="M847" s="277" t="s">
        <v>487</v>
      </c>
      <c r="N847" s="277" t="s">
        <v>38</v>
      </c>
      <c r="O847" s="278"/>
      <c r="P847" s="15" t="s">
        <v>39</v>
      </c>
      <c r="Q847" s="275"/>
    </row>
    <row r="848" spans="1:17" ht="120" x14ac:dyDescent="0.25">
      <c r="A848" s="276" t="s">
        <v>31</v>
      </c>
      <c r="B848" s="279" t="s">
        <v>701</v>
      </c>
      <c r="C848" s="279"/>
      <c r="D848" s="279" t="s">
        <v>3716</v>
      </c>
      <c r="E848" s="16" t="s">
        <v>3717</v>
      </c>
      <c r="F848" s="16" t="s">
        <v>3718</v>
      </c>
      <c r="G848" s="16" t="s">
        <v>3719</v>
      </c>
      <c r="H848" s="280" t="s">
        <v>35</v>
      </c>
      <c r="I848" s="280" t="s">
        <v>4</v>
      </c>
      <c r="J848" s="280" t="s">
        <v>6</v>
      </c>
      <c r="K848" s="280" t="s">
        <v>55</v>
      </c>
      <c r="L848" s="280" t="s">
        <v>538</v>
      </c>
      <c r="M848" s="279" t="s">
        <v>3720</v>
      </c>
      <c r="N848" s="279" t="s">
        <v>103</v>
      </c>
      <c r="O848" s="280"/>
      <c r="P848" s="16" t="s">
        <v>39</v>
      </c>
      <c r="Q848" s="274"/>
    </row>
    <row r="849" spans="1:17" ht="120" x14ac:dyDescent="0.25">
      <c r="A849" s="276" t="s">
        <v>31</v>
      </c>
      <c r="B849" s="277" t="s">
        <v>701</v>
      </c>
      <c r="C849" s="277"/>
      <c r="D849" s="277" t="s">
        <v>3721</v>
      </c>
      <c r="E849" s="15" t="s">
        <v>3722</v>
      </c>
      <c r="F849" s="15" t="s">
        <v>3723</v>
      </c>
      <c r="G849" s="15" t="s">
        <v>3724</v>
      </c>
      <c r="H849" s="278" t="s">
        <v>35</v>
      </c>
      <c r="I849" s="278" t="s">
        <v>4</v>
      </c>
      <c r="J849" s="278" t="s">
        <v>6</v>
      </c>
      <c r="K849" s="278" t="s">
        <v>55</v>
      </c>
      <c r="L849" s="278" t="s">
        <v>538</v>
      </c>
      <c r="M849" s="277" t="s">
        <v>3720</v>
      </c>
      <c r="N849" s="277" t="s">
        <v>103</v>
      </c>
      <c r="O849" s="278"/>
      <c r="P849" s="15" t="s">
        <v>39</v>
      </c>
      <c r="Q849" s="275"/>
    </row>
    <row r="850" spans="1:17" ht="120" x14ac:dyDescent="0.25">
      <c r="A850" s="276" t="s">
        <v>31</v>
      </c>
      <c r="B850" s="279" t="s">
        <v>701</v>
      </c>
      <c r="C850" s="279"/>
      <c r="D850" s="279" t="s">
        <v>3725</v>
      </c>
      <c r="E850" s="16" t="s">
        <v>3726</v>
      </c>
      <c r="F850" s="16" t="s">
        <v>3727</v>
      </c>
      <c r="G850" s="16" t="s">
        <v>3728</v>
      </c>
      <c r="H850" s="280" t="s">
        <v>35</v>
      </c>
      <c r="I850" s="280" t="s">
        <v>4</v>
      </c>
      <c r="J850" s="280" t="s">
        <v>6</v>
      </c>
      <c r="K850" s="280" t="s">
        <v>55</v>
      </c>
      <c r="L850" s="280" t="s">
        <v>538</v>
      </c>
      <c r="M850" s="279" t="s">
        <v>3720</v>
      </c>
      <c r="N850" s="279" t="s">
        <v>103</v>
      </c>
      <c r="O850" s="280"/>
      <c r="P850" s="16" t="s">
        <v>39</v>
      </c>
      <c r="Q850" s="274"/>
    </row>
    <row r="851" spans="1:17" ht="120" x14ac:dyDescent="0.25">
      <c r="A851" s="276" t="s">
        <v>31</v>
      </c>
      <c r="B851" s="277" t="s">
        <v>701</v>
      </c>
      <c r="C851" s="277"/>
      <c r="D851" s="277" t="s">
        <v>3729</v>
      </c>
      <c r="E851" s="15" t="s">
        <v>3730</v>
      </c>
      <c r="F851" s="15" t="s">
        <v>3731</v>
      </c>
      <c r="G851" s="15" t="s">
        <v>3732</v>
      </c>
      <c r="H851" s="278" t="s">
        <v>35</v>
      </c>
      <c r="I851" s="278" t="s">
        <v>4</v>
      </c>
      <c r="J851" s="278" t="s">
        <v>6</v>
      </c>
      <c r="K851" s="278" t="s">
        <v>55</v>
      </c>
      <c r="L851" s="278" t="s">
        <v>538</v>
      </c>
      <c r="M851" s="277" t="s">
        <v>3720</v>
      </c>
      <c r="N851" s="277" t="s">
        <v>103</v>
      </c>
      <c r="O851" s="278"/>
      <c r="P851" s="15" t="s">
        <v>39</v>
      </c>
      <c r="Q851" s="275"/>
    </row>
    <row r="852" spans="1:17" ht="90" x14ac:dyDescent="0.25">
      <c r="A852" s="276" t="s">
        <v>31</v>
      </c>
      <c r="B852" s="279" t="s">
        <v>5239</v>
      </c>
      <c r="C852" s="279"/>
      <c r="D852" s="279" t="s">
        <v>3733</v>
      </c>
      <c r="E852" s="16" t="s">
        <v>3734</v>
      </c>
      <c r="F852" s="16" t="s">
        <v>3735</v>
      </c>
      <c r="G852" s="16" t="s">
        <v>3736</v>
      </c>
      <c r="H852" s="280" t="s">
        <v>35</v>
      </c>
      <c r="I852" s="280" t="s">
        <v>4</v>
      </c>
      <c r="J852" s="280" t="s">
        <v>5</v>
      </c>
      <c r="K852" s="280" t="s">
        <v>62</v>
      </c>
      <c r="L852" s="280" t="s">
        <v>483</v>
      </c>
      <c r="M852" s="279" t="s">
        <v>487</v>
      </c>
      <c r="N852" s="279" t="s">
        <v>103</v>
      </c>
      <c r="O852" s="280"/>
      <c r="P852" s="16" t="s">
        <v>39</v>
      </c>
      <c r="Q852" s="274"/>
    </row>
    <row r="853" spans="1:17" ht="60" x14ac:dyDescent="0.25">
      <c r="A853" s="276" t="s">
        <v>31</v>
      </c>
      <c r="B853" s="277" t="s">
        <v>5239</v>
      </c>
      <c r="C853" s="277" t="s">
        <v>3737</v>
      </c>
      <c r="D853" s="277" t="s">
        <v>3738</v>
      </c>
      <c r="E853" s="15" t="s">
        <v>3739</v>
      </c>
      <c r="F853" s="15" t="s">
        <v>3740</v>
      </c>
      <c r="G853" s="15" t="s">
        <v>3741</v>
      </c>
      <c r="H853" s="278" t="s">
        <v>396</v>
      </c>
      <c r="I853" s="278" t="s">
        <v>8</v>
      </c>
      <c r="J853" s="278" t="s">
        <v>5</v>
      </c>
      <c r="K853" s="278" t="s">
        <v>62</v>
      </c>
      <c r="L853" s="278" t="s">
        <v>483</v>
      </c>
      <c r="M853" s="277" t="s">
        <v>487</v>
      </c>
      <c r="N853" s="277" t="s">
        <v>103</v>
      </c>
      <c r="O853" s="278"/>
      <c r="P853" s="15" t="s">
        <v>39</v>
      </c>
      <c r="Q853" s="275"/>
    </row>
    <row r="854" spans="1:17" ht="60" x14ac:dyDescent="0.25">
      <c r="A854" s="276" t="s">
        <v>31</v>
      </c>
      <c r="B854" s="279" t="s">
        <v>4862</v>
      </c>
      <c r="C854" s="279"/>
      <c r="D854" s="279" t="s">
        <v>3742</v>
      </c>
      <c r="E854" s="16" t="s">
        <v>3743</v>
      </c>
      <c r="F854" s="16" t="s">
        <v>5424</v>
      </c>
      <c r="G854" s="16" t="s">
        <v>5425</v>
      </c>
      <c r="H854" s="280" t="s">
        <v>35</v>
      </c>
      <c r="I854" s="280" t="s">
        <v>4</v>
      </c>
      <c r="J854" s="280" t="s">
        <v>5</v>
      </c>
      <c r="K854" s="280" t="s">
        <v>62</v>
      </c>
      <c r="L854" s="280" t="s">
        <v>483</v>
      </c>
      <c r="M854" s="279" t="s">
        <v>5165</v>
      </c>
      <c r="N854" s="279" t="s">
        <v>38</v>
      </c>
      <c r="O854" s="280" t="s">
        <v>10</v>
      </c>
      <c r="P854" s="16" t="s">
        <v>39</v>
      </c>
      <c r="Q854" s="274"/>
    </row>
    <row r="855" spans="1:17" ht="90" x14ac:dyDescent="0.25">
      <c r="A855" s="276" t="s">
        <v>31</v>
      </c>
      <c r="B855" s="287">
        <v>43704</v>
      </c>
      <c r="C855" s="277" t="s">
        <v>3744</v>
      </c>
      <c r="D855" s="277" t="s">
        <v>3745</v>
      </c>
      <c r="E855" s="15" t="s">
        <v>3746</v>
      </c>
      <c r="F855" s="15" t="s">
        <v>3747</v>
      </c>
      <c r="G855" s="15" t="s">
        <v>3748</v>
      </c>
      <c r="H855" s="278" t="s">
        <v>396</v>
      </c>
      <c r="I855" s="278" t="s">
        <v>8</v>
      </c>
      <c r="J855" s="278" t="s">
        <v>5</v>
      </c>
      <c r="K855" s="278" t="s">
        <v>62</v>
      </c>
      <c r="L855" s="278" t="s">
        <v>483</v>
      </c>
      <c r="M855" s="277" t="s">
        <v>487</v>
      </c>
      <c r="N855" s="277" t="s">
        <v>38</v>
      </c>
      <c r="O855" s="278" t="s">
        <v>153</v>
      </c>
      <c r="P855" s="15" t="s">
        <v>39</v>
      </c>
      <c r="Q855" s="275"/>
    </row>
    <row r="856" spans="1:17" ht="90" x14ac:dyDescent="0.25">
      <c r="A856" s="276" t="s">
        <v>31</v>
      </c>
      <c r="B856" s="288">
        <v>44110</v>
      </c>
      <c r="C856" s="279" t="s">
        <v>3749</v>
      </c>
      <c r="D856" s="279" t="s">
        <v>3750</v>
      </c>
      <c r="E856" s="16" t="s">
        <v>3751</v>
      </c>
      <c r="F856" s="16" t="s">
        <v>3752</v>
      </c>
      <c r="G856" s="16" t="s">
        <v>3753</v>
      </c>
      <c r="H856" s="280" t="s">
        <v>396</v>
      </c>
      <c r="I856" s="280" t="s">
        <v>8</v>
      </c>
      <c r="J856" s="280" t="s">
        <v>6</v>
      </c>
      <c r="K856" s="280" t="s">
        <v>62</v>
      </c>
      <c r="L856" s="280" t="s">
        <v>483</v>
      </c>
      <c r="M856" s="279" t="s">
        <v>487</v>
      </c>
      <c r="N856" s="279" t="s">
        <v>38</v>
      </c>
      <c r="O856" s="280" t="s">
        <v>153</v>
      </c>
      <c r="P856" s="16" t="s">
        <v>39</v>
      </c>
      <c r="Q856" s="274"/>
    </row>
    <row r="857" spans="1:17" ht="90" x14ac:dyDescent="0.25">
      <c r="A857" s="276" t="s">
        <v>31</v>
      </c>
      <c r="B857" s="287">
        <v>44110</v>
      </c>
      <c r="C857" s="277" t="s">
        <v>3754</v>
      </c>
      <c r="D857" s="277" t="s">
        <v>3755</v>
      </c>
      <c r="E857" s="15" t="s">
        <v>3756</v>
      </c>
      <c r="F857" s="15" t="s">
        <v>3757</v>
      </c>
      <c r="G857" s="15" t="s">
        <v>3758</v>
      </c>
      <c r="H857" s="278" t="s">
        <v>396</v>
      </c>
      <c r="I857" s="278" t="s">
        <v>8</v>
      </c>
      <c r="J857" s="278" t="s">
        <v>6</v>
      </c>
      <c r="K857" s="278" t="s">
        <v>62</v>
      </c>
      <c r="L857" s="278" t="s">
        <v>483</v>
      </c>
      <c r="M857" s="277" t="s">
        <v>487</v>
      </c>
      <c r="N857" s="277" t="s">
        <v>38</v>
      </c>
      <c r="O857" s="278" t="s">
        <v>153</v>
      </c>
      <c r="P857" s="15" t="s">
        <v>39</v>
      </c>
      <c r="Q857" s="275"/>
    </row>
    <row r="858" spans="1:17" ht="90" x14ac:dyDescent="0.25">
      <c r="A858" s="276" t="s">
        <v>31</v>
      </c>
      <c r="B858" s="288">
        <v>44110</v>
      </c>
      <c r="C858" s="279" t="s">
        <v>3759</v>
      </c>
      <c r="D858" s="279" t="s">
        <v>3760</v>
      </c>
      <c r="E858" s="16" t="s">
        <v>3761</v>
      </c>
      <c r="F858" s="16" t="s">
        <v>3762</v>
      </c>
      <c r="G858" s="16" t="s">
        <v>3763</v>
      </c>
      <c r="H858" s="280" t="s">
        <v>396</v>
      </c>
      <c r="I858" s="280" t="s">
        <v>8</v>
      </c>
      <c r="J858" s="280" t="s">
        <v>6</v>
      </c>
      <c r="K858" s="280" t="s">
        <v>62</v>
      </c>
      <c r="L858" s="280" t="s">
        <v>483</v>
      </c>
      <c r="M858" s="279" t="s">
        <v>3764</v>
      </c>
      <c r="N858" s="279" t="s">
        <v>38</v>
      </c>
      <c r="O858" s="280" t="s">
        <v>153</v>
      </c>
      <c r="P858" s="16" t="s">
        <v>39</v>
      </c>
      <c r="Q858" s="274"/>
    </row>
    <row r="859" spans="1:17" ht="90" x14ac:dyDescent="0.25">
      <c r="A859" s="276" t="s">
        <v>31</v>
      </c>
      <c r="B859" s="287">
        <v>44108</v>
      </c>
      <c r="C859" s="277" t="s">
        <v>3765</v>
      </c>
      <c r="D859" s="277" t="s">
        <v>3766</v>
      </c>
      <c r="E859" s="15" t="s">
        <v>3767</v>
      </c>
      <c r="F859" s="15" t="s">
        <v>3768</v>
      </c>
      <c r="G859" s="15" t="s">
        <v>3769</v>
      </c>
      <c r="H859" s="278" t="s">
        <v>396</v>
      </c>
      <c r="I859" s="278" t="s">
        <v>8</v>
      </c>
      <c r="J859" s="278" t="s">
        <v>6</v>
      </c>
      <c r="K859" s="278" t="s">
        <v>62</v>
      </c>
      <c r="L859" s="278" t="s">
        <v>483</v>
      </c>
      <c r="M859" s="277" t="s">
        <v>3764</v>
      </c>
      <c r="N859" s="277" t="s">
        <v>38</v>
      </c>
      <c r="O859" s="278" t="s">
        <v>153</v>
      </c>
      <c r="P859" s="15" t="s">
        <v>39</v>
      </c>
      <c r="Q859" s="275"/>
    </row>
    <row r="860" spans="1:17" ht="90" x14ac:dyDescent="0.25">
      <c r="A860" s="276" t="s">
        <v>31</v>
      </c>
      <c r="B860" s="279" t="s">
        <v>4862</v>
      </c>
      <c r="C860" s="279" t="s">
        <v>3770</v>
      </c>
      <c r="D860" s="279" t="s">
        <v>3771</v>
      </c>
      <c r="E860" s="16" t="s">
        <v>3772</v>
      </c>
      <c r="F860" s="16" t="s">
        <v>3773</v>
      </c>
      <c r="G860" s="16" t="s">
        <v>3774</v>
      </c>
      <c r="H860" s="280" t="s">
        <v>396</v>
      </c>
      <c r="I860" s="280" t="s">
        <v>8</v>
      </c>
      <c r="J860" s="280" t="s">
        <v>5</v>
      </c>
      <c r="K860" s="280" t="s">
        <v>62</v>
      </c>
      <c r="L860" s="280" t="s">
        <v>483</v>
      </c>
      <c r="M860" s="279" t="s">
        <v>487</v>
      </c>
      <c r="N860" s="279" t="s">
        <v>38</v>
      </c>
      <c r="O860" s="280" t="s">
        <v>153</v>
      </c>
      <c r="P860" s="16" t="s">
        <v>39</v>
      </c>
      <c r="Q860" s="274"/>
    </row>
    <row r="861" spans="1:17" ht="105" x14ac:dyDescent="0.25">
      <c r="A861" s="276" t="s">
        <v>31</v>
      </c>
      <c r="B861" s="277" t="s">
        <v>4862</v>
      </c>
      <c r="C861" s="277" t="s">
        <v>3775</v>
      </c>
      <c r="D861" s="277" t="s">
        <v>3776</v>
      </c>
      <c r="E861" s="15" t="s">
        <v>3777</v>
      </c>
      <c r="F861" s="15" t="s">
        <v>3778</v>
      </c>
      <c r="G861" s="15" t="s">
        <v>3779</v>
      </c>
      <c r="H861" s="278" t="s">
        <v>396</v>
      </c>
      <c r="I861" s="278" t="s">
        <v>8</v>
      </c>
      <c r="J861" s="278" t="s">
        <v>5</v>
      </c>
      <c r="K861" s="278" t="s">
        <v>62</v>
      </c>
      <c r="L861" s="278" t="s">
        <v>483</v>
      </c>
      <c r="M861" s="277" t="s">
        <v>487</v>
      </c>
      <c r="N861" s="277" t="s">
        <v>103</v>
      </c>
      <c r="O861" s="278"/>
      <c r="P861" s="15" t="s">
        <v>39</v>
      </c>
      <c r="Q861" s="275"/>
    </row>
    <row r="862" spans="1:17" ht="60" x14ac:dyDescent="0.25">
      <c r="A862" s="276" t="s">
        <v>31</v>
      </c>
      <c r="B862" s="279" t="s">
        <v>4862</v>
      </c>
      <c r="C862" s="279"/>
      <c r="D862" s="279" t="s">
        <v>3780</v>
      </c>
      <c r="E862" s="16" t="s">
        <v>3781</v>
      </c>
      <c r="F862" s="16" t="s">
        <v>3782</v>
      </c>
      <c r="G862" s="16" t="s">
        <v>3783</v>
      </c>
      <c r="H862" s="280" t="s">
        <v>35</v>
      </c>
      <c r="I862" s="280" t="s">
        <v>4</v>
      </c>
      <c r="J862" s="280" t="s">
        <v>5</v>
      </c>
      <c r="K862" s="280" t="s">
        <v>62</v>
      </c>
      <c r="L862" s="280" t="s">
        <v>483</v>
      </c>
      <c r="M862" s="279" t="s">
        <v>487</v>
      </c>
      <c r="N862" s="279" t="s">
        <v>38</v>
      </c>
      <c r="O862" s="280"/>
      <c r="P862" s="16" t="s">
        <v>39</v>
      </c>
      <c r="Q862" s="274"/>
    </row>
    <row r="863" spans="1:17" ht="60" x14ac:dyDescent="0.25">
      <c r="A863" s="276" t="s">
        <v>31</v>
      </c>
      <c r="B863" s="277" t="s">
        <v>4862</v>
      </c>
      <c r="C863" s="277"/>
      <c r="D863" s="277" t="s">
        <v>3784</v>
      </c>
      <c r="E863" s="15" t="s">
        <v>3785</v>
      </c>
      <c r="F863" s="15" t="s">
        <v>3786</v>
      </c>
      <c r="G863" s="15" t="s">
        <v>3787</v>
      </c>
      <c r="H863" s="278" t="s">
        <v>35</v>
      </c>
      <c r="I863" s="278" t="s">
        <v>4</v>
      </c>
      <c r="J863" s="278" t="s">
        <v>5</v>
      </c>
      <c r="K863" s="278" t="s">
        <v>62</v>
      </c>
      <c r="L863" s="278" t="s">
        <v>483</v>
      </c>
      <c r="M863" s="277" t="s">
        <v>487</v>
      </c>
      <c r="N863" s="277" t="s">
        <v>38</v>
      </c>
      <c r="O863" s="278"/>
      <c r="P863" s="15" t="s">
        <v>39</v>
      </c>
      <c r="Q863" s="275"/>
    </row>
    <row r="864" spans="1:17" ht="75" x14ac:dyDescent="0.25">
      <c r="A864" s="276" t="s">
        <v>31</v>
      </c>
      <c r="B864" s="279" t="s">
        <v>4862</v>
      </c>
      <c r="C864" s="279"/>
      <c r="D864" s="279" t="s">
        <v>3788</v>
      </c>
      <c r="E864" s="16" t="s">
        <v>3789</v>
      </c>
      <c r="F864" s="16" t="s">
        <v>5426</v>
      </c>
      <c r="G864" s="16" t="s">
        <v>5427</v>
      </c>
      <c r="H864" s="280" t="s">
        <v>35</v>
      </c>
      <c r="I864" s="280" t="s">
        <v>4</v>
      </c>
      <c r="J864" s="280" t="s">
        <v>5</v>
      </c>
      <c r="K864" s="280" t="s">
        <v>62</v>
      </c>
      <c r="L864" s="280" t="s">
        <v>483</v>
      </c>
      <c r="M864" s="279" t="s">
        <v>5165</v>
      </c>
      <c r="N864" s="279" t="s">
        <v>38</v>
      </c>
      <c r="O864" s="280" t="s">
        <v>10</v>
      </c>
      <c r="P864" s="16" t="s">
        <v>39</v>
      </c>
      <c r="Q864" s="274"/>
    </row>
    <row r="865" spans="1:17" ht="75" x14ac:dyDescent="0.25">
      <c r="A865" s="276" t="s">
        <v>31</v>
      </c>
      <c r="B865" s="277" t="s">
        <v>4862</v>
      </c>
      <c r="C865" s="277"/>
      <c r="D865" s="277" t="s">
        <v>3790</v>
      </c>
      <c r="E865" s="15" t="s">
        <v>3791</v>
      </c>
      <c r="F865" s="15" t="s">
        <v>3792</v>
      </c>
      <c r="G865" s="15" t="s">
        <v>3793</v>
      </c>
      <c r="H865" s="278" t="s">
        <v>35</v>
      </c>
      <c r="I865" s="278" t="s">
        <v>4</v>
      </c>
      <c r="J865" s="278" t="s">
        <v>5</v>
      </c>
      <c r="K865" s="278" t="s">
        <v>62</v>
      </c>
      <c r="L865" s="278" t="s">
        <v>483</v>
      </c>
      <c r="M865" s="277" t="s">
        <v>5165</v>
      </c>
      <c r="N865" s="277" t="s">
        <v>38</v>
      </c>
      <c r="O865" s="278" t="s">
        <v>10</v>
      </c>
      <c r="P865" s="15" t="s">
        <v>39</v>
      </c>
      <c r="Q865" s="275"/>
    </row>
    <row r="866" spans="1:17" ht="75" x14ac:dyDescent="0.25">
      <c r="A866" s="276" t="s">
        <v>31</v>
      </c>
      <c r="B866" s="279" t="s">
        <v>4862</v>
      </c>
      <c r="C866" s="279"/>
      <c r="D866" s="279" t="s">
        <v>3794</v>
      </c>
      <c r="E866" s="16" t="s">
        <v>3795</v>
      </c>
      <c r="F866" s="16" t="s">
        <v>5428</v>
      </c>
      <c r="G866" s="16" t="s">
        <v>5429</v>
      </c>
      <c r="H866" s="280" t="s">
        <v>35</v>
      </c>
      <c r="I866" s="280" t="s">
        <v>4</v>
      </c>
      <c r="J866" s="280" t="s">
        <v>5</v>
      </c>
      <c r="K866" s="280" t="s">
        <v>62</v>
      </c>
      <c r="L866" s="280" t="s">
        <v>483</v>
      </c>
      <c r="M866" s="279" t="s">
        <v>5165</v>
      </c>
      <c r="N866" s="279" t="s">
        <v>38</v>
      </c>
      <c r="O866" s="280" t="s">
        <v>10</v>
      </c>
      <c r="P866" s="16" t="s">
        <v>39</v>
      </c>
      <c r="Q866" s="274"/>
    </row>
    <row r="867" spans="1:17" ht="75" x14ac:dyDescent="0.25">
      <c r="A867" s="276" t="s">
        <v>31</v>
      </c>
      <c r="B867" s="277" t="s">
        <v>4862</v>
      </c>
      <c r="C867" s="277"/>
      <c r="D867" s="277" t="s">
        <v>3796</v>
      </c>
      <c r="E867" s="15" t="s">
        <v>3797</v>
      </c>
      <c r="F867" s="15" t="s">
        <v>3798</v>
      </c>
      <c r="G867" s="15" t="s">
        <v>3799</v>
      </c>
      <c r="H867" s="278" t="s">
        <v>35</v>
      </c>
      <c r="I867" s="278" t="s">
        <v>4</v>
      </c>
      <c r="J867" s="278" t="s">
        <v>5</v>
      </c>
      <c r="K867" s="278" t="s">
        <v>62</v>
      </c>
      <c r="L867" s="278" t="s">
        <v>483</v>
      </c>
      <c r="M867" s="277" t="s">
        <v>5165</v>
      </c>
      <c r="N867" s="277" t="s">
        <v>38</v>
      </c>
      <c r="O867" s="278" t="s">
        <v>4816</v>
      </c>
      <c r="P867" s="15" t="s">
        <v>39</v>
      </c>
      <c r="Q867" s="275"/>
    </row>
    <row r="868" spans="1:17" ht="75" x14ac:dyDescent="0.25">
      <c r="A868" s="276" t="s">
        <v>31</v>
      </c>
      <c r="B868" s="279" t="s">
        <v>4862</v>
      </c>
      <c r="C868" s="279"/>
      <c r="D868" s="279" t="s">
        <v>3800</v>
      </c>
      <c r="E868" s="16" t="s">
        <v>3801</v>
      </c>
      <c r="F868" s="16" t="s">
        <v>5430</v>
      </c>
      <c r="G868" s="16" t="s">
        <v>5431</v>
      </c>
      <c r="H868" s="280" t="s">
        <v>35</v>
      </c>
      <c r="I868" s="280" t="s">
        <v>4</v>
      </c>
      <c r="J868" s="280" t="s">
        <v>5</v>
      </c>
      <c r="K868" s="280" t="s">
        <v>62</v>
      </c>
      <c r="L868" s="280" t="s">
        <v>483</v>
      </c>
      <c r="M868" s="279" t="s">
        <v>5165</v>
      </c>
      <c r="N868" s="279" t="s">
        <v>38</v>
      </c>
      <c r="O868" s="280" t="s">
        <v>10</v>
      </c>
      <c r="P868" s="16" t="s">
        <v>39</v>
      </c>
      <c r="Q868" s="274"/>
    </row>
    <row r="869" spans="1:17" ht="75" x14ac:dyDescent="0.25">
      <c r="A869" s="276" t="s">
        <v>31</v>
      </c>
      <c r="B869" s="277" t="s">
        <v>4862</v>
      </c>
      <c r="C869" s="277"/>
      <c r="D869" s="277" t="s">
        <v>3802</v>
      </c>
      <c r="E869" s="15" t="s">
        <v>3803</v>
      </c>
      <c r="F869" s="15" t="s">
        <v>5432</v>
      </c>
      <c r="G869" s="15" t="s">
        <v>5433</v>
      </c>
      <c r="H869" s="278" t="s">
        <v>35</v>
      </c>
      <c r="I869" s="278" t="s">
        <v>4</v>
      </c>
      <c r="J869" s="278" t="s">
        <v>5</v>
      </c>
      <c r="K869" s="278" t="s">
        <v>62</v>
      </c>
      <c r="L869" s="278" t="s">
        <v>483</v>
      </c>
      <c r="M869" s="277" t="s">
        <v>5165</v>
      </c>
      <c r="N869" s="277" t="s">
        <v>38</v>
      </c>
      <c r="O869" s="278" t="s">
        <v>10</v>
      </c>
      <c r="P869" s="15" t="s">
        <v>39</v>
      </c>
      <c r="Q869" s="275"/>
    </row>
    <row r="870" spans="1:17" ht="60" x14ac:dyDescent="0.25">
      <c r="A870" s="276" t="s">
        <v>31</v>
      </c>
      <c r="B870" s="279" t="s">
        <v>4862</v>
      </c>
      <c r="C870" s="279"/>
      <c r="D870" s="279" t="s">
        <v>3804</v>
      </c>
      <c r="E870" s="16" t="s">
        <v>3805</v>
      </c>
      <c r="F870" s="16" t="s">
        <v>3806</v>
      </c>
      <c r="G870" s="16" t="s">
        <v>3807</v>
      </c>
      <c r="H870" s="280" t="s">
        <v>35</v>
      </c>
      <c r="I870" s="280" t="s">
        <v>4</v>
      </c>
      <c r="J870" s="280" t="s">
        <v>5</v>
      </c>
      <c r="K870" s="280" t="s">
        <v>62</v>
      </c>
      <c r="L870" s="280" t="s">
        <v>483</v>
      </c>
      <c r="M870" s="279" t="s">
        <v>487</v>
      </c>
      <c r="N870" s="279" t="s">
        <v>38</v>
      </c>
      <c r="O870" s="280" t="s">
        <v>13</v>
      </c>
      <c r="P870" s="16" t="s">
        <v>39</v>
      </c>
      <c r="Q870" s="274"/>
    </row>
    <row r="871" spans="1:17" ht="75" x14ac:dyDescent="0.25">
      <c r="A871" s="276" t="s">
        <v>31</v>
      </c>
      <c r="B871" s="277" t="s">
        <v>5209</v>
      </c>
      <c r="C871" s="277"/>
      <c r="D871" s="277" t="s">
        <v>3808</v>
      </c>
      <c r="E871" s="15" t="s">
        <v>3809</v>
      </c>
      <c r="F871" s="15" t="s">
        <v>3810</v>
      </c>
      <c r="G871" s="15" t="s">
        <v>3811</v>
      </c>
      <c r="H871" s="278" t="s">
        <v>35</v>
      </c>
      <c r="I871" s="278" t="s">
        <v>4</v>
      </c>
      <c r="J871" s="278" t="s">
        <v>5</v>
      </c>
      <c r="K871" s="278" t="s">
        <v>71</v>
      </c>
      <c r="L871" s="278" t="s">
        <v>1198</v>
      </c>
      <c r="M871" s="277" t="s">
        <v>5434</v>
      </c>
      <c r="N871" s="277" t="s">
        <v>38</v>
      </c>
      <c r="O871" s="278" t="s">
        <v>13</v>
      </c>
      <c r="P871" s="15" t="s">
        <v>39</v>
      </c>
      <c r="Q871" s="275"/>
    </row>
    <row r="872" spans="1:17" ht="75" x14ac:dyDescent="0.25">
      <c r="A872" s="276" t="s">
        <v>31</v>
      </c>
      <c r="B872" s="279" t="s">
        <v>4939</v>
      </c>
      <c r="C872" s="279"/>
      <c r="D872" s="279" t="s">
        <v>3812</v>
      </c>
      <c r="E872" s="16" t="s">
        <v>3813</v>
      </c>
      <c r="F872" s="16" t="s">
        <v>3814</v>
      </c>
      <c r="G872" s="16" t="s">
        <v>3815</v>
      </c>
      <c r="H872" s="280" t="s">
        <v>35</v>
      </c>
      <c r="I872" s="280" t="s">
        <v>4</v>
      </c>
      <c r="J872" s="280" t="s">
        <v>5</v>
      </c>
      <c r="K872" s="280" t="s">
        <v>71</v>
      </c>
      <c r="L872" s="280" t="s">
        <v>1294</v>
      </c>
      <c r="M872" s="279" t="s">
        <v>152</v>
      </c>
      <c r="N872" s="279" t="s">
        <v>38</v>
      </c>
      <c r="O872" s="280" t="s">
        <v>13</v>
      </c>
      <c r="P872" s="16" t="s">
        <v>39</v>
      </c>
      <c r="Q872" s="274"/>
    </row>
    <row r="873" spans="1:17" ht="90" x14ac:dyDescent="0.25">
      <c r="A873" s="276" t="s">
        <v>31</v>
      </c>
      <c r="B873" s="275"/>
      <c r="C873" s="277" t="s">
        <v>5435</v>
      </c>
      <c r="D873" s="277" t="s">
        <v>5436</v>
      </c>
      <c r="E873" s="15" t="s">
        <v>5437</v>
      </c>
      <c r="F873" s="15" t="s">
        <v>5438</v>
      </c>
      <c r="G873" s="15" t="s">
        <v>5439</v>
      </c>
      <c r="H873" s="278" t="s">
        <v>396</v>
      </c>
      <c r="I873" s="278" t="s">
        <v>8</v>
      </c>
      <c r="J873" s="278" t="s">
        <v>6</v>
      </c>
      <c r="K873" s="278" t="s">
        <v>1063</v>
      </c>
      <c r="L873" s="278" t="s">
        <v>4641</v>
      </c>
      <c r="M873" s="277" t="s">
        <v>5440</v>
      </c>
      <c r="N873" s="277" t="s">
        <v>103</v>
      </c>
      <c r="O873" s="278" t="s">
        <v>5181</v>
      </c>
      <c r="P873" s="15" t="s">
        <v>39</v>
      </c>
      <c r="Q873" s="275"/>
    </row>
    <row r="874" spans="1:17" ht="90" x14ac:dyDescent="0.25">
      <c r="A874" s="276" t="s">
        <v>31</v>
      </c>
      <c r="B874" s="279" t="s">
        <v>1383</v>
      </c>
      <c r="C874" s="279"/>
      <c r="D874" s="279" t="s">
        <v>3816</v>
      </c>
      <c r="E874" s="16" t="s">
        <v>3817</v>
      </c>
      <c r="F874" s="16" t="s">
        <v>3818</v>
      </c>
      <c r="G874" s="16" t="s">
        <v>3819</v>
      </c>
      <c r="H874" s="280" t="s">
        <v>35</v>
      </c>
      <c r="I874" s="280" t="s">
        <v>4</v>
      </c>
      <c r="J874" s="280" t="s">
        <v>6</v>
      </c>
      <c r="K874" s="280" t="s">
        <v>55</v>
      </c>
      <c r="L874" s="280" t="s">
        <v>477</v>
      </c>
      <c r="M874" s="279" t="s">
        <v>5297</v>
      </c>
      <c r="N874" s="279" t="s">
        <v>38</v>
      </c>
      <c r="O874" s="280" t="s">
        <v>1118</v>
      </c>
      <c r="P874" s="16" t="s">
        <v>39</v>
      </c>
      <c r="Q874" s="274"/>
    </row>
    <row r="875" spans="1:17" ht="75" x14ac:dyDescent="0.25">
      <c r="A875" s="276" t="s">
        <v>31</v>
      </c>
      <c r="B875" s="277" t="s">
        <v>4823</v>
      </c>
      <c r="C875" s="277"/>
      <c r="D875" s="277" t="s">
        <v>3820</v>
      </c>
      <c r="E875" s="15" t="s">
        <v>3821</v>
      </c>
      <c r="F875" s="15" t="s">
        <v>3822</v>
      </c>
      <c r="G875" s="15" t="s">
        <v>3823</v>
      </c>
      <c r="H875" s="278" t="s">
        <v>35</v>
      </c>
      <c r="I875" s="278" t="s">
        <v>4</v>
      </c>
      <c r="J875" s="278" t="s">
        <v>5</v>
      </c>
      <c r="K875" s="278" t="s">
        <v>55</v>
      </c>
      <c r="L875" s="278" t="s">
        <v>182</v>
      </c>
      <c r="M875" s="277" t="s">
        <v>428</v>
      </c>
      <c r="N875" s="277" t="s">
        <v>38</v>
      </c>
      <c r="O875" s="278" t="s">
        <v>184</v>
      </c>
      <c r="P875" s="15" t="s">
        <v>39</v>
      </c>
      <c r="Q875" s="275"/>
    </row>
    <row r="876" spans="1:17" ht="90" x14ac:dyDescent="0.25">
      <c r="A876" s="276" t="s">
        <v>31</v>
      </c>
      <c r="B876" s="279" t="s">
        <v>4824</v>
      </c>
      <c r="C876" s="279"/>
      <c r="D876" s="279" t="s">
        <v>3824</v>
      </c>
      <c r="E876" s="16" t="s">
        <v>3825</v>
      </c>
      <c r="F876" s="16" t="s">
        <v>3826</v>
      </c>
      <c r="G876" s="16" t="s">
        <v>3827</v>
      </c>
      <c r="H876" s="280" t="s">
        <v>35</v>
      </c>
      <c r="I876" s="280" t="s">
        <v>4</v>
      </c>
      <c r="J876" s="280" t="s">
        <v>5</v>
      </c>
      <c r="K876" s="280" t="s">
        <v>71</v>
      </c>
      <c r="L876" s="280" t="s">
        <v>1198</v>
      </c>
      <c r="M876" s="279" t="s">
        <v>374</v>
      </c>
      <c r="N876" s="279" t="s">
        <v>38</v>
      </c>
      <c r="O876" s="280"/>
      <c r="P876" s="16" t="s">
        <v>39</v>
      </c>
      <c r="Q876" s="274"/>
    </row>
    <row r="877" spans="1:17" ht="90" x14ac:dyDescent="0.25">
      <c r="A877" s="276" t="s">
        <v>31</v>
      </c>
      <c r="B877" s="275"/>
      <c r="C877" s="277" t="s">
        <v>5441</v>
      </c>
      <c r="D877" s="277" t="s">
        <v>5442</v>
      </c>
      <c r="E877" s="15" t="s">
        <v>5443</v>
      </c>
      <c r="F877" s="15" t="s">
        <v>5444</v>
      </c>
      <c r="G877" s="15" t="s">
        <v>5445</v>
      </c>
      <c r="H877" s="278" t="s">
        <v>70</v>
      </c>
      <c r="I877" s="278" t="s">
        <v>8</v>
      </c>
      <c r="J877" s="278" t="s">
        <v>6</v>
      </c>
      <c r="K877" s="278" t="s">
        <v>5884</v>
      </c>
      <c r="L877" s="278" t="s">
        <v>101</v>
      </c>
      <c r="M877" s="277" t="s">
        <v>5446</v>
      </c>
      <c r="N877" s="277" t="s">
        <v>103</v>
      </c>
      <c r="O877" s="278"/>
      <c r="P877" s="15" t="s">
        <v>39</v>
      </c>
      <c r="Q877" s="275"/>
    </row>
    <row r="878" spans="1:17" ht="90" x14ac:dyDescent="0.25">
      <c r="A878" s="276" t="s">
        <v>31</v>
      </c>
      <c r="B878" s="274"/>
      <c r="C878" s="279" t="s">
        <v>5447</v>
      </c>
      <c r="D878" s="279" t="s">
        <v>5448</v>
      </c>
      <c r="E878" s="16" t="s">
        <v>5449</v>
      </c>
      <c r="F878" s="16" t="s">
        <v>5450</v>
      </c>
      <c r="G878" s="16" t="s">
        <v>5451</v>
      </c>
      <c r="H878" s="280" t="s">
        <v>70</v>
      </c>
      <c r="I878" s="280" t="s">
        <v>8</v>
      </c>
      <c r="J878" s="280" t="s">
        <v>6</v>
      </c>
      <c r="K878" s="280" t="s">
        <v>5884</v>
      </c>
      <c r="L878" s="280" t="s">
        <v>101</v>
      </c>
      <c r="M878" s="279" t="s">
        <v>5446</v>
      </c>
      <c r="N878" s="279" t="s">
        <v>103</v>
      </c>
      <c r="O878" s="280"/>
      <c r="P878" s="16" t="s">
        <v>39</v>
      </c>
      <c r="Q878" s="274"/>
    </row>
    <row r="879" spans="1:17" ht="75" x14ac:dyDescent="0.25">
      <c r="A879" s="276" t="s">
        <v>31</v>
      </c>
      <c r="B879" s="277" t="s">
        <v>5452</v>
      </c>
      <c r="C879" s="277"/>
      <c r="D879" s="277" t="s">
        <v>3828</v>
      </c>
      <c r="E879" s="15" t="s">
        <v>3829</v>
      </c>
      <c r="F879" s="15" t="s">
        <v>3830</v>
      </c>
      <c r="G879" s="15" t="s">
        <v>3831</v>
      </c>
      <c r="H879" s="278" t="s">
        <v>35</v>
      </c>
      <c r="I879" s="278" t="s">
        <v>4</v>
      </c>
      <c r="J879" s="278" t="s">
        <v>6</v>
      </c>
      <c r="K879" s="278" t="s">
        <v>71</v>
      </c>
      <c r="L879" s="278" t="s">
        <v>2329</v>
      </c>
      <c r="M879" s="277" t="s">
        <v>2330</v>
      </c>
      <c r="N879" s="277" t="s">
        <v>38</v>
      </c>
      <c r="O879" s="278" t="s">
        <v>13</v>
      </c>
      <c r="P879" s="15" t="s">
        <v>39</v>
      </c>
      <c r="Q879" s="275"/>
    </row>
    <row r="880" spans="1:17" ht="75" x14ac:dyDescent="0.25">
      <c r="A880" s="276" t="s">
        <v>31</v>
      </c>
      <c r="B880" s="279" t="s">
        <v>2331</v>
      </c>
      <c r="C880" s="279"/>
      <c r="D880" s="279" t="s">
        <v>3832</v>
      </c>
      <c r="E880" s="16" t="s">
        <v>3833</v>
      </c>
      <c r="F880" s="16" t="s">
        <v>3834</v>
      </c>
      <c r="G880" s="16" t="s">
        <v>3835</v>
      </c>
      <c r="H880" s="280" t="s">
        <v>35</v>
      </c>
      <c r="I880" s="280" t="s">
        <v>4</v>
      </c>
      <c r="J880" s="280" t="s">
        <v>6</v>
      </c>
      <c r="K880" s="280" t="s">
        <v>71</v>
      </c>
      <c r="L880" s="280" t="s">
        <v>2329</v>
      </c>
      <c r="M880" s="279" t="s">
        <v>2330</v>
      </c>
      <c r="N880" s="279" t="s">
        <v>38</v>
      </c>
      <c r="O880" s="280" t="s">
        <v>2256</v>
      </c>
      <c r="P880" s="16" t="s">
        <v>39</v>
      </c>
      <c r="Q880" s="274"/>
    </row>
    <row r="881" spans="1:17" ht="60" x14ac:dyDescent="0.25">
      <c r="A881" s="276" t="s">
        <v>31</v>
      </c>
      <c r="B881" s="277" t="s">
        <v>5453</v>
      </c>
      <c r="C881" s="277" t="s">
        <v>3836</v>
      </c>
      <c r="D881" s="277" t="s">
        <v>3837</v>
      </c>
      <c r="E881" s="15" t="s">
        <v>3838</v>
      </c>
      <c r="F881" s="15" t="s">
        <v>3839</v>
      </c>
      <c r="G881" s="15" t="s">
        <v>3840</v>
      </c>
      <c r="H881" s="278" t="s">
        <v>35</v>
      </c>
      <c r="I881" s="278" t="s">
        <v>8</v>
      </c>
      <c r="J881" s="278" t="s">
        <v>5</v>
      </c>
      <c r="K881" s="278" t="s">
        <v>71</v>
      </c>
      <c r="L881" s="278" t="s">
        <v>2329</v>
      </c>
      <c r="M881" s="277" t="s">
        <v>2718</v>
      </c>
      <c r="N881" s="277" t="s">
        <v>38</v>
      </c>
      <c r="O881" s="278" t="s">
        <v>2256</v>
      </c>
      <c r="P881" s="15" t="s">
        <v>39</v>
      </c>
      <c r="Q881" s="275"/>
    </row>
    <row r="882" spans="1:17" ht="60" x14ac:dyDescent="0.25">
      <c r="A882" s="276" t="s">
        <v>31</v>
      </c>
      <c r="B882" s="279" t="s">
        <v>5394</v>
      </c>
      <c r="C882" s="279" t="s">
        <v>3841</v>
      </c>
      <c r="D882" s="279" t="s">
        <v>3842</v>
      </c>
      <c r="E882" s="16" t="s">
        <v>3843</v>
      </c>
      <c r="F882" s="16" t="s">
        <v>3844</v>
      </c>
      <c r="G882" s="16" t="s">
        <v>3845</v>
      </c>
      <c r="H882" s="280" t="s">
        <v>35</v>
      </c>
      <c r="I882" s="280" t="s">
        <v>8</v>
      </c>
      <c r="J882" s="280" t="s">
        <v>5</v>
      </c>
      <c r="K882" s="280" t="s">
        <v>71</v>
      </c>
      <c r="L882" s="280" t="s">
        <v>2329</v>
      </c>
      <c r="M882" s="279" t="s">
        <v>2718</v>
      </c>
      <c r="N882" s="279" t="s">
        <v>38</v>
      </c>
      <c r="O882" s="280" t="s">
        <v>2256</v>
      </c>
      <c r="P882" s="16" t="s">
        <v>39</v>
      </c>
      <c r="Q882" s="274"/>
    </row>
    <row r="883" spans="1:17" ht="60" x14ac:dyDescent="0.25">
      <c r="A883" s="276" t="s">
        <v>31</v>
      </c>
      <c r="B883" s="277" t="s">
        <v>5394</v>
      </c>
      <c r="C883" s="277" t="s">
        <v>3846</v>
      </c>
      <c r="D883" s="277" t="s">
        <v>3847</v>
      </c>
      <c r="E883" s="15" t="s">
        <v>3848</v>
      </c>
      <c r="F883" s="15" t="s">
        <v>3849</v>
      </c>
      <c r="G883" s="15" t="s">
        <v>3850</v>
      </c>
      <c r="H883" s="278" t="s">
        <v>35</v>
      </c>
      <c r="I883" s="278" t="s">
        <v>8</v>
      </c>
      <c r="J883" s="278" t="s">
        <v>5</v>
      </c>
      <c r="K883" s="278" t="s">
        <v>71</v>
      </c>
      <c r="L883" s="278" t="s">
        <v>2329</v>
      </c>
      <c r="M883" s="277" t="s">
        <v>2718</v>
      </c>
      <c r="N883" s="277" t="s">
        <v>38</v>
      </c>
      <c r="O883" s="278" t="s">
        <v>2256</v>
      </c>
      <c r="P883" s="15" t="s">
        <v>39</v>
      </c>
      <c r="Q883" s="275"/>
    </row>
    <row r="884" spans="1:17" ht="60" x14ac:dyDescent="0.25">
      <c r="A884" s="276" t="s">
        <v>31</v>
      </c>
      <c r="B884" s="279" t="s">
        <v>5394</v>
      </c>
      <c r="C884" s="279" t="s">
        <v>3851</v>
      </c>
      <c r="D884" s="279" t="s">
        <v>3852</v>
      </c>
      <c r="E884" s="16" t="s">
        <v>3853</v>
      </c>
      <c r="F884" s="16" t="s">
        <v>3854</v>
      </c>
      <c r="G884" s="16" t="s">
        <v>3855</v>
      </c>
      <c r="H884" s="280" t="s">
        <v>35</v>
      </c>
      <c r="I884" s="280" t="s">
        <v>8</v>
      </c>
      <c r="J884" s="280" t="s">
        <v>5</v>
      </c>
      <c r="K884" s="280" t="s">
        <v>71</v>
      </c>
      <c r="L884" s="280" t="s">
        <v>2329</v>
      </c>
      <c r="M884" s="279" t="s">
        <v>2718</v>
      </c>
      <c r="N884" s="279" t="s">
        <v>38</v>
      </c>
      <c r="O884" s="280" t="s">
        <v>2256</v>
      </c>
      <c r="P884" s="16" t="s">
        <v>39</v>
      </c>
      <c r="Q884" s="274"/>
    </row>
    <row r="885" spans="1:17" ht="60" x14ac:dyDescent="0.25">
      <c r="A885" s="276" t="s">
        <v>31</v>
      </c>
      <c r="B885" s="277" t="s">
        <v>5394</v>
      </c>
      <c r="C885" s="277" t="s">
        <v>3856</v>
      </c>
      <c r="D885" s="277" t="s">
        <v>3857</v>
      </c>
      <c r="E885" s="15" t="s">
        <v>3858</v>
      </c>
      <c r="F885" s="15" t="s">
        <v>3859</v>
      </c>
      <c r="G885" s="15" t="s">
        <v>3860</v>
      </c>
      <c r="H885" s="278" t="s">
        <v>35</v>
      </c>
      <c r="I885" s="278" t="s">
        <v>8</v>
      </c>
      <c r="J885" s="278" t="s">
        <v>5</v>
      </c>
      <c r="K885" s="278" t="s">
        <v>71</v>
      </c>
      <c r="L885" s="278" t="s">
        <v>2329</v>
      </c>
      <c r="M885" s="277" t="s">
        <v>152</v>
      </c>
      <c r="N885" s="277" t="s">
        <v>38</v>
      </c>
      <c r="O885" s="278" t="s">
        <v>2256</v>
      </c>
      <c r="P885" s="15" t="s">
        <v>39</v>
      </c>
      <c r="Q885" s="275"/>
    </row>
    <row r="886" spans="1:17" ht="60" x14ac:dyDescent="0.25">
      <c r="A886" s="276" t="s">
        <v>31</v>
      </c>
      <c r="B886" s="279" t="s">
        <v>2331</v>
      </c>
      <c r="C886" s="279" t="s">
        <v>3861</v>
      </c>
      <c r="D886" s="279" t="s">
        <v>3862</v>
      </c>
      <c r="E886" s="16" t="s">
        <v>3863</v>
      </c>
      <c r="F886" s="16" t="s">
        <v>3864</v>
      </c>
      <c r="G886" s="16" t="s">
        <v>3865</v>
      </c>
      <c r="H886" s="280" t="s">
        <v>35</v>
      </c>
      <c r="I886" s="280" t="s">
        <v>8</v>
      </c>
      <c r="J886" s="280" t="s">
        <v>6</v>
      </c>
      <c r="K886" s="280" t="s">
        <v>71</v>
      </c>
      <c r="L886" s="280" t="s">
        <v>2329</v>
      </c>
      <c r="M886" s="279" t="s">
        <v>152</v>
      </c>
      <c r="N886" s="279" t="s">
        <v>38</v>
      </c>
      <c r="O886" s="280" t="s">
        <v>2256</v>
      </c>
      <c r="P886" s="16" t="s">
        <v>39</v>
      </c>
      <c r="Q886" s="274"/>
    </row>
    <row r="887" spans="1:17" ht="60" x14ac:dyDescent="0.25">
      <c r="A887" s="276" t="s">
        <v>31</v>
      </c>
      <c r="B887" s="277" t="s">
        <v>1205</v>
      </c>
      <c r="C887" s="277" t="s">
        <v>3866</v>
      </c>
      <c r="D887" s="277" t="s">
        <v>3867</v>
      </c>
      <c r="E887" s="15" t="s">
        <v>3868</v>
      </c>
      <c r="F887" s="15" t="s">
        <v>3869</v>
      </c>
      <c r="G887" s="15" t="s">
        <v>3870</v>
      </c>
      <c r="H887" s="278" t="s">
        <v>35</v>
      </c>
      <c r="I887" s="278" t="s">
        <v>8</v>
      </c>
      <c r="J887" s="278" t="s">
        <v>6</v>
      </c>
      <c r="K887" s="278" t="s">
        <v>71</v>
      </c>
      <c r="L887" s="278" t="s">
        <v>2329</v>
      </c>
      <c r="M887" s="277" t="s">
        <v>152</v>
      </c>
      <c r="N887" s="277" t="s">
        <v>38</v>
      </c>
      <c r="O887" s="278" t="s">
        <v>2256</v>
      </c>
      <c r="P887" s="15" t="s">
        <v>39</v>
      </c>
      <c r="Q887" s="275"/>
    </row>
    <row r="888" spans="1:17" ht="60" x14ac:dyDescent="0.25">
      <c r="A888" s="276" t="s">
        <v>31</v>
      </c>
      <c r="B888" s="279" t="s">
        <v>1205</v>
      </c>
      <c r="C888" s="279" t="s">
        <v>3871</v>
      </c>
      <c r="D888" s="279" t="s">
        <v>3872</v>
      </c>
      <c r="E888" s="16" t="s">
        <v>3873</v>
      </c>
      <c r="F888" s="16" t="s">
        <v>3874</v>
      </c>
      <c r="G888" s="16" t="s">
        <v>3875</v>
      </c>
      <c r="H888" s="280" t="s">
        <v>35</v>
      </c>
      <c r="I888" s="280" t="s">
        <v>8</v>
      </c>
      <c r="J888" s="280" t="s">
        <v>6</v>
      </c>
      <c r="K888" s="280" t="s">
        <v>71</v>
      </c>
      <c r="L888" s="280" t="s">
        <v>2329</v>
      </c>
      <c r="M888" s="279" t="s">
        <v>152</v>
      </c>
      <c r="N888" s="279" t="s">
        <v>38</v>
      </c>
      <c r="O888" s="280" t="s">
        <v>2256</v>
      </c>
      <c r="P888" s="16" t="s">
        <v>39</v>
      </c>
      <c r="Q888" s="274"/>
    </row>
    <row r="889" spans="1:17" ht="60" x14ac:dyDescent="0.25">
      <c r="A889" s="276" t="s">
        <v>31</v>
      </c>
      <c r="B889" s="277" t="s">
        <v>1205</v>
      </c>
      <c r="C889" s="277" t="s">
        <v>3876</v>
      </c>
      <c r="D889" s="277" t="s">
        <v>3877</v>
      </c>
      <c r="E889" s="15" t="s">
        <v>3878</v>
      </c>
      <c r="F889" s="15" t="s">
        <v>3879</v>
      </c>
      <c r="G889" s="15" t="s">
        <v>3880</v>
      </c>
      <c r="H889" s="278" t="s">
        <v>35</v>
      </c>
      <c r="I889" s="278" t="s">
        <v>8</v>
      </c>
      <c r="J889" s="278" t="s">
        <v>6</v>
      </c>
      <c r="K889" s="278" t="s">
        <v>71</v>
      </c>
      <c r="L889" s="278" t="s">
        <v>2329</v>
      </c>
      <c r="M889" s="277" t="s">
        <v>152</v>
      </c>
      <c r="N889" s="277" t="s">
        <v>38</v>
      </c>
      <c r="O889" s="278" t="s">
        <v>2256</v>
      </c>
      <c r="P889" s="15" t="s">
        <v>39</v>
      </c>
      <c r="Q889" s="275"/>
    </row>
    <row r="890" spans="1:17" ht="60" x14ac:dyDescent="0.25">
      <c r="A890" s="276" t="s">
        <v>31</v>
      </c>
      <c r="B890" s="279" t="s">
        <v>1205</v>
      </c>
      <c r="C890" s="279" t="s">
        <v>3881</v>
      </c>
      <c r="D890" s="279" t="s">
        <v>3882</v>
      </c>
      <c r="E890" s="16" t="s">
        <v>3883</v>
      </c>
      <c r="F890" s="16" t="s">
        <v>3884</v>
      </c>
      <c r="G890" s="16" t="s">
        <v>3885</v>
      </c>
      <c r="H890" s="280" t="s">
        <v>35</v>
      </c>
      <c r="I890" s="280" t="s">
        <v>8</v>
      </c>
      <c r="J890" s="280" t="s">
        <v>6</v>
      </c>
      <c r="K890" s="280" t="s">
        <v>71</v>
      </c>
      <c r="L890" s="280" t="s">
        <v>2329</v>
      </c>
      <c r="M890" s="279" t="s">
        <v>152</v>
      </c>
      <c r="N890" s="279" t="s">
        <v>38</v>
      </c>
      <c r="O890" s="280" t="s">
        <v>2256</v>
      </c>
      <c r="P890" s="16" t="s">
        <v>39</v>
      </c>
      <c r="Q890" s="274"/>
    </row>
    <row r="891" spans="1:17" ht="45" x14ac:dyDescent="0.25">
      <c r="A891" s="276" t="s">
        <v>31</v>
      </c>
      <c r="B891" s="277" t="s">
        <v>2331</v>
      </c>
      <c r="C891" s="277"/>
      <c r="D891" s="277" t="s">
        <v>3886</v>
      </c>
      <c r="E891" s="15" t="s">
        <v>3887</v>
      </c>
      <c r="F891" s="15" t="s">
        <v>3888</v>
      </c>
      <c r="G891" s="15" t="s">
        <v>3889</v>
      </c>
      <c r="H891" s="278" t="s">
        <v>35</v>
      </c>
      <c r="I891" s="278" t="s">
        <v>4</v>
      </c>
      <c r="J891" s="278" t="s">
        <v>6</v>
      </c>
      <c r="K891" s="278" t="s">
        <v>71</v>
      </c>
      <c r="L891" s="278" t="s">
        <v>2329</v>
      </c>
      <c r="M891" s="277" t="s">
        <v>2330</v>
      </c>
      <c r="N891" s="277" t="s">
        <v>103</v>
      </c>
      <c r="O891" s="278"/>
      <c r="P891" s="15" t="s">
        <v>39</v>
      </c>
      <c r="Q891" s="275"/>
    </row>
    <row r="892" spans="1:17" ht="60" x14ac:dyDescent="0.25">
      <c r="A892" s="276" t="s">
        <v>31</v>
      </c>
      <c r="B892" s="279" t="s">
        <v>5239</v>
      </c>
      <c r="C892" s="279"/>
      <c r="D892" s="279" t="s">
        <v>3890</v>
      </c>
      <c r="E892" s="16" t="s">
        <v>3891</v>
      </c>
      <c r="F892" s="16" t="s">
        <v>3892</v>
      </c>
      <c r="G892" s="16" t="s">
        <v>3893</v>
      </c>
      <c r="H892" s="280" t="s">
        <v>35</v>
      </c>
      <c r="I892" s="280" t="s">
        <v>4</v>
      </c>
      <c r="J892" s="280" t="s">
        <v>5</v>
      </c>
      <c r="K892" s="280" t="s">
        <v>62</v>
      </c>
      <c r="L892" s="280" t="s">
        <v>483</v>
      </c>
      <c r="M892" s="279" t="s">
        <v>2196</v>
      </c>
      <c r="N892" s="279" t="s">
        <v>38</v>
      </c>
      <c r="O892" s="280" t="s">
        <v>4816</v>
      </c>
      <c r="P892" s="16" t="s">
        <v>39</v>
      </c>
      <c r="Q892" s="274"/>
    </row>
    <row r="893" spans="1:17" ht="45" x14ac:dyDescent="0.25">
      <c r="A893" s="276" t="s">
        <v>31</v>
      </c>
      <c r="B893" s="277" t="s">
        <v>4894</v>
      </c>
      <c r="C893" s="277" t="s">
        <v>3894</v>
      </c>
      <c r="D893" s="277" t="s">
        <v>3895</v>
      </c>
      <c r="E893" s="15" t="s">
        <v>3896</v>
      </c>
      <c r="F893" s="15" t="s">
        <v>3897</v>
      </c>
      <c r="G893" s="15" t="s">
        <v>3898</v>
      </c>
      <c r="H893" s="278" t="s">
        <v>35</v>
      </c>
      <c r="I893" s="278" t="s">
        <v>8</v>
      </c>
      <c r="J893" s="278" t="s">
        <v>5</v>
      </c>
      <c r="K893" s="278" t="s">
        <v>36</v>
      </c>
      <c r="L893" s="278" t="s">
        <v>651</v>
      </c>
      <c r="M893" s="277" t="s">
        <v>652</v>
      </c>
      <c r="N893" s="277" t="s">
        <v>38</v>
      </c>
      <c r="O893" s="278" t="s">
        <v>653</v>
      </c>
      <c r="P893" s="15" t="s">
        <v>39</v>
      </c>
      <c r="Q893" s="275"/>
    </row>
    <row r="894" spans="1:17" ht="60" x14ac:dyDescent="0.25">
      <c r="A894" s="276" t="s">
        <v>31</v>
      </c>
      <c r="B894" s="279" t="s">
        <v>4949</v>
      </c>
      <c r="C894" s="279" t="s">
        <v>3899</v>
      </c>
      <c r="D894" s="279" t="s">
        <v>3900</v>
      </c>
      <c r="E894" s="16" t="s">
        <v>3901</v>
      </c>
      <c r="F894" s="16" t="s">
        <v>3902</v>
      </c>
      <c r="G894" s="16" t="s">
        <v>3903</v>
      </c>
      <c r="H894" s="280" t="s">
        <v>35</v>
      </c>
      <c r="I894" s="280" t="s">
        <v>8</v>
      </c>
      <c r="J894" s="280" t="s">
        <v>5</v>
      </c>
      <c r="K894" s="280" t="s">
        <v>55</v>
      </c>
      <c r="L894" s="280" t="s">
        <v>182</v>
      </c>
      <c r="M894" s="279" t="s">
        <v>428</v>
      </c>
      <c r="N894" s="279" t="s">
        <v>38</v>
      </c>
      <c r="O894" s="280" t="s">
        <v>626</v>
      </c>
      <c r="P894" s="16" t="s">
        <v>39</v>
      </c>
      <c r="Q894" s="274"/>
    </row>
    <row r="895" spans="1:17" ht="60" x14ac:dyDescent="0.25">
      <c r="A895" s="276" t="s">
        <v>31</v>
      </c>
      <c r="B895" s="277" t="s">
        <v>4949</v>
      </c>
      <c r="C895" s="277" t="s">
        <v>3904</v>
      </c>
      <c r="D895" s="277" t="s">
        <v>3905</v>
      </c>
      <c r="E895" s="15" t="s">
        <v>3906</v>
      </c>
      <c r="F895" s="15" t="s">
        <v>3907</v>
      </c>
      <c r="G895" s="15" t="s">
        <v>3908</v>
      </c>
      <c r="H895" s="278" t="s">
        <v>35</v>
      </c>
      <c r="I895" s="278" t="s">
        <v>8</v>
      </c>
      <c r="J895" s="278" t="s">
        <v>5</v>
      </c>
      <c r="K895" s="278" t="s">
        <v>55</v>
      </c>
      <c r="L895" s="278" t="s">
        <v>182</v>
      </c>
      <c r="M895" s="277" t="s">
        <v>428</v>
      </c>
      <c r="N895" s="277" t="s">
        <v>38</v>
      </c>
      <c r="O895" s="278" t="s">
        <v>626</v>
      </c>
      <c r="P895" s="15" t="s">
        <v>39</v>
      </c>
      <c r="Q895" s="275"/>
    </row>
    <row r="896" spans="1:17" ht="75" x14ac:dyDescent="0.25">
      <c r="A896" s="276" t="s">
        <v>31</v>
      </c>
      <c r="B896" s="279" t="s">
        <v>4949</v>
      </c>
      <c r="C896" s="279"/>
      <c r="D896" s="279" t="s">
        <v>3909</v>
      </c>
      <c r="E896" s="16" t="s">
        <v>3910</v>
      </c>
      <c r="F896" s="16" t="s">
        <v>3911</v>
      </c>
      <c r="G896" s="16" t="s">
        <v>3912</v>
      </c>
      <c r="H896" s="280" t="s">
        <v>35</v>
      </c>
      <c r="I896" s="280" t="s">
        <v>4</v>
      </c>
      <c r="J896" s="280" t="s">
        <v>5</v>
      </c>
      <c r="K896" s="280" t="s">
        <v>55</v>
      </c>
      <c r="L896" s="280" t="s">
        <v>182</v>
      </c>
      <c r="M896" s="279" t="s">
        <v>428</v>
      </c>
      <c r="N896" s="279" t="s">
        <v>38</v>
      </c>
      <c r="O896" s="280" t="s">
        <v>9</v>
      </c>
      <c r="P896" s="16" t="s">
        <v>39</v>
      </c>
      <c r="Q896" s="274"/>
    </row>
    <row r="897" spans="1:17" ht="45" x14ac:dyDescent="0.25">
      <c r="A897" s="276" t="s">
        <v>31</v>
      </c>
      <c r="B897" s="277" t="s">
        <v>2752</v>
      </c>
      <c r="C897" s="277" t="s">
        <v>3913</v>
      </c>
      <c r="D897" s="277" t="s">
        <v>3914</v>
      </c>
      <c r="E897" s="15" t="s">
        <v>3915</v>
      </c>
      <c r="F897" s="15" t="s">
        <v>3916</v>
      </c>
      <c r="G897" s="15" t="s">
        <v>3917</v>
      </c>
      <c r="H897" s="278" t="s">
        <v>35</v>
      </c>
      <c r="I897" s="278" t="s">
        <v>8</v>
      </c>
      <c r="J897" s="278" t="s">
        <v>6</v>
      </c>
      <c r="K897" s="278" t="s">
        <v>71</v>
      </c>
      <c r="L897" s="278" t="s">
        <v>1294</v>
      </c>
      <c r="M897" s="277" t="s">
        <v>152</v>
      </c>
      <c r="N897" s="277" t="s">
        <v>38</v>
      </c>
      <c r="O897" s="278" t="s">
        <v>2256</v>
      </c>
      <c r="P897" s="15" t="s">
        <v>39</v>
      </c>
      <c r="Q897" s="275"/>
    </row>
    <row r="898" spans="1:17" ht="45" x14ac:dyDescent="0.25">
      <c r="A898" s="276" t="s">
        <v>31</v>
      </c>
      <c r="B898" s="279" t="s">
        <v>1199</v>
      </c>
      <c r="C898" s="279" t="s">
        <v>3918</v>
      </c>
      <c r="D898" s="279" t="s">
        <v>3919</v>
      </c>
      <c r="E898" s="16" t="s">
        <v>3920</v>
      </c>
      <c r="F898" s="16" t="s">
        <v>3921</v>
      </c>
      <c r="G898" s="16" t="s">
        <v>3922</v>
      </c>
      <c r="H898" s="280" t="s">
        <v>35</v>
      </c>
      <c r="I898" s="280" t="s">
        <v>8</v>
      </c>
      <c r="J898" s="280" t="s">
        <v>6</v>
      </c>
      <c r="K898" s="280" t="s">
        <v>71</v>
      </c>
      <c r="L898" s="280" t="s">
        <v>1294</v>
      </c>
      <c r="M898" s="279" t="s">
        <v>152</v>
      </c>
      <c r="N898" s="279" t="s">
        <v>38</v>
      </c>
      <c r="O898" s="280" t="s">
        <v>2256</v>
      </c>
      <c r="P898" s="16" t="s">
        <v>39</v>
      </c>
      <c r="Q898" s="274"/>
    </row>
    <row r="899" spans="1:17" ht="45" x14ac:dyDescent="0.25">
      <c r="A899" s="276" t="s">
        <v>31</v>
      </c>
      <c r="B899" s="277" t="s">
        <v>2752</v>
      </c>
      <c r="C899" s="277" t="s">
        <v>3923</v>
      </c>
      <c r="D899" s="277" t="s">
        <v>3924</v>
      </c>
      <c r="E899" s="15" t="s">
        <v>3925</v>
      </c>
      <c r="F899" s="15" t="s">
        <v>3916</v>
      </c>
      <c r="G899" s="15" t="s">
        <v>3926</v>
      </c>
      <c r="H899" s="278" t="s">
        <v>35</v>
      </c>
      <c r="I899" s="278" t="s">
        <v>8</v>
      </c>
      <c r="J899" s="278" t="s">
        <v>6</v>
      </c>
      <c r="K899" s="278" t="s">
        <v>71</v>
      </c>
      <c r="L899" s="278" t="s">
        <v>1294</v>
      </c>
      <c r="M899" s="277" t="s">
        <v>152</v>
      </c>
      <c r="N899" s="277" t="s">
        <v>38</v>
      </c>
      <c r="O899" s="278" t="s">
        <v>2256</v>
      </c>
      <c r="P899" s="15" t="s">
        <v>39</v>
      </c>
      <c r="Q899" s="275"/>
    </row>
    <row r="900" spans="1:17" ht="45" x14ac:dyDescent="0.25">
      <c r="A900" s="276" t="s">
        <v>31</v>
      </c>
      <c r="B900" s="279" t="s">
        <v>2752</v>
      </c>
      <c r="C900" s="279" t="s">
        <v>3927</v>
      </c>
      <c r="D900" s="279" t="s">
        <v>3928</v>
      </c>
      <c r="E900" s="16" t="s">
        <v>3929</v>
      </c>
      <c r="F900" s="16" t="s">
        <v>3864</v>
      </c>
      <c r="G900" s="16" t="s">
        <v>1766</v>
      </c>
      <c r="H900" s="280" t="s">
        <v>35</v>
      </c>
      <c r="I900" s="280" t="s">
        <v>8</v>
      </c>
      <c r="J900" s="280" t="s">
        <v>6</v>
      </c>
      <c r="K900" s="280" t="s">
        <v>71</v>
      </c>
      <c r="L900" s="280" t="s">
        <v>1294</v>
      </c>
      <c r="M900" s="279" t="s">
        <v>152</v>
      </c>
      <c r="N900" s="279" t="s">
        <v>38</v>
      </c>
      <c r="O900" s="280" t="s">
        <v>2256</v>
      </c>
      <c r="P900" s="16" t="s">
        <v>39</v>
      </c>
      <c r="Q900" s="274"/>
    </row>
    <row r="901" spans="1:17" ht="45" x14ac:dyDescent="0.25">
      <c r="A901" s="276" t="s">
        <v>31</v>
      </c>
      <c r="B901" s="277" t="s">
        <v>2752</v>
      </c>
      <c r="C901" s="277" t="s">
        <v>3930</v>
      </c>
      <c r="D901" s="277" t="s">
        <v>3931</v>
      </c>
      <c r="E901" s="15" t="s">
        <v>3932</v>
      </c>
      <c r="F901" s="15" t="s">
        <v>3864</v>
      </c>
      <c r="G901" s="15" t="s">
        <v>1794</v>
      </c>
      <c r="H901" s="278" t="s">
        <v>35</v>
      </c>
      <c r="I901" s="278" t="s">
        <v>8</v>
      </c>
      <c r="J901" s="278" t="s">
        <v>6</v>
      </c>
      <c r="K901" s="278" t="s">
        <v>71</v>
      </c>
      <c r="L901" s="278" t="s">
        <v>1294</v>
      </c>
      <c r="M901" s="277" t="s">
        <v>152</v>
      </c>
      <c r="N901" s="277" t="s">
        <v>38</v>
      </c>
      <c r="O901" s="278" t="s">
        <v>3933</v>
      </c>
      <c r="P901" s="15" t="s">
        <v>39</v>
      </c>
      <c r="Q901" s="275"/>
    </row>
    <row r="902" spans="1:17" ht="45" x14ac:dyDescent="0.25">
      <c r="A902" s="276" t="s">
        <v>31</v>
      </c>
      <c r="B902" s="279" t="s">
        <v>1199</v>
      </c>
      <c r="C902" s="279" t="s">
        <v>3934</v>
      </c>
      <c r="D902" s="279" t="s">
        <v>3935</v>
      </c>
      <c r="E902" s="16" t="s">
        <v>3936</v>
      </c>
      <c r="F902" s="16" t="s">
        <v>3937</v>
      </c>
      <c r="G902" s="16" t="s">
        <v>3938</v>
      </c>
      <c r="H902" s="280" t="s">
        <v>35</v>
      </c>
      <c r="I902" s="280" t="s">
        <v>8</v>
      </c>
      <c r="J902" s="280" t="s">
        <v>6</v>
      </c>
      <c r="K902" s="280" t="s">
        <v>71</v>
      </c>
      <c r="L902" s="280" t="s">
        <v>1294</v>
      </c>
      <c r="M902" s="279" t="s">
        <v>2330</v>
      </c>
      <c r="N902" s="279" t="s">
        <v>38</v>
      </c>
      <c r="O902" s="280" t="s">
        <v>2256</v>
      </c>
      <c r="P902" s="16" t="s">
        <v>39</v>
      </c>
      <c r="Q902" s="274"/>
    </row>
    <row r="903" spans="1:17" ht="45" x14ac:dyDescent="0.25">
      <c r="A903" s="276" t="s">
        <v>31</v>
      </c>
      <c r="B903" s="277" t="s">
        <v>2752</v>
      </c>
      <c r="C903" s="277" t="s">
        <v>3939</v>
      </c>
      <c r="D903" s="277" t="s">
        <v>3940</v>
      </c>
      <c r="E903" s="15" t="s">
        <v>3941</v>
      </c>
      <c r="F903" s="15" t="s">
        <v>3942</v>
      </c>
      <c r="G903" s="15" t="s">
        <v>3943</v>
      </c>
      <c r="H903" s="278" t="s">
        <v>35</v>
      </c>
      <c r="I903" s="278" t="s">
        <v>8</v>
      </c>
      <c r="J903" s="278" t="s">
        <v>6</v>
      </c>
      <c r="K903" s="278" t="s">
        <v>71</v>
      </c>
      <c r="L903" s="278" t="s">
        <v>1294</v>
      </c>
      <c r="M903" s="277" t="s">
        <v>2330</v>
      </c>
      <c r="N903" s="277"/>
      <c r="O903" s="278" t="s">
        <v>2256</v>
      </c>
      <c r="P903" s="15" t="s">
        <v>39</v>
      </c>
      <c r="Q903" s="275"/>
    </row>
    <row r="904" spans="1:17" ht="60" x14ac:dyDescent="0.25">
      <c r="A904" s="276" t="s">
        <v>31</v>
      </c>
      <c r="B904" s="279" t="s">
        <v>1199</v>
      </c>
      <c r="C904" s="279"/>
      <c r="D904" s="279" t="s">
        <v>3944</v>
      </c>
      <c r="E904" s="16" t="s">
        <v>3945</v>
      </c>
      <c r="F904" s="16" t="s">
        <v>3946</v>
      </c>
      <c r="G904" s="16" t="s">
        <v>3947</v>
      </c>
      <c r="H904" s="280" t="s">
        <v>35</v>
      </c>
      <c r="I904" s="280" t="s">
        <v>4</v>
      </c>
      <c r="J904" s="280" t="s">
        <v>6</v>
      </c>
      <c r="K904" s="280" t="s">
        <v>71</v>
      </c>
      <c r="L904" s="280" t="s">
        <v>1294</v>
      </c>
      <c r="M904" s="279" t="s">
        <v>152</v>
      </c>
      <c r="N904" s="279" t="s">
        <v>38</v>
      </c>
      <c r="O904" s="280" t="s">
        <v>13</v>
      </c>
      <c r="P904" s="16" t="s">
        <v>39</v>
      </c>
      <c r="Q904" s="274"/>
    </row>
    <row r="905" spans="1:17" ht="90" x14ac:dyDescent="0.25">
      <c r="A905" s="276" t="s">
        <v>31</v>
      </c>
      <c r="B905" s="277" t="s">
        <v>391</v>
      </c>
      <c r="C905" s="277"/>
      <c r="D905" s="277" t="s">
        <v>3948</v>
      </c>
      <c r="E905" s="15" t="s">
        <v>3949</v>
      </c>
      <c r="F905" s="15" t="s">
        <v>3950</v>
      </c>
      <c r="G905" s="15" t="s">
        <v>3951</v>
      </c>
      <c r="H905" s="278" t="s">
        <v>35</v>
      </c>
      <c r="I905" s="278" t="s">
        <v>4</v>
      </c>
      <c r="J905" s="278" t="s">
        <v>6</v>
      </c>
      <c r="K905" s="278" t="s">
        <v>71</v>
      </c>
      <c r="L905" s="278" t="s">
        <v>1294</v>
      </c>
      <c r="M905" s="277" t="s">
        <v>152</v>
      </c>
      <c r="N905" s="277" t="s">
        <v>38</v>
      </c>
      <c r="O905" s="278" t="s">
        <v>13</v>
      </c>
      <c r="P905" s="15" t="s">
        <v>39</v>
      </c>
      <c r="Q905" s="275"/>
    </row>
    <row r="906" spans="1:17" ht="60" x14ac:dyDescent="0.25">
      <c r="A906" s="276" t="s">
        <v>31</v>
      </c>
      <c r="B906" s="279" t="s">
        <v>5306</v>
      </c>
      <c r="C906" s="279" t="s">
        <v>3952</v>
      </c>
      <c r="D906" s="279" t="s">
        <v>3953</v>
      </c>
      <c r="E906" s="16" t="s">
        <v>3954</v>
      </c>
      <c r="F906" s="16" t="s">
        <v>3955</v>
      </c>
      <c r="G906" s="16" t="s">
        <v>3956</v>
      </c>
      <c r="H906" s="280" t="s">
        <v>35</v>
      </c>
      <c r="I906" s="280" t="s">
        <v>4</v>
      </c>
      <c r="J906" s="280" t="s">
        <v>5</v>
      </c>
      <c r="K906" s="280" t="s">
        <v>766</v>
      </c>
      <c r="L906" s="280" t="s">
        <v>1731</v>
      </c>
      <c r="M906" s="279" t="s">
        <v>1732</v>
      </c>
      <c r="N906" s="279" t="s">
        <v>38</v>
      </c>
      <c r="O906" s="280" t="s">
        <v>13</v>
      </c>
      <c r="P906" s="16" t="s">
        <v>39</v>
      </c>
      <c r="Q906" s="274"/>
    </row>
    <row r="907" spans="1:17" ht="75" x14ac:dyDescent="0.25">
      <c r="A907" s="276" t="s">
        <v>31</v>
      </c>
      <c r="B907" s="277" t="s">
        <v>32</v>
      </c>
      <c r="C907" s="277"/>
      <c r="D907" s="277" t="s">
        <v>3957</v>
      </c>
      <c r="E907" s="15" t="s">
        <v>3958</v>
      </c>
      <c r="F907" s="15" t="s">
        <v>5089</v>
      </c>
      <c r="G907" s="15" t="s">
        <v>5090</v>
      </c>
      <c r="H907" s="278" t="s">
        <v>35</v>
      </c>
      <c r="I907" s="278" t="s">
        <v>4</v>
      </c>
      <c r="J907" s="278" t="s">
        <v>6</v>
      </c>
      <c r="K907" s="278" t="s">
        <v>36</v>
      </c>
      <c r="L907" s="278" t="s">
        <v>37</v>
      </c>
      <c r="M907" s="277" t="s">
        <v>5297</v>
      </c>
      <c r="N907" s="277" t="s">
        <v>38</v>
      </c>
      <c r="O907" s="278" t="s">
        <v>626</v>
      </c>
      <c r="P907" s="15" t="s">
        <v>39</v>
      </c>
      <c r="Q907" s="275"/>
    </row>
    <row r="908" spans="1:17" ht="75" x14ac:dyDescent="0.25">
      <c r="A908" s="276" t="s">
        <v>31</v>
      </c>
      <c r="B908" s="279" t="s">
        <v>5309</v>
      </c>
      <c r="C908" s="279" t="s">
        <v>3959</v>
      </c>
      <c r="D908" s="279" t="s">
        <v>3960</v>
      </c>
      <c r="E908" s="16" t="s">
        <v>3961</v>
      </c>
      <c r="F908" s="16" t="s">
        <v>3962</v>
      </c>
      <c r="G908" s="16" t="s">
        <v>3963</v>
      </c>
      <c r="H908" s="280" t="s">
        <v>35</v>
      </c>
      <c r="I908" s="280" t="s">
        <v>8</v>
      </c>
      <c r="J908" s="280" t="s">
        <v>5</v>
      </c>
      <c r="K908" s="280" t="s">
        <v>62</v>
      </c>
      <c r="L908" s="280" t="s">
        <v>63</v>
      </c>
      <c r="M908" s="279" t="s">
        <v>64</v>
      </c>
      <c r="N908" s="279" t="s">
        <v>38</v>
      </c>
      <c r="O908" s="280" t="s">
        <v>2201</v>
      </c>
      <c r="P908" s="16" t="s">
        <v>39</v>
      </c>
      <c r="Q908" s="274"/>
    </row>
    <row r="909" spans="1:17" ht="75" x14ac:dyDescent="0.25">
      <c r="A909" s="276" t="s">
        <v>31</v>
      </c>
      <c r="B909" s="277" t="s">
        <v>5309</v>
      </c>
      <c r="C909" s="277" t="s">
        <v>3964</v>
      </c>
      <c r="D909" s="277" t="s">
        <v>3965</v>
      </c>
      <c r="E909" s="15" t="s">
        <v>3966</v>
      </c>
      <c r="F909" s="15" t="s">
        <v>3967</v>
      </c>
      <c r="G909" s="15" t="s">
        <v>2664</v>
      </c>
      <c r="H909" s="278" t="s">
        <v>35</v>
      </c>
      <c r="I909" s="278" t="s">
        <v>8</v>
      </c>
      <c r="J909" s="278" t="s">
        <v>5</v>
      </c>
      <c r="K909" s="278" t="s">
        <v>62</v>
      </c>
      <c r="L909" s="278" t="s">
        <v>63</v>
      </c>
      <c r="M909" s="277" t="s">
        <v>64</v>
      </c>
      <c r="N909" s="277"/>
      <c r="O909" s="278" t="s">
        <v>2201</v>
      </c>
      <c r="P909" s="15" t="s">
        <v>39</v>
      </c>
      <c r="Q909" s="275"/>
    </row>
    <row r="910" spans="1:17" ht="90" x14ac:dyDescent="0.25">
      <c r="A910" s="276" t="s">
        <v>31</v>
      </c>
      <c r="B910" s="279" t="s">
        <v>1252</v>
      </c>
      <c r="C910" s="279"/>
      <c r="D910" s="279" t="s">
        <v>3968</v>
      </c>
      <c r="E910" s="16" t="s">
        <v>3969</v>
      </c>
      <c r="F910" s="16" t="s">
        <v>3970</v>
      </c>
      <c r="G910" s="16" t="s">
        <v>3971</v>
      </c>
      <c r="H910" s="280" t="s">
        <v>35</v>
      </c>
      <c r="I910" s="280" t="s">
        <v>4</v>
      </c>
      <c r="J910" s="280" t="s">
        <v>6</v>
      </c>
      <c r="K910" s="280" t="s">
        <v>55</v>
      </c>
      <c r="L910" s="280" t="s">
        <v>56</v>
      </c>
      <c r="M910" s="279" t="s">
        <v>544</v>
      </c>
      <c r="N910" s="279"/>
      <c r="O910" s="280"/>
      <c r="P910" s="16" t="s">
        <v>39</v>
      </c>
      <c r="Q910" s="274"/>
    </row>
    <row r="911" spans="1:17" ht="75" x14ac:dyDescent="0.25">
      <c r="A911" s="276" t="s">
        <v>31</v>
      </c>
      <c r="B911" s="277" t="s">
        <v>5309</v>
      </c>
      <c r="C911" s="277"/>
      <c r="D911" s="277" t="s">
        <v>3972</v>
      </c>
      <c r="E911" s="15" t="s">
        <v>3973</v>
      </c>
      <c r="F911" s="15" t="s">
        <v>2659</v>
      </c>
      <c r="G911" s="15" t="s">
        <v>3974</v>
      </c>
      <c r="H911" s="278" t="s">
        <v>35</v>
      </c>
      <c r="I911" s="278" t="s">
        <v>4</v>
      </c>
      <c r="J911" s="278" t="s">
        <v>5</v>
      </c>
      <c r="K911" s="278" t="s">
        <v>62</v>
      </c>
      <c r="L911" s="278" t="s">
        <v>941</v>
      </c>
      <c r="M911" s="277" t="s">
        <v>64</v>
      </c>
      <c r="N911" s="277" t="s">
        <v>38</v>
      </c>
      <c r="O911" s="278" t="s">
        <v>13</v>
      </c>
      <c r="P911" s="15" t="s">
        <v>39</v>
      </c>
      <c r="Q911" s="275"/>
    </row>
    <row r="912" spans="1:17" ht="60" x14ac:dyDescent="0.25">
      <c r="A912" s="276" t="s">
        <v>31</v>
      </c>
      <c r="B912" s="288">
        <v>44108</v>
      </c>
      <c r="C912" s="279"/>
      <c r="D912" s="279" t="s">
        <v>3975</v>
      </c>
      <c r="E912" s="16" t="s">
        <v>3976</v>
      </c>
      <c r="F912" s="16" t="s">
        <v>3977</v>
      </c>
      <c r="G912" s="16" t="s">
        <v>3978</v>
      </c>
      <c r="H912" s="280" t="s">
        <v>35</v>
      </c>
      <c r="I912" s="280" t="s">
        <v>4</v>
      </c>
      <c r="J912" s="280" t="s">
        <v>6</v>
      </c>
      <c r="K912" s="280" t="s">
        <v>62</v>
      </c>
      <c r="L912" s="280" t="s">
        <v>941</v>
      </c>
      <c r="M912" s="279" t="s">
        <v>64</v>
      </c>
      <c r="N912" s="279" t="s">
        <v>38</v>
      </c>
      <c r="O912" s="280"/>
      <c r="P912" s="16" t="s">
        <v>39</v>
      </c>
      <c r="Q912" s="274"/>
    </row>
    <row r="913" spans="1:17" ht="60" x14ac:dyDescent="0.25">
      <c r="A913" s="276" t="s">
        <v>31</v>
      </c>
      <c r="B913" s="277" t="s">
        <v>5267</v>
      </c>
      <c r="C913" s="277"/>
      <c r="D913" s="277" t="s">
        <v>3979</v>
      </c>
      <c r="E913" s="15" t="s">
        <v>3980</v>
      </c>
      <c r="F913" s="15" t="s">
        <v>3981</v>
      </c>
      <c r="G913" s="15" t="s">
        <v>3982</v>
      </c>
      <c r="H913" s="278" t="s">
        <v>35</v>
      </c>
      <c r="I913" s="278" t="s">
        <v>4</v>
      </c>
      <c r="J913" s="278" t="s">
        <v>5</v>
      </c>
      <c r="K913" s="278" t="s">
        <v>766</v>
      </c>
      <c r="L913" s="278" t="s">
        <v>767</v>
      </c>
      <c r="M913" s="277" t="s">
        <v>267</v>
      </c>
      <c r="N913" s="277" t="s">
        <v>103</v>
      </c>
      <c r="O913" s="278"/>
      <c r="P913" s="15" t="s">
        <v>39</v>
      </c>
      <c r="Q913" s="275"/>
    </row>
    <row r="914" spans="1:17" ht="45" x14ac:dyDescent="0.25">
      <c r="A914" s="276" t="s">
        <v>31</v>
      </c>
      <c r="B914" s="279" t="s">
        <v>3983</v>
      </c>
      <c r="C914" s="279" t="s">
        <v>3984</v>
      </c>
      <c r="D914" s="279" t="s">
        <v>3985</v>
      </c>
      <c r="E914" s="16" t="s">
        <v>3986</v>
      </c>
      <c r="F914" s="16" t="s">
        <v>3987</v>
      </c>
      <c r="G914" s="16" t="s">
        <v>3988</v>
      </c>
      <c r="H914" s="280" t="s">
        <v>70</v>
      </c>
      <c r="I914" s="280" t="s">
        <v>8</v>
      </c>
      <c r="J914" s="280" t="s">
        <v>6</v>
      </c>
      <c r="K914" s="280" t="s">
        <v>55</v>
      </c>
      <c r="L914" s="280" t="s">
        <v>56</v>
      </c>
      <c r="M914" s="279" t="s">
        <v>3989</v>
      </c>
      <c r="N914" s="279" t="s">
        <v>103</v>
      </c>
      <c r="O914" s="280"/>
      <c r="P914" s="16" t="s">
        <v>39</v>
      </c>
      <c r="Q914" s="274"/>
    </row>
    <row r="915" spans="1:17" ht="45" x14ac:dyDescent="0.25">
      <c r="A915" s="276" t="s">
        <v>31</v>
      </c>
      <c r="B915" s="277" t="s">
        <v>5091</v>
      </c>
      <c r="C915" s="277" t="s">
        <v>3990</v>
      </c>
      <c r="D915" s="277" t="s">
        <v>3991</v>
      </c>
      <c r="E915" s="15" t="s">
        <v>3992</v>
      </c>
      <c r="F915" s="15" t="s">
        <v>3993</v>
      </c>
      <c r="G915" s="15" t="s">
        <v>3994</v>
      </c>
      <c r="H915" s="278" t="s">
        <v>35</v>
      </c>
      <c r="I915" s="278" t="s">
        <v>8</v>
      </c>
      <c r="J915" s="278" t="s">
        <v>5</v>
      </c>
      <c r="K915" s="278" t="s">
        <v>766</v>
      </c>
      <c r="L915" s="278" t="s">
        <v>1022</v>
      </c>
      <c r="M915" s="277" t="s">
        <v>1732</v>
      </c>
      <c r="N915" s="277"/>
      <c r="O915" s="278" t="s">
        <v>198</v>
      </c>
      <c r="P915" s="15" t="s">
        <v>39</v>
      </c>
      <c r="Q915" s="275"/>
    </row>
    <row r="916" spans="1:17" ht="45" x14ac:dyDescent="0.25">
      <c r="A916" s="276" t="s">
        <v>31</v>
      </c>
      <c r="B916" s="279" t="s">
        <v>5091</v>
      </c>
      <c r="C916" s="279" t="s">
        <v>3995</v>
      </c>
      <c r="D916" s="279" t="s">
        <v>3996</v>
      </c>
      <c r="E916" s="16" t="s">
        <v>3997</v>
      </c>
      <c r="F916" s="16" t="s">
        <v>3998</v>
      </c>
      <c r="G916" s="16" t="s">
        <v>3999</v>
      </c>
      <c r="H916" s="280" t="s">
        <v>35</v>
      </c>
      <c r="I916" s="280" t="s">
        <v>8</v>
      </c>
      <c r="J916" s="280" t="s">
        <v>5</v>
      </c>
      <c r="K916" s="280" t="s">
        <v>766</v>
      </c>
      <c r="L916" s="280" t="s">
        <v>1022</v>
      </c>
      <c r="M916" s="279" t="s">
        <v>4000</v>
      </c>
      <c r="N916" s="279" t="s">
        <v>38</v>
      </c>
      <c r="O916" s="280" t="s">
        <v>13</v>
      </c>
      <c r="P916" s="16" t="s">
        <v>39</v>
      </c>
      <c r="Q916" s="274"/>
    </row>
    <row r="917" spans="1:17" ht="60" x14ac:dyDescent="0.25">
      <c r="A917" s="276" t="s">
        <v>31</v>
      </c>
      <c r="B917" s="277" t="s">
        <v>5091</v>
      </c>
      <c r="C917" s="277" t="s">
        <v>4001</v>
      </c>
      <c r="D917" s="277" t="s">
        <v>4002</v>
      </c>
      <c r="E917" s="15" t="s">
        <v>4003</v>
      </c>
      <c r="F917" s="15" t="s">
        <v>4004</v>
      </c>
      <c r="G917" s="15" t="s">
        <v>4005</v>
      </c>
      <c r="H917" s="278" t="s">
        <v>35</v>
      </c>
      <c r="I917" s="278" t="s">
        <v>8</v>
      </c>
      <c r="J917" s="278" t="s">
        <v>5</v>
      </c>
      <c r="K917" s="278" t="s">
        <v>766</v>
      </c>
      <c r="L917" s="278" t="s">
        <v>1022</v>
      </c>
      <c r="M917" s="277" t="s">
        <v>4000</v>
      </c>
      <c r="N917" s="277" t="s">
        <v>38</v>
      </c>
      <c r="O917" s="278" t="s">
        <v>13</v>
      </c>
      <c r="P917" s="15" t="s">
        <v>39</v>
      </c>
      <c r="Q917" s="275"/>
    </row>
    <row r="918" spans="1:17" ht="45" x14ac:dyDescent="0.25">
      <c r="A918" s="276" t="s">
        <v>31</v>
      </c>
      <c r="B918" s="279" t="s">
        <v>5091</v>
      </c>
      <c r="C918" s="279" t="s">
        <v>4006</v>
      </c>
      <c r="D918" s="279" t="s">
        <v>4007</v>
      </c>
      <c r="E918" s="16" t="s">
        <v>4008</v>
      </c>
      <c r="F918" s="16" t="s">
        <v>4009</v>
      </c>
      <c r="G918" s="16" t="s">
        <v>4010</v>
      </c>
      <c r="H918" s="280" t="s">
        <v>35</v>
      </c>
      <c r="I918" s="280" t="s">
        <v>8</v>
      </c>
      <c r="J918" s="280" t="s">
        <v>5</v>
      </c>
      <c r="K918" s="280" t="s">
        <v>766</v>
      </c>
      <c r="L918" s="280" t="s">
        <v>1022</v>
      </c>
      <c r="M918" s="279" t="s">
        <v>1732</v>
      </c>
      <c r="N918" s="279"/>
      <c r="O918" s="280" t="s">
        <v>198</v>
      </c>
      <c r="P918" s="16" t="s">
        <v>39</v>
      </c>
      <c r="Q918" s="274"/>
    </row>
    <row r="919" spans="1:17" ht="45" x14ac:dyDescent="0.25">
      <c r="A919" s="276" t="s">
        <v>31</v>
      </c>
      <c r="B919" s="277" t="s">
        <v>5092</v>
      </c>
      <c r="C919" s="277" t="s">
        <v>4011</v>
      </c>
      <c r="D919" s="277" t="s">
        <v>4012</v>
      </c>
      <c r="E919" s="15" t="s">
        <v>4013</v>
      </c>
      <c r="F919" s="15" t="s">
        <v>4014</v>
      </c>
      <c r="G919" s="15" t="s">
        <v>4015</v>
      </c>
      <c r="H919" s="278" t="s">
        <v>35</v>
      </c>
      <c r="I919" s="278" t="s">
        <v>8</v>
      </c>
      <c r="J919" s="278" t="s">
        <v>5</v>
      </c>
      <c r="K919" s="278" t="s">
        <v>766</v>
      </c>
      <c r="L919" s="278" t="s">
        <v>1022</v>
      </c>
      <c r="M919" s="277" t="s">
        <v>4000</v>
      </c>
      <c r="N919" s="277" t="s">
        <v>38</v>
      </c>
      <c r="O919" s="278" t="s">
        <v>13</v>
      </c>
      <c r="P919" s="15" t="s">
        <v>39</v>
      </c>
      <c r="Q919" s="275"/>
    </row>
    <row r="920" spans="1:17" ht="45" x14ac:dyDescent="0.25">
      <c r="A920" s="276" t="s">
        <v>31</v>
      </c>
      <c r="B920" s="279" t="s">
        <v>5093</v>
      </c>
      <c r="C920" s="279" t="s">
        <v>4016</v>
      </c>
      <c r="D920" s="279" t="s">
        <v>4017</v>
      </c>
      <c r="E920" s="16" t="s">
        <v>4018</v>
      </c>
      <c r="F920" s="16" t="s">
        <v>4019</v>
      </c>
      <c r="G920" s="16" t="s">
        <v>4020</v>
      </c>
      <c r="H920" s="280" t="s">
        <v>35</v>
      </c>
      <c r="I920" s="280" t="s">
        <v>8</v>
      </c>
      <c r="J920" s="280" t="s">
        <v>5</v>
      </c>
      <c r="K920" s="280" t="s">
        <v>766</v>
      </c>
      <c r="L920" s="280" t="s">
        <v>1022</v>
      </c>
      <c r="M920" s="279" t="s">
        <v>1732</v>
      </c>
      <c r="N920" s="279"/>
      <c r="O920" s="280" t="s">
        <v>198</v>
      </c>
      <c r="P920" s="16" t="s">
        <v>39</v>
      </c>
      <c r="Q920" s="274"/>
    </row>
    <row r="921" spans="1:17" ht="45" x14ac:dyDescent="0.25">
      <c r="A921" s="276" t="s">
        <v>31</v>
      </c>
      <c r="B921" s="277" t="s">
        <v>5093</v>
      </c>
      <c r="C921" s="277" t="s">
        <v>4021</v>
      </c>
      <c r="D921" s="277" t="s">
        <v>4022</v>
      </c>
      <c r="E921" s="15" t="s">
        <v>4023</v>
      </c>
      <c r="F921" s="15" t="s">
        <v>4024</v>
      </c>
      <c r="G921" s="15" t="s">
        <v>4025</v>
      </c>
      <c r="H921" s="278" t="s">
        <v>35</v>
      </c>
      <c r="I921" s="278" t="s">
        <v>8</v>
      </c>
      <c r="J921" s="278" t="s">
        <v>5</v>
      </c>
      <c r="K921" s="278" t="s">
        <v>766</v>
      </c>
      <c r="L921" s="278" t="s">
        <v>1022</v>
      </c>
      <c r="M921" s="277" t="s">
        <v>4000</v>
      </c>
      <c r="N921" s="277" t="s">
        <v>38</v>
      </c>
      <c r="O921" s="278" t="s">
        <v>13</v>
      </c>
      <c r="P921" s="15" t="s">
        <v>39</v>
      </c>
      <c r="Q921" s="275"/>
    </row>
    <row r="922" spans="1:17" ht="45" x14ac:dyDescent="0.25">
      <c r="A922" s="276" t="s">
        <v>31</v>
      </c>
      <c r="B922" s="279" t="s">
        <v>5093</v>
      </c>
      <c r="C922" s="279" t="s">
        <v>4026</v>
      </c>
      <c r="D922" s="279" t="s">
        <v>4027</v>
      </c>
      <c r="E922" s="16" t="s">
        <v>4028</v>
      </c>
      <c r="F922" s="16" t="s">
        <v>4029</v>
      </c>
      <c r="G922" s="16" t="s">
        <v>4030</v>
      </c>
      <c r="H922" s="280" t="s">
        <v>35</v>
      </c>
      <c r="I922" s="280" t="s">
        <v>8</v>
      </c>
      <c r="J922" s="280" t="s">
        <v>5</v>
      </c>
      <c r="K922" s="280" t="s">
        <v>766</v>
      </c>
      <c r="L922" s="280" t="s">
        <v>1022</v>
      </c>
      <c r="M922" s="279" t="s">
        <v>1732</v>
      </c>
      <c r="N922" s="279"/>
      <c r="O922" s="280" t="s">
        <v>198</v>
      </c>
      <c r="P922" s="16" t="s">
        <v>39</v>
      </c>
      <c r="Q922" s="274"/>
    </row>
    <row r="923" spans="1:17" ht="45" x14ac:dyDescent="0.25">
      <c r="A923" s="276" t="s">
        <v>31</v>
      </c>
      <c r="B923" s="277" t="s">
        <v>5093</v>
      </c>
      <c r="C923" s="277" t="s">
        <v>4031</v>
      </c>
      <c r="D923" s="277" t="s">
        <v>4032</v>
      </c>
      <c r="E923" s="15" t="s">
        <v>4033</v>
      </c>
      <c r="F923" s="15" t="s">
        <v>5094</v>
      </c>
      <c r="G923" s="15" t="s">
        <v>5095</v>
      </c>
      <c r="H923" s="278" t="s">
        <v>35</v>
      </c>
      <c r="I923" s="278" t="s">
        <v>8</v>
      </c>
      <c r="J923" s="278" t="s">
        <v>5</v>
      </c>
      <c r="K923" s="278" t="s">
        <v>766</v>
      </c>
      <c r="L923" s="278" t="s">
        <v>1022</v>
      </c>
      <c r="M923" s="277" t="s">
        <v>4000</v>
      </c>
      <c r="N923" s="277" t="s">
        <v>38</v>
      </c>
      <c r="O923" s="278" t="s">
        <v>13</v>
      </c>
      <c r="P923" s="15" t="s">
        <v>39</v>
      </c>
      <c r="Q923" s="275"/>
    </row>
    <row r="924" spans="1:17" ht="45" x14ac:dyDescent="0.25">
      <c r="A924" s="276" t="s">
        <v>31</v>
      </c>
      <c r="B924" s="279" t="s">
        <v>5093</v>
      </c>
      <c r="C924" s="279" t="s">
        <v>4034</v>
      </c>
      <c r="D924" s="279" t="s">
        <v>4035</v>
      </c>
      <c r="E924" s="16" t="s">
        <v>4036</v>
      </c>
      <c r="F924" s="16" t="s">
        <v>4037</v>
      </c>
      <c r="G924" s="16" t="s">
        <v>4038</v>
      </c>
      <c r="H924" s="280" t="s">
        <v>35</v>
      </c>
      <c r="I924" s="280" t="s">
        <v>8</v>
      </c>
      <c r="J924" s="280" t="s">
        <v>5</v>
      </c>
      <c r="K924" s="280" t="s">
        <v>766</v>
      </c>
      <c r="L924" s="280" t="s">
        <v>1022</v>
      </c>
      <c r="M924" s="279" t="s">
        <v>1732</v>
      </c>
      <c r="N924" s="279"/>
      <c r="O924" s="280" t="s">
        <v>198</v>
      </c>
      <c r="P924" s="16" t="s">
        <v>39</v>
      </c>
      <c r="Q924" s="274"/>
    </row>
    <row r="925" spans="1:17" ht="60" x14ac:dyDescent="0.25">
      <c r="A925" s="276" t="s">
        <v>31</v>
      </c>
      <c r="B925" s="277" t="s">
        <v>5093</v>
      </c>
      <c r="C925" s="277" t="s">
        <v>4039</v>
      </c>
      <c r="D925" s="277" t="s">
        <v>4040</v>
      </c>
      <c r="E925" s="15" t="s">
        <v>4041</v>
      </c>
      <c r="F925" s="15" t="s">
        <v>4042</v>
      </c>
      <c r="G925" s="15" t="s">
        <v>4043</v>
      </c>
      <c r="H925" s="278" t="s">
        <v>35</v>
      </c>
      <c r="I925" s="278" t="s">
        <v>8</v>
      </c>
      <c r="J925" s="278" t="s">
        <v>5</v>
      </c>
      <c r="K925" s="278" t="s">
        <v>766</v>
      </c>
      <c r="L925" s="278" t="s">
        <v>1022</v>
      </c>
      <c r="M925" s="277" t="s">
        <v>1732</v>
      </c>
      <c r="N925" s="277"/>
      <c r="O925" s="278" t="s">
        <v>198</v>
      </c>
      <c r="P925" s="15" t="s">
        <v>39</v>
      </c>
      <c r="Q925" s="275"/>
    </row>
    <row r="926" spans="1:17" ht="45" x14ac:dyDescent="0.25">
      <c r="A926" s="276" t="s">
        <v>31</v>
      </c>
      <c r="B926" s="279" t="s">
        <v>5093</v>
      </c>
      <c r="C926" s="279" t="s">
        <v>4044</v>
      </c>
      <c r="D926" s="279" t="s">
        <v>4045</v>
      </c>
      <c r="E926" s="16" t="s">
        <v>4046</v>
      </c>
      <c r="F926" s="16" t="s">
        <v>5096</v>
      </c>
      <c r="G926" s="16" t="s">
        <v>5097</v>
      </c>
      <c r="H926" s="280" t="s">
        <v>35</v>
      </c>
      <c r="I926" s="280" t="s">
        <v>8</v>
      </c>
      <c r="J926" s="280" t="s">
        <v>5</v>
      </c>
      <c r="K926" s="280" t="s">
        <v>766</v>
      </c>
      <c r="L926" s="280" t="s">
        <v>1022</v>
      </c>
      <c r="M926" s="279" t="s">
        <v>4000</v>
      </c>
      <c r="N926" s="279" t="s">
        <v>38</v>
      </c>
      <c r="O926" s="280" t="s">
        <v>13</v>
      </c>
      <c r="P926" s="16" t="s">
        <v>39</v>
      </c>
      <c r="Q926" s="274"/>
    </row>
    <row r="927" spans="1:17" ht="45" x14ac:dyDescent="0.25">
      <c r="A927" s="276" t="s">
        <v>31</v>
      </c>
      <c r="B927" s="277" t="s">
        <v>5093</v>
      </c>
      <c r="C927" s="277" t="s">
        <v>4048</v>
      </c>
      <c r="D927" s="277" t="s">
        <v>4049</v>
      </c>
      <c r="E927" s="15" t="s">
        <v>4050</v>
      </c>
      <c r="F927" s="15" t="s">
        <v>4051</v>
      </c>
      <c r="G927" s="15" t="s">
        <v>4052</v>
      </c>
      <c r="H927" s="278" t="s">
        <v>35</v>
      </c>
      <c r="I927" s="278" t="s">
        <v>8</v>
      </c>
      <c r="J927" s="278" t="s">
        <v>5</v>
      </c>
      <c r="K927" s="278" t="s">
        <v>766</v>
      </c>
      <c r="L927" s="278" t="s">
        <v>1022</v>
      </c>
      <c r="M927" s="277" t="s">
        <v>1732</v>
      </c>
      <c r="N927" s="277"/>
      <c r="O927" s="278" t="s">
        <v>198</v>
      </c>
      <c r="P927" s="15" t="s">
        <v>39</v>
      </c>
      <c r="Q927" s="275"/>
    </row>
    <row r="928" spans="1:17" ht="45" x14ac:dyDescent="0.25">
      <c r="A928" s="276" t="s">
        <v>31</v>
      </c>
      <c r="B928" s="279" t="s">
        <v>5093</v>
      </c>
      <c r="C928" s="279" t="s">
        <v>4053</v>
      </c>
      <c r="D928" s="279" t="s">
        <v>4054</v>
      </c>
      <c r="E928" s="16" t="s">
        <v>4055</v>
      </c>
      <c r="F928" s="16" t="s">
        <v>4056</v>
      </c>
      <c r="G928" s="16" t="s">
        <v>4057</v>
      </c>
      <c r="H928" s="280" t="s">
        <v>35</v>
      </c>
      <c r="I928" s="280" t="s">
        <v>8</v>
      </c>
      <c r="J928" s="280" t="s">
        <v>5</v>
      </c>
      <c r="K928" s="280" t="s">
        <v>766</v>
      </c>
      <c r="L928" s="280" t="s">
        <v>1022</v>
      </c>
      <c r="M928" s="279" t="s">
        <v>4000</v>
      </c>
      <c r="N928" s="279" t="s">
        <v>38</v>
      </c>
      <c r="O928" s="280" t="s">
        <v>13</v>
      </c>
      <c r="P928" s="16" t="s">
        <v>39</v>
      </c>
      <c r="Q928" s="274"/>
    </row>
    <row r="929" spans="1:17" ht="45" x14ac:dyDescent="0.25">
      <c r="A929" s="276" t="s">
        <v>31</v>
      </c>
      <c r="B929" s="277" t="s">
        <v>5093</v>
      </c>
      <c r="C929" s="277" t="s">
        <v>4058</v>
      </c>
      <c r="D929" s="277" t="s">
        <v>4059</v>
      </c>
      <c r="E929" s="15" t="s">
        <v>4060</v>
      </c>
      <c r="F929" s="15" t="s">
        <v>4061</v>
      </c>
      <c r="G929" s="15" t="s">
        <v>4062</v>
      </c>
      <c r="H929" s="278" t="s">
        <v>35</v>
      </c>
      <c r="I929" s="278" t="s">
        <v>8</v>
      </c>
      <c r="J929" s="278" t="s">
        <v>5</v>
      </c>
      <c r="K929" s="278" t="s">
        <v>766</v>
      </c>
      <c r="L929" s="278" t="s">
        <v>1022</v>
      </c>
      <c r="M929" s="277" t="s">
        <v>1732</v>
      </c>
      <c r="N929" s="277"/>
      <c r="O929" s="278" t="s">
        <v>198</v>
      </c>
      <c r="P929" s="15" t="s">
        <v>39</v>
      </c>
      <c r="Q929" s="275"/>
    </row>
    <row r="930" spans="1:17" ht="45" x14ac:dyDescent="0.25">
      <c r="A930" s="276" t="s">
        <v>31</v>
      </c>
      <c r="B930" s="279" t="s">
        <v>5093</v>
      </c>
      <c r="C930" s="279" t="s">
        <v>4063</v>
      </c>
      <c r="D930" s="279" t="s">
        <v>4064</v>
      </c>
      <c r="E930" s="16" t="s">
        <v>4065</v>
      </c>
      <c r="F930" s="16" t="s">
        <v>4066</v>
      </c>
      <c r="G930" s="16" t="s">
        <v>4067</v>
      </c>
      <c r="H930" s="280" t="s">
        <v>35</v>
      </c>
      <c r="I930" s="280" t="s">
        <v>8</v>
      </c>
      <c r="J930" s="280" t="s">
        <v>5</v>
      </c>
      <c r="K930" s="280" t="s">
        <v>766</v>
      </c>
      <c r="L930" s="280" t="s">
        <v>1022</v>
      </c>
      <c r="M930" s="279" t="s">
        <v>4000</v>
      </c>
      <c r="N930" s="279" t="s">
        <v>38</v>
      </c>
      <c r="O930" s="280" t="s">
        <v>13</v>
      </c>
      <c r="P930" s="16" t="s">
        <v>39</v>
      </c>
      <c r="Q930" s="274"/>
    </row>
    <row r="931" spans="1:17" ht="45" x14ac:dyDescent="0.25">
      <c r="A931" s="276" t="s">
        <v>31</v>
      </c>
      <c r="B931" s="277" t="s">
        <v>5093</v>
      </c>
      <c r="C931" s="277" t="s">
        <v>4068</v>
      </c>
      <c r="D931" s="277" t="s">
        <v>4069</v>
      </c>
      <c r="E931" s="15" t="s">
        <v>4070</v>
      </c>
      <c r="F931" s="15" t="s">
        <v>4071</v>
      </c>
      <c r="G931" s="15" t="s">
        <v>3016</v>
      </c>
      <c r="H931" s="278" t="s">
        <v>35</v>
      </c>
      <c r="I931" s="278" t="s">
        <v>8</v>
      </c>
      <c r="J931" s="278" t="s">
        <v>5</v>
      </c>
      <c r="K931" s="278" t="s">
        <v>766</v>
      </c>
      <c r="L931" s="278" t="s">
        <v>1022</v>
      </c>
      <c r="M931" s="277" t="s">
        <v>1732</v>
      </c>
      <c r="N931" s="277"/>
      <c r="O931" s="278" t="s">
        <v>198</v>
      </c>
      <c r="P931" s="15" t="s">
        <v>39</v>
      </c>
      <c r="Q931" s="275"/>
    </row>
    <row r="932" spans="1:17" ht="45" x14ac:dyDescent="0.25">
      <c r="A932" s="276" t="s">
        <v>31</v>
      </c>
      <c r="B932" s="279" t="s">
        <v>5093</v>
      </c>
      <c r="C932" s="279" t="s">
        <v>4072</v>
      </c>
      <c r="D932" s="279" t="s">
        <v>4073</v>
      </c>
      <c r="E932" s="16" t="s">
        <v>4074</v>
      </c>
      <c r="F932" s="16" t="s">
        <v>4075</v>
      </c>
      <c r="G932" s="16" t="s">
        <v>1761</v>
      </c>
      <c r="H932" s="280" t="s">
        <v>35</v>
      </c>
      <c r="I932" s="280" t="s">
        <v>8</v>
      </c>
      <c r="J932" s="280" t="s">
        <v>5</v>
      </c>
      <c r="K932" s="280" t="s">
        <v>766</v>
      </c>
      <c r="L932" s="280" t="s">
        <v>1022</v>
      </c>
      <c r="M932" s="279" t="s">
        <v>4000</v>
      </c>
      <c r="N932" s="279" t="s">
        <v>38</v>
      </c>
      <c r="O932" s="280" t="s">
        <v>13</v>
      </c>
      <c r="P932" s="16" t="s">
        <v>39</v>
      </c>
      <c r="Q932" s="274"/>
    </row>
    <row r="933" spans="1:17" ht="45" x14ac:dyDescent="0.25">
      <c r="A933" s="276" t="s">
        <v>31</v>
      </c>
      <c r="B933" s="277" t="s">
        <v>5093</v>
      </c>
      <c r="C933" s="277" t="s">
        <v>4076</v>
      </c>
      <c r="D933" s="277" t="s">
        <v>4077</v>
      </c>
      <c r="E933" s="15" t="s">
        <v>4078</v>
      </c>
      <c r="F933" s="15" t="s">
        <v>4079</v>
      </c>
      <c r="G933" s="15" t="s">
        <v>4080</v>
      </c>
      <c r="H933" s="278" t="s">
        <v>35</v>
      </c>
      <c r="I933" s="278" t="s">
        <v>8</v>
      </c>
      <c r="J933" s="278" t="s">
        <v>5</v>
      </c>
      <c r="K933" s="278" t="s">
        <v>766</v>
      </c>
      <c r="L933" s="278" t="s">
        <v>1022</v>
      </c>
      <c r="M933" s="277" t="s">
        <v>1732</v>
      </c>
      <c r="N933" s="277"/>
      <c r="O933" s="278" t="s">
        <v>198</v>
      </c>
      <c r="P933" s="15" t="s">
        <v>39</v>
      </c>
      <c r="Q933" s="275"/>
    </row>
    <row r="934" spans="1:17" ht="60" x14ac:dyDescent="0.25">
      <c r="A934" s="276" t="s">
        <v>31</v>
      </c>
      <c r="B934" s="279" t="s">
        <v>5093</v>
      </c>
      <c r="C934" s="279"/>
      <c r="D934" s="279" t="s">
        <v>4081</v>
      </c>
      <c r="E934" s="16" t="s">
        <v>4082</v>
      </c>
      <c r="F934" s="16" t="s">
        <v>4083</v>
      </c>
      <c r="G934" s="16" t="s">
        <v>4084</v>
      </c>
      <c r="H934" s="280" t="s">
        <v>35</v>
      </c>
      <c r="I934" s="280" t="s">
        <v>4</v>
      </c>
      <c r="J934" s="280" t="s">
        <v>5</v>
      </c>
      <c r="K934" s="280" t="s">
        <v>766</v>
      </c>
      <c r="L934" s="280" t="s">
        <v>1022</v>
      </c>
      <c r="M934" s="279" t="s">
        <v>4000</v>
      </c>
      <c r="N934" s="279" t="s">
        <v>38</v>
      </c>
      <c r="O934" s="280" t="s">
        <v>13</v>
      </c>
      <c r="P934" s="16" t="s">
        <v>39</v>
      </c>
      <c r="Q934" s="274"/>
    </row>
    <row r="935" spans="1:17" ht="60" x14ac:dyDescent="0.25">
      <c r="A935" s="276" t="s">
        <v>31</v>
      </c>
      <c r="B935" s="277" t="s">
        <v>5093</v>
      </c>
      <c r="C935" s="277"/>
      <c r="D935" s="277" t="s">
        <v>4085</v>
      </c>
      <c r="E935" s="15" t="s">
        <v>4086</v>
      </c>
      <c r="F935" s="15" t="s">
        <v>4087</v>
      </c>
      <c r="G935" s="15" t="s">
        <v>4088</v>
      </c>
      <c r="H935" s="278" t="s">
        <v>35</v>
      </c>
      <c r="I935" s="278" t="s">
        <v>4</v>
      </c>
      <c r="J935" s="278" t="s">
        <v>5</v>
      </c>
      <c r="K935" s="278" t="s">
        <v>766</v>
      </c>
      <c r="L935" s="278" t="s">
        <v>1022</v>
      </c>
      <c r="M935" s="277" t="s">
        <v>1732</v>
      </c>
      <c r="N935" s="277" t="s">
        <v>38</v>
      </c>
      <c r="O935" s="278" t="s">
        <v>198</v>
      </c>
      <c r="P935" s="15" t="s">
        <v>39</v>
      </c>
      <c r="Q935" s="275"/>
    </row>
    <row r="936" spans="1:17" ht="75" x14ac:dyDescent="0.25">
      <c r="A936" s="276" t="s">
        <v>31</v>
      </c>
      <c r="B936" s="279" t="s">
        <v>5401</v>
      </c>
      <c r="C936" s="279"/>
      <c r="D936" s="279" t="s">
        <v>5098</v>
      </c>
      <c r="E936" s="16" t="s">
        <v>5099</v>
      </c>
      <c r="F936" s="16" t="s">
        <v>5100</v>
      </c>
      <c r="G936" s="16" t="s">
        <v>3206</v>
      </c>
      <c r="H936" s="280" t="s">
        <v>35</v>
      </c>
      <c r="I936" s="280" t="s">
        <v>4</v>
      </c>
      <c r="J936" s="280" t="s">
        <v>5</v>
      </c>
      <c r="K936" s="280" t="s">
        <v>36</v>
      </c>
      <c r="L936" s="280" t="s">
        <v>37</v>
      </c>
      <c r="M936" s="279" t="s">
        <v>5297</v>
      </c>
      <c r="N936" s="279" t="s">
        <v>38</v>
      </c>
      <c r="O936" s="280" t="s">
        <v>15</v>
      </c>
      <c r="P936" s="16" t="s">
        <v>39</v>
      </c>
      <c r="Q936" s="274"/>
    </row>
    <row r="937" spans="1:17" ht="45" x14ac:dyDescent="0.25">
      <c r="A937" s="276" t="s">
        <v>31</v>
      </c>
      <c r="B937" s="277" t="s">
        <v>2491</v>
      </c>
      <c r="C937" s="277"/>
      <c r="D937" s="277" t="s">
        <v>4089</v>
      </c>
      <c r="E937" s="15" t="s">
        <v>4090</v>
      </c>
      <c r="F937" s="15" t="s">
        <v>4091</v>
      </c>
      <c r="G937" s="15" t="s">
        <v>4092</v>
      </c>
      <c r="H937" s="278" t="s">
        <v>35</v>
      </c>
      <c r="I937" s="278" t="s">
        <v>4</v>
      </c>
      <c r="J937" s="278" t="s">
        <v>6</v>
      </c>
      <c r="K937" s="278" t="s">
        <v>44</v>
      </c>
      <c r="L937" s="278" t="s">
        <v>50</v>
      </c>
      <c r="M937" s="277" t="s">
        <v>46</v>
      </c>
      <c r="N937" s="277" t="s">
        <v>103</v>
      </c>
      <c r="O937" s="278"/>
      <c r="P937" s="15" t="s">
        <v>39</v>
      </c>
      <c r="Q937" s="275"/>
    </row>
    <row r="938" spans="1:17" ht="75" x14ac:dyDescent="0.25">
      <c r="A938" s="276" t="s">
        <v>31</v>
      </c>
      <c r="B938" s="279" t="s">
        <v>4093</v>
      </c>
      <c r="C938" s="279"/>
      <c r="D938" s="279" t="s">
        <v>4094</v>
      </c>
      <c r="E938" s="16" t="s">
        <v>4095</v>
      </c>
      <c r="F938" s="16" t="s">
        <v>4096</v>
      </c>
      <c r="G938" s="16" t="s">
        <v>4097</v>
      </c>
      <c r="H938" s="280" t="s">
        <v>70</v>
      </c>
      <c r="I938" s="280" t="s">
        <v>4</v>
      </c>
      <c r="J938" s="280" t="s">
        <v>5</v>
      </c>
      <c r="K938" s="280" t="s">
        <v>4098</v>
      </c>
      <c r="L938" s="280" t="s">
        <v>4099</v>
      </c>
      <c r="M938" s="279" t="s">
        <v>1172</v>
      </c>
      <c r="N938" s="279" t="s">
        <v>38</v>
      </c>
      <c r="O938" s="280" t="s">
        <v>4100</v>
      </c>
      <c r="P938" s="16" t="s">
        <v>39</v>
      </c>
      <c r="Q938" s="274"/>
    </row>
    <row r="939" spans="1:17" ht="75" x14ac:dyDescent="0.25">
      <c r="A939" s="276" t="s">
        <v>31</v>
      </c>
      <c r="B939" s="277" t="s">
        <v>5210</v>
      </c>
      <c r="C939" s="277"/>
      <c r="D939" s="277" t="s">
        <v>4101</v>
      </c>
      <c r="E939" s="15" t="s">
        <v>4102</v>
      </c>
      <c r="F939" s="15" t="s">
        <v>4103</v>
      </c>
      <c r="G939" s="15" t="s">
        <v>4104</v>
      </c>
      <c r="H939" s="278" t="s">
        <v>35</v>
      </c>
      <c r="I939" s="278" t="s">
        <v>4</v>
      </c>
      <c r="J939" s="278" t="s">
        <v>5</v>
      </c>
      <c r="K939" s="278" t="s">
        <v>71</v>
      </c>
      <c r="L939" s="278" t="s">
        <v>1198</v>
      </c>
      <c r="M939" s="277" t="s">
        <v>374</v>
      </c>
      <c r="N939" s="277" t="s">
        <v>38</v>
      </c>
      <c r="O939" s="278"/>
      <c r="P939" s="15" t="s">
        <v>39</v>
      </c>
      <c r="Q939" s="275"/>
    </row>
    <row r="940" spans="1:17" ht="60" x14ac:dyDescent="0.25">
      <c r="A940" s="276" t="s">
        <v>31</v>
      </c>
      <c r="B940" s="279" t="s">
        <v>276</v>
      </c>
      <c r="C940" s="279"/>
      <c r="D940" s="279" t="s">
        <v>4105</v>
      </c>
      <c r="E940" s="16" t="s">
        <v>4106</v>
      </c>
      <c r="F940" s="16" t="s">
        <v>4107</v>
      </c>
      <c r="G940" s="16" t="s">
        <v>4108</v>
      </c>
      <c r="H940" s="280" t="s">
        <v>35</v>
      </c>
      <c r="I940" s="280" t="s">
        <v>4</v>
      </c>
      <c r="J940" s="280" t="s">
        <v>6</v>
      </c>
      <c r="K940" s="280" t="s">
        <v>71</v>
      </c>
      <c r="L940" s="280" t="s">
        <v>236</v>
      </c>
      <c r="M940" s="279" t="s">
        <v>267</v>
      </c>
      <c r="N940" s="279" t="s">
        <v>38</v>
      </c>
      <c r="O940" s="280" t="s">
        <v>209</v>
      </c>
      <c r="P940" s="16" t="s">
        <v>39</v>
      </c>
      <c r="Q940" s="274"/>
    </row>
    <row r="941" spans="1:17" ht="75" x14ac:dyDescent="0.25">
      <c r="A941" s="276" t="s">
        <v>31</v>
      </c>
      <c r="B941" s="277" t="s">
        <v>5007</v>
      </c>
      <c r="C941" s="277" t="s">
        <v>4109</v>
      </c>
      <c r="D941" s="277" t="s">
        <v>4110</v>
      </c>
      <c r="E941" s="15" t="s">
        <v>4111</v>
      </c>
      <c r="F941" s="15" t="s">
        <v>4112</v>
      </c>
      <c r="G941" s="15" t="s">
        <v>4113</v>
      </c>
      <c r="H941" s="278" t="s">
        <v>70</v>
      </c>
      <c r="I941" s="278" t="s">
        <v>8</v>
      </c>
      <c r="J941" s="278" t="s">
        <v>5</v>
      </c>
      <c r="K941" s="278" t="s">
        <v>55</v>
      </c>
      <c r="L941" s="278" t="s">
        <v>710</v>
      </c>
      <c r="M941" s="277" t="s">
        <v>1346</v>
      </c>
      <c r="N941" s="277" t="s">
        <v>103</v>
      </c>
      <c r="O941" s="278"/>
      <c r="P941" s="15" t="s">
        <v>39</v>
      </c>
      <c r="Q941" s="275"/>
    </row>
    <row r="942" spans="1:17" ht="75" x14ac:dyDescent="0.25">
      <c r="A942" s="276" t="s">
        <v>31</v>
      </c>
      <c r="B942" s="279" t="s">
        <v>4906</v>
      </c>
      <c r="C942" s="279" t="s">
        <v>4114</v>
      </c>
      <c r="D942" s="279" t="s">
        <v>4115</v>
      </c>
      <c r="E942" s="16" t="s">
        <v>4116</v>
      </c>
      <c r="F942" s="16" t="s">
        <v>4117</v>
      </c>
      <c r="G942" s="16" t="s">
        <v>4118</v>
      </c>
      <c r="H942" s="280" t="s">
        <v>70</v>
      </c>
      <c r="I942" s="280" t="s">
        <v>8</v>
      </c>
      <c r="J942" s="280" t="s">
        <v>5</v>
      </c>
      <c r="K942" s="280" t="s">
        <v>55</v>
      </c>
      <c r="L942" s="280" t="s">
        <v>710</v>
      </c>
      <c r="M942" s="279" t="s">
        <v>1346</v>
      </c>
      <c r="N942" s="279" t="s">
        <v>103</v>
      </c>
      <c r="O942" s="280"/>
      <c r="P942" s="16" t="s">
        <v>39</v>
      </c>
      <c r="Q942" s="274"/>
    </row>
    <row r="943" spans="1:17" ht="75" x14ac:dyDescent="0.25">
      <c r="A943" s="276" t="s">
        <v>31</v>
      </c>
      <c r="B943" s="277" t="s">
        <v>5312</v>
      </c>
      <c r="C943" s="277" t="s">
        <v>4119</v>
      </c>
      <c r="D943" s="277" t="s">
        <v>4120</v>
      </c>
      <c r="E943" s="15" t="s">
        <v>4121</v>
      </c>
      <c r="F943" s="15" t="s">
        <v>4122</v>
      </c>
      <c r="G943" s="15" t="s">
        <v>4123</v>
      </c>
      <c r="H943" s="278" t="s">
        <v>70</v>
      </c>
      <c r="I943" s="278" t="s">
        <v>8</v>
      </c>
      <c r="J943" s="278" t="s">
        <v>5</v>
      </c>
      <c r="K943" s="278" t="s">
        <v>55</v>
      </c>
      <c r="L943" s="278" t="s">
        <v>710</v>
      </c>
      <c r="M943" s="277" t="s">
        <v>1346</v>
      </c>
      <c r="N943" s="277" t="s">
        <v>103</v>
      </c>
      <c r="O943" s="278"/>
      <c r="P943" s="15" t="s">
        <v>39</v>
      </c>
      <c r="Q943" s="275"/>
    </row>
    <row r="944" spans="1:17" ht="75" x14ac:dyDescent="0.25">
      <c r="A944" s="276" t="s">
        <v>31</v>
      </c>
      <c r="B944" s="279" t="s">
        <v>5007</v>
      </c>
      <c r="C944" s="279" t="s">
        <v>4124</v>
      </c>
      <c r="D944" s="279" t="s">
        <v>4125</v>
      </c>
      <c r="E944" s="16" t="s">
        <v>4126</v>
      </c>
      <c r="F944" s="16" t="s">
        <v>4127</v>
      </c>
      <c r="G944" s="16" t="s">
        <v>4128</v>
      </c>
      <c r="H944" s="280" t="s">
        <v>70</v>
      </c>
      <c r="I944" s="280" t="s">
        <v>8</v>
      </c>
      <c r="J944" s="280" t="s">
        <v>5</v>
      </c>
      <c r="K944" s="280" t="s">
        <v>55</v>
      </c>
      <c r="L944" s="280" t="s">
        <v>710</v>
      </c>
      <c r="M944" s="279" t="s">
        <v>1346</v>
      </c>
      <c r="N944" s="279" t="s">
        <v>103</v>
      </c>
      <c r="O944" s="280"/>
      <c r="P944" s="16" t="s">
        <v>39</v>
      </c>
      <c r="Q944" s="274"/>
    </row>
    <row r="945" spans="1:17" ht="60" x14ac:dyDescent="0.25">
      <c r="A945" s="276" t="s">
        <v>31</v>
      </c>
      <c r="B945" s="277" t="s">
        <v>4906</v>
      </c>
      <c r="C945" s="277"/>
      <c r="D945" s="277" t="s">
        <v>4129</v>
      </c>
      <c r="E945" s="15" t="s">
        <v>4130</v>
      </c>
      <c r="F945" s="15" t="s">
        <v>4131</v>
      </c>
      <c r="G945" s="15" t="s">
        <v>4132</v>
      </c>
      <c r="H945" s="278" t="s">
        <v>35</v>
      </c>
      <c r="I945" s="278" t="s">
        <v>4</v>
      </c>
      <c r="J945" s="278" t="s">
        <v>5</v>
      </c>
      <c r="K945" s="278" t="s">
        <v>55</v>
      </c>
      <c r="L945" s="278" t="s">
        <v>710</v>
      </c>
      <c r="M945" s="277" t="s">
        <v>1624</v>
      </c>
      <c r="N945" s="277" t="s">
        <v>38</v>
      </c>
      <c r="O945" s="278" t="s">
        <v>10</v>
      </c>
      <c r="P945" s="15" t="s">
        <v>39</v>
      </c>
      <c r="Q945" s="275"/>
    </row>
    <row r="946" spans="1:17" ht="60" x14ac:dyDescent="0.25">
      <c r="A946" s="276" t="s">
        <v>31</v>
      </c>
      <c r="B946" s="279" t="s">
        <v>5007</v>
      </c>
      <c r="C946" s="279"/>
      <c r="D946" s="279" t="s">
        <v>4133</v>
      </c>
      <c r="E946" s="16" t="s">
        <v>4134</v>
      </c>
      <c r="F946" s="16" t="s">
        <v>4135</v>
      </c>
      <c r="G946" s="16" t="s">
        <v>4136</v>
      </c>
      <c r="H946" s="280" t="s">
        <v>35</v>
      </c>
      <c r="I946" s="280" t="s">
        <v>4</v>
      </c>
      <c r="J946" s="280" t="s">
        <v>5</v>
      </c>
      <c r="K946" s="280" t="s">
        <v>55</v>
      </c>
      <c r="L946" s="280" t="s">
        <v>710</v>
      </c>
      <c r="M946" s="279" t="s">
        <v>1624</v>
      </c>
      <c r="N946" s="279" t="s">
        <v>38</v>
      </c>
      <c r="O946" s="280" t="s">
        <v>10</v>
      </c>
      <c r="P946" s="16" t="s">
        <v>39</v>
      </c>
      <c r="Q946" s="274"/>
    </row>
    <row r="947" spans="1:17" ht="105" x14ac:dyDescent="0.25">
      <c r="A947" s="276" t="s">
        <v>31</v>
      </c>
      <c r="B947" s="275"/>
      <c r="C947" s="277" t="s">
        <v>5454</v>
      </c>
      <c r="D947" s="277" t="s">
        <v>5455</v>
      </c>
      <c r="E947" s="15" t="s">
        <v>5456</v>
      </c>
      <c r="F947" s="15" t="s">
        <v>5457</v>
      </c>
      <c r="G947" s="15" t="s">
        <v>5458</v>
      </c>
      <c r="H947" s="278" t="s">
        <v>396</v>
      </c>
      <c r="I947" s="278" t="s">
        <v>8</v>
      </c>
      <c r="J947" s="278" t="s">
        <v>6</v>
      </c>
      <c r="K947" s="278" t="s">
        <v>1063</v>
      </c>
      <c r="L947" s="278" t="s">
        <v>4641</v>
      </c>
      <c r="M947" s="277" t="s">
        <v>5400</v>
      </c>
      <c r="N947" s="277" t="s">
        <v>103</v>
      </c>
      <c r="O947" s="278" t="s">
        <v>5182</v>
      </c>
      <c r="P947" s="15" t="s">
        <v>39</v>
      </c>
      <c r="Q947" s="275"/>
    </row>
    <row r="948" spans="1:17" ht="90" x14ac:dyDescent="0.25">
      <c r="A948" s="290" t="s">
        <v>5127</v>
      </c>
      <c r="B948" s="274"/>
      <c r="C948" s="279" t="s">
        <v>5885</v>
      </c>
      <c r="D948" s="279"/>
      <c r="E948" s="16" t="s">
        <v>5459</v>
      </c>
      <c r="F948" s="16" t="s">
        <v>5460</v>
      </c>
      <c r="G948" s="16" t="s">
        <v>5461</v>
      </c>
      <c r="H948" s="280" t="s">
        <v>396</v>
      </c>
      <c r="I948" s="280" t="s">
        <v>8</v>
      </c>
      <c r="J948" s="280" t="s">
        <v>6</v>
      </c>
      <c r="K948" s="280" t="s">
        <v>1063</v>
      </c>
      <c r="L948" s="280" t="s">
        <v>4641</v>
      </c>
      <c r="M948" s="279" t="s">
        <v>5250</v>
      </c>
      <c r="N948" s="279" t="s">
        <v>2187</v>
      </c>
      <c r="O948" s="280" t="s">
        <v>5175</v>
      </c>
      <c r="P948" s="16" t="s">
        <v>39</v>
      </c>
      <c r="Q948" s="274"/>
    </row>
    <row r="949" spans="1:17" ht="90" x14ac:dyDescent="0.25">
      <c r="A949" s="290" t="s">
        <v>5127</v>
      </c>
      <c r="B949" s="275"/>
      <c r="C949" s="277" t="s">
        <v>5344</v>
      </c>
      <c r="D949" s="277"/>
      <c r="E949" s="15" t="s">
        <v>5462</v>
      </c>
      <c r="F949" s="15" t="s">
        <v>5463</v>
      </c>
      <c r="G949" s="15" t="s">
        <v>5464</v>
      </c>
      <c r="H949" s="278" t="s">
        <v>396</v>
      </c>
      <c r="I949" s="278" t="s">
        <v>8</v>
      </c>
      <c r="J949" s="278" t="s">
        <v>6</v>
      </c>
      <c r="K949" s="278" t="s">
        <v>1063</v>
      </c>
      <c r="L949" s="278" t="s">
        <v>4641</v>
      </c>
      <c r="M949" s="277" t="s">
        <v>5250</v>
      </c>
      <c r="N949" s="277" t="s">
        <v>2187</v>
      </c>
      <c r="O949" s="278" t="s">
        <v>5852</v>
      </c>
      <c r="P949" s="15" t="s">
        <v>39</v>
      </c>
      <c r="Q949" s="275"/>
    </row>
    <row r="950" spans="1:17" ht="45" x14ac:dyDescent="0.25">
      <c r="A950" s="276" t="s">
        <v>31</v>
      </c>
      <c r="B950" s="279" t="s">
        <v>4137</v>
      </c>
      <c r="C950" s="279" t="s">
        <v>4142</v>
      </c>
      <c r="D950" s="279" t="s">
        <v>4143</v>
      </c>
      <c r="E950" s="16" t="s">
        <v>4144</v>
      </c>
      <c r="F950" s="16" t="s">
        <v>4145</v>
      </c>
      <c r="G950" s="16" t="s">
        <v>4146</v>
      </c>
      <c r="H950" s="280" t="s">
        <v>35</v>
      </c>
      <c r="I950" s="280" t="s">
        <v>8</v>
      </c>
      <c r="J950" s="280" t="s">
        <v>6</v>
      </c>
      <c r="K950" s="280" t="s">
        <v>55</v>
      </c>
      <c r="L950" s="280" t="s">
        <v>477</v>
      </c>
      <c r="M950" s="279" t="s">
        <v>1155</v>
      </c>
      <c r="N950" s="279" t="s">
        <v>38</v>
      </c>
      <c r="O950" s="280" t="s">
        <v>153</v>
      </c>
      <c r="P950" s="16" t="s">
        <v>39</v>
      </c>
      <c r="Q950" s="274"/>
    </row>
    <row r="951" spans="1:17" ht="45" x14ac:dyDescent="0.25">
      <c r="A951" s="276" t="s">
        <v>31</v>
      </c>
      <c r="B951" s="277" t="s">
        <v>4137</v>
      </c>
      <c r="C951" s="277" t="s">
        <v>4147</v>
      </c>
      <c r="D951" s="277" t="s">
        <v>4148</v>
      </c>
      <c r="E951" s="15" t="s">
        <v>4149</v>
      </c>
      <c r="F951" s="15" t="s">
        <v>4150</v>
      </c>
      <c r="G951" s="15" t="s">
        <v>4151</v>
      </c>
      <c r="H951" s="278" t="s">
        <v>35</v>
      </c>
      <c r="I951" s="278" t="s">
        <v>8</v>
      </c>
      <c r="J951" s="278" t="s">
        <v>6</v>
      </c>
      <c r="K951" s="278" t="s">
        <v>55</v>
      </c>
      <c r="L951" s="278" t="s">
        <v>477</v>
      </c>
      <c r="M951" s="277" t="s">
        <v>1155</v>
      </c>
      <c r="N951" s="277" t="s">
        <v>38</v>
      </c>
      <c r="O951" s="278" t="s">
        <v>153</v>
      </c>
      <c r="P951" s="15" t="s">
        <v>39</v>
      </c>
      <c r="Q951" s="275"/>
    </row>
    <row r="952" spans="1:17" ht="45" x14ac:dyDescent="0.25">
      <c r="A952" s="276" t="s">
        <v>31</v>
      </c>
      <c r="B952" s="279" t="s">
        <v>4137</v>
      </c>
      <c r="C952" s="279" t="s">
        <v>4152</v>
      </c>
      <c r="D952" s="279" t="s">
        <v>4153</v>
      </c>
      <c r="E952" s="16" t="s">
        <v>4154</v>
      </c>
      <c r="F952" s="16" t="s">
        <v>4155</v>
      </c>
      <c r="G952" s="16" t="s">
        <v>4156</v>
      </c>
      <c r="H952" s="280" t="s">
        <v>35</v>
      </c>
      <c r="I952" s="280" t="s">
        <v>8</v>
      </c>
      <c r="J952" s="280" t="s">
        <v>6</v>
      </c>
      <c r="K952" s="280" t="s">
        <v>55</v>
      </c>
      <c r="L952" s="280" t="s">
        <v>477</v>
      </c>
      <c r="M952" s="279" t="s">
        <v>1155</v>
      </c>
      <c r="N952" s="279" t="s">
        <v>38</v>
      </c>
      <c r="O952" s="280" t="s">
        <v>153</v>
      </c>
      <c r="P952" s="16" t="s">
        <v>39</v>
      </c>
      <c r="Q952" s="274"/>
    </row>
    <row r="953" spans="1:17" ht="45" x14ac:dyDescent="0.25">
      <c r="A953" s="276" t="s">
        <v>31</v>
      </c>
      <c r="B953" s="277" t="s">
        <v>4137</v>
      </c>
      <c r="C953" s="277" t="s">
        <v>4157</v>
      </c>
      <c r="D953" s="277" t="s">
        <v>4158</v>
      </c>
      <c r="E953" s="15" t="s">
        <v>4159</v>
      </c>
      <c r="F953" s="15" t="s">
        <v>4160</v>
      </c>
      <c r="G953" s="15" t="s">
        <v>4161</v>
      </c>
      <c r="H953" s="278" t="s">
        <v>35</v>
      </c>
      <c r="I953" s="278" t="s">
        <v>8</v>
      </c>
      <c r="J953" s="278" t="s">
        <v>6</v>
      </c>
      <c r="K953" s="278" t="s">
        <v>55</v>
      </c>
      <c r="L953" s="278" t="s">
        <v>477</v>
      </c>
      <c r="M953" s="277" t="s">
        <v>1155</v>
      </c>
      <c r="N953" s="277" t="s">
        <v>38</v>
      </c>
      <c r="O953" s="278" t="s">
        <v>153</v>
      </c>
      <c r="P953" s="15" t="s">
        <v>39</v>
      </c>
      <c r="Q953" s="275"/>
    </row>
    <row r="954" spans="1:17" ht="45" x14ac:dyDescent="0.25">
      <c r="A954" s="276" t="s">
        <v>31</v>
      </c>
      <c r="B954" s="279" t="s">
        <v>4137</v>
      </c>
      <c r="C954" s="279" t="s">
        <v>4162</v>
      </c>
      <c r="D954" s="279" t="s">
        <v>4163</v>
      </c>
      <c r="E954" s="16" t="s">
        <v>4164</v>
      </c>
      <c r="F954" s="16" t="s">
        <v>4165</v>
      </c>
      <c r="G954" s="16" t="s">
        <v>4166</v>
      </c>
      <c r="H954" s="280" t="s">
        <v>35</v>
      </c>
      <c r="I954" s="280" t="s">
        <v>8</v>
      </c>
      <c r="J954" s="280" t="s">
        <v>6</v>
      </c>
      <c r="K954" s="280" t="s">
        <v>55</v>
      </c>
      <c r="L954" s="280" t="s">
        <v>477</v>
      </c>
      <c r="M954" s="279" t="s">
        <v>1155</v>
      </c>
      <c r="N954" s="279" t="s">
        <v>38</v>
      </c>
      <c r="O954" s="280" t="s">
        <v>153</v>
      </c>
      <c r="P954" s="16" t="s">
        <v>39</v>
      </c>
      <c r="Q954" s="274"/>
    </row>
    <row r="955" spans="1:17" ht="45" x14ac:dyDescent="0.25">
      <c r="A955" s="276" t="s">
        <v>31</v>
      </c>
      <c r="B955" s="277" t="s">
        <v>4137</v>
      </c>
      <c r="C955" s="277" t="s">
        <v>4167</v>
      </c>
      <c r="D955" s="277" t="s">
        <v>4168</v>
      </c>
      <c r="E955" s="15" t="s">
        <v>4169</v>
      </c>
      <c r="F955" s="15" t="s">
        <v>4170</v>
      </c>
      <c r="G955" s="15" t="s">
        <v>4171</v>
      </c>
      <c r="H955" s="278" t="s">
        <v>35</v>
      </c>
      <c r="I955" s="278" t="s">
        <v>8</v>
      </c>
      <c r="J955" s="278" t="s">
        <v>6</v>
      </c>
      <c r="K955" s="278" t="s">
        <v>55</v>
      </c>
      <c r="L955" s="278" t="s">
        <v>477</v>
      </c>
      <c r="M955" s="277" t="s">
        <v>1155</v>
      </c>
      <c r="N955" s="277" t="s">
        <v>38</v>
      </c>
      <c r="O955" s="278" t="s">
        <v>153</v>
      </c>
      <c r="P955" s="15" t="s">
        <v>39</v>
      </c>
      <c r="Q955" s="275"/>
    </row>
    <row r="956" spans="1:17" ht="45" x14ac:dyDescent="0.25">
      <c r="A956" s="276" t="s">
        <v>31</v>
      </c>
      <c r="B956" s="279" t="s">
        <v>4137</v>
      </c>
      <c r="C956" s="279" t="s">
        <v>4172</v>
      </c>
      <c r="D956" s="279" t="s">
        <v>4173</v>
      </c>
      <c r="E956" s="16" t="s">
        <v>4174</v>
      </c>
      <c r="F956" s="16" t="s">
        <v>4175</v>
      </c>
      <c r="G956" s="16" t="s">
        <v>4171</v>
      </c>
      <c r="H956" s="280" t="s">
        <v>35</v>
      </c>
      <c r="I956" s="280" t="s">
        <v>8</v>
      </c>
      <c r="J956" s="280" t="s">
        <v>6</v>
      </c>
      <c r="K956" s="280" t="s">
        <v>55</v>
      </c>
      <c r="L956" s="280" t="s">
        <v>477</v>
      </c>
      <c r="M956" s="279" t="s">
        <v>1155</v>
      </c>
      <c r="N956" s="279" t="s">
        <v>38</v>
      </c>
      <c r="O956" s="280" t="s">
        <v>153</v>
      </c>
      <c r="P956" s="16" t="s">
        <v>39</v>
      </c>
      <c r="Q956" s="274"/>
    </row>
    <row r="957" spans="1:17" ht="45" x14ac:dyDescent="0.25">
      <c r="A957" s="276" t="s">
        <v>31</v>
      </c>
      <c r="B957" s="277" t="s">
        <v>4137</v>
      </c>
      <c r="C957" s="277" t="s">
        <v>4176</v>
      </c>
      <c r="D957" s="277" t="s">
        <v>4177</v>
      </c>
      <c r="E957" s="15" t="s">
        <v>4178</v>
      </c>
      <c r="F957" s="15" t="s">
        <v>4179</v>
      </c>
      <c r="G957" s="15" t="s">
        <v>4180</v>
      </c>
      <c r="H957" s="278" t="s">
        <v>35</v>
      </c>
      <c r="I957" s="278" t="s">
        <v>8</v>
      </c>
      <c r="J957" s="278" t="s">
        <v>6</v>
      </c>
      <c r="K957" s="278" t="s">
        <v>55</v>
      </c>
      <c r="L957" s="278" t="s">
        <v>477</v>
      </c>
      <c r="M957" s="277" t="s">
        <v>1155</v>
      </c>
      <c r="N957" s="277" t="s">
        <v>38</v>
      </c>
      <c r="O957" s="278" t="s">
        <v>153</v>
      </c>
      <c r="P957" s="15" t="s">
        <v>39</v>
      </c>
      <c r="Q957" s="275"/>
    </row>
    <row r="958" spans="1:17" ht="60" x14ac:dyDescent="0.25">
      <c r="A958" s="276" t="s">
        <v>31</v>
      </c>
      <c r="B958" s="279" t="s">
        <v>4137</v>
      </c>
      <c r="C958" s="279" t="s">
        <v>4181</v>
      </c>
      <c r="D958" s="279" t="s">
        <v>4182</v>
      </c>
      <c r="E958" s="16" t="s">
        <v>4183</v>
      </c>
      <c r="F958" s="16" t="s">
        <v>4184</v>
      </c>
      <c r="G958" s="16" t="s">
        <v>4185</v>
      </c>
      <c r="H958" s="280" t="s">
        <v>70</v>
      </c>
      <c r="I958" s="280" t="s">
        <v>8</v>
      </c>
      <c r="J958" s="280" t="s">
        <v>6</v>
      </c>
      <c r="K958" s="280" t="s">
        <v>55</v>
      </c>
      <c r="L958" s="280" t="s">
        <v>477</v>
      </c>
      <c r="M958" s="279" t="s">
        <v>1155</v>
      </c>
      <c r="N958" s="279" t="s">
        <v>38</v>
      </c>
      <c r="O958" s="280" t="s">
        <v>153</v>
      </c>
      <c r="P958" s="16" t="s">
        <v>39</v>
      </c>
      <c r="Q958" s="274"/>
    </row>
    <row r="959" spans="1:17" ht="60" x14ac:dyDescent="0.25">
      <c r="A959" s="276" t="s">
        <v>31</v>
      </c>
      <c r="B959" s="277" t="s">
        <v>4137</v>
      </c>
      <c r="C959" s="277" t="s">
        <v>4138</v>
      </c>
      <c r="D959" s="277" t="s">
        <v>4139</v>
      </c>
      <c r="E959" s="15" t="s">
        <v>5101</v>
      </c>
      <c r="F959" s="15" t="s">
        <v>4140</v>
      </c>
      <c r="G959" s="15" t="s">
        <v>4141</v>
      </c>
      <c r="H959" s="278" t="s">
        <v>396</v>
      </c>
      <c r="I959" s="278" t="s">
        <v>8</v>
      </c>
      <c r="J959" s="278" t="s">
        <v>6</v>
      </c>
      <c r="K959" s="278" t="s">
        <v>55</v>
      </c>
      <c r="L959" s="278" t="s">
        <v>477</v>
      </c>
      <c r="M959" s="277" t="s">
        <v>1155</v>
      </c>
      <c r="N959" s="277" t="s">
        <v>38</v>
      </c>
      <c r="O959" s="278" t="s">
        <v>153</v>
      </c>
      <c r="P959" s="15" t="s">
        <v>39</v>
      </c>
      <c r="Q959" s="275"/>
    </row>
    <row r="960" spans="1:17" ht="75" x14ac:dyDescent="0.25">
      <c r="A960" s="276" t="s">
        <v>31</v>
      </c>
      <c r="B960" s="279" t="s">
        <v>5298</v>
      </c>
      <c r="C960" s="279"/>
      <c r="D960" s="279" t="s">
        <v>4186</v>
      </c>
      <c r="E960" s="16" t="s">
        <v>4187</v>
      </c>
      <c r="F960" s="16" t="s">
        <v>4150</v>
      </c>
      <c r="G960" s="16" t="s">
        <v>4724</v>
      </c>
      <c r="H960" s="280" t="s">
        <v>35</v>
      </c>
      <c r="I960" s="280" t="s">
        <v>4</v>
      </c>
      <c r="J960" s="280" t="s">
        <v>5</v>
      </c>
      <c r="K960" s="280" t="s">
        <v>55</v>
      </c>
      <c r="L960" s="280" t="s">
        <v>477</v>
      </c>
      <c r="M960" s="279" t="s">
        <v>5297</v>
      </c>
      <c r="N960" s="279" t="s">
        <v>38</v>
      </c>
      <c r="O960" s="280" t="s">
        <v>9</v>
      </c>
      <c r="P960" s="16" t="s">
        <v>39</v>
      </c>
      <c r="Q960" s="274"/>
    </row>
    <row r="961" spans="1:17" ht="75" x14ac:dyDescent="0.25">
      <c r="A961" s="276" t="s">
        <v>31</v>
      </c>
      <c r="B961" s="277" t="s">
        <v>5299</v>
      </c>
      <c r="C961" s="277"/>
      <c r="D961" s="277" t="s">
        <v>4188</v>
      </c>
      <c r="E961" s="15" t="s">
        <v>4189</v>
      </c>
      <c r="F961" s="15" t="s">
        <v>4725</v>
      </c>
      <c r="G961" s="15" t="s">
        <v>4726</v>
      </c>
      <c r="H961" s="278" t="s">
        <v>35</v>
      </c>
      <c r="I961" s="278" t="s">
        <v>4</v>
      </c>
      <c r="J961" s="278" t="s">
        <v>5</v>
      </c>
      <c r="K961" s="278" t="s">
        <v>55</v>
      </c>
      <c r="L961" s="278" t="s">
        <v>477</v>
      </c>
      <c r="M961" s="277" t="s">
        <v>5297</v>
      </c>
      <c r="N961" s="277" t="s">
        <v>38</v>
      </c>
      <c r="O961" s="278" t="s">
        <v>9</v>
      </c>
      <c r="P961" s="15" t="s">
        <v>39</v>
      </c>
      <c r="Q961" s="275"/>
    </row>
    <row r="962" spans="1:17" ht="75" x14ac:dyDescent="0.25">
      <c r="A962" s="276" t="s">
        <v>31</v>
      </c>
      <c r="B962" s="279" t="s">
        <v>5350</v>
      </c>
      <c r="C962" s="279"/>
      <c r="D962" s="279" t="s">
        <v>4190</v>
      </c>
      <c r="E962" s="16" t="s">
        <v>4191</v>
      </c>
      <c r="F962" s="16" t="s">
        <v>4192</v>
      </c>
      <c r="G962" s="16" t="s">
        <v>4193</v>
      </c>
      <c r="H962" s="280" t="s">
        <v>35</v>
      </c>
      <c r="I962" s="280" t="s">
        <v>4</v>
      </c>
      <c r="J962" s="280" t="s">
        <v>5</v>
      </c>
      <c r="K962" s="280" t="s">
        <v>55</v>
      </c>
      <c r="L962" s="280" t="s">
        <v>477</v>
      </c>
      <c r="M962" s="279" t="s">
        <v>4194</v>
      </c>
      <c r="N962" s="279" t="s">
        <v>38</v>
      </c>
      <c r="O962" s="280" t="s">
        <v>153</v>
      </c>
      <c r="P962" s="16" t="s">
        <v>39</v>
      </c>
      <c r="Q962" s="274"/>
    </row>
    <row r="963" spans="1:17" ht="60" x14ac:dyDescent="0.25">
      <c r="A963" s="276" t="s">
        <v>31</v>
      </c>
      <c r="B963" s="277" t="s">
        <v>4137</v>
      </c>
      <c r="C963" s="277" t="s">
        <v>4195</v>
      </c>
      <c r="D963" s="277" t="s">
        <v>4196</v>
      </c>
      <c r="E963" s="15" t="s">
        <v>4197</v>
      </c>
      <c r="F963" s="15" t="s">
        <v>4198</v>
      </c>
      <c r="G963" s="15" t="s">
        <v>4199</v>
      </c>
      <c r="H963" s="278" t="s">
        <v>70</v>
      </c>
      <c r="I963" s="278" t="s">
        <v>8</v>
      </c>
      <c r="J963" s="278" t="s">
        <v>6</v>
      </c>
      <c r="K963" s="278" t="s">
        <v>55</v>
      </c>
      <c r="L963" s="278" t="s">
        <v>477</v>
      </c>
      <c r="M963" s="277" t="s">
        <v>1172</v>
      </c>
      <c r="N963" s="277" t="s">
        <v>38</v>
      </c>
      <c r="O963" s="278" t="s">
        <v>153</v>
      </c>
      <c r="P963" s="15" t="s">
        <v>39</v>
      </c>
      <c r="Q963" s="275"/>
    </row>
    <row r="964" spans="1:17" ht="90" x14ac:dyDescent="0.25">
      <c r="A964" s="276" t="s">
        <v>31</v>
      </c>
      <c r="B964" s="279" t="s">
        <v>4823</v>
      </c>
      <c r="C964" s="279"/>
      <c r="D964" s="279" t="s">
        <v>4200</v>
      </c>
      <c r="E964" s="16" t="s">
        <v>4201</v>
      </c>
      <c r="F964" s="16" t="s">
        <v>4202</v>
      </c>
      <c r="G964" s="16" t="s">
        <v>1676</v>
      </c>
      <c r="H964" s="280" t="s">
        <v>35</v>
      </c>
      <c r="I964" s="280" t="s">
        <v>4</v>
      </c>
      <c r="J964" s="280" t="s">
        <v>5</v>
      </c>
      <c r="K964" s="280" t="s">
        <v>55</v>
      </c>
      <c r="L964" s="280" t="s">
        <v>538</v>
      </c>
      <c r="M964" s="279" t="s">
        <v>4203</v>
      </c>
      <c r="N964" s="279" t="s">
        <v>103</v>
      </c>
      <c r="O964" s="280"/>
      <c r="P964" s="16" t="s">
        <v>39</v>
      </c>
      <c r="Q964" s="274"/>
    </row>
    <row r="965" spans="1:17" ht="90" x14ac:dyDescent="0.25">
      <c r="A965" s="276" t="s">
        <v>31</v>
      </c>
      <c r="B965" s="277" t="s">
        <v>4823</v>
      </c>
      <c r="C965" s="277"/>
      <c r="D965" s="277" t="s">
        <v>4204</v>
      </c>
      <c r="E965" s="15" t="s">
        <v>4205</v>
      </c>
      <c r="F965" s="15" t="s">
        <v>4206</v>
      </c>
      <c r="G965" s="15" t="s">
        <v>4207</v>
      </c>
      <c r="H965" s="278" t="s">
        <v>35</v>
      </c>
      <c r="I965" s="278" t="s">
        <v>4</v>
      </c>
      <c r="J965" s="278" t="s">
        <v>5</v>
      </c>
      <c r="K965" s="278" t="s">
        <v>55</v>
      </c>
      <c r="L965" s="278" t="s">
        <v>538</v>
      </c>
      <c r="M965" s="277" t="s">
        <v>4203</v>
      </c>
      <c r="N965" s="277" t="s">
        <v>103</v>
      </c>
      <c r="O965" s="278"/>
      <c r="P965" s="15" t="s">
        <v>39</v>
      </c>
      <c r="Q965" s="275"/>
    </row>
    <row r="966" spans="1:17" ht="90" x14ac:dyDescent="0.25">
      <c r="A966" s="276" t="s">
        <v>31</v>
      </c>
      <c r="B966" s="279" t="s">
        <v>4823</v>
      </c>
      <c r="C966" s="279"/>
      <c r="D966" s="279" t="s">
        <v>4208</v>
      </c>
      <c r="E966" s="16" t="s">
        <v>4209</v>
      </c>
      <c r="F966" s="16" t="s">
        <v>4210</v>
      </c>
      <c r="G966" s="16" t="s">
        <v>4211</v>
      </c>
      <c r="H966" s="280" t="s">
        <v>35</v>
      </c>
      <c r="I966" s="280" t="s">
        <v>4</v>
      </c>
      <c r="J966" s="280" t="s">
        <v>5</v>
      </c>
      <c r="K966" s="280" t="s">
        <v>55</v>
      </c>
      <c r="L966" s="280" t="s">
        <v>538</v>
      </c>
      <c r="M966" s="279" t="s">
        <v>4203</v>
      </c>
      <c r="N966" s="279" t="s">
        <v>103</v>
      </c>
      <c r="O966" s="280"/>
      <c r="P966" s="16" t="s">
        <v>39</v>
      </c>
      <c r="Q966" s="274"/>
    </row>
    <row r="967" spans="1:17" ht="90" x14ac:dyDescent="0.25">
      <c r="A967" s="276" t="s">
        <v>31</v>
      </c>
      <c r="B967" s="277" t="s">
        <v>4823</v>
      </c>
      <c r="C967" s="277"/>
      <c r="D967" s="277" t="s">
        <v>4212</v>
      </c>
      <c r="E967" s="15" t="s">
        <v>4213</v>
      </c>
      <c r="F967" s="15" t="s">
        <v>4214</v>
      </c>
      <c r="G967" s="15" t="s">
        <v>4215</v>
      </c>
      <c r="H967" s="278" t="s">
        <v>35</v>
      </c>
      <c r="I967" s="278" t="s">
        <v>4</v>
      </c>
      <c r="J967" s="278" t="s">
        <v>5</v>
      </c>
      <c r="K967" s="278" t="s">
        <v>55</v>
      </c>
      <c r="L967" s="278" t="s">
        <v>538</v>
      </c>
      <c r="M967" s="277" t="s">
        <v>4203</v>
      </c>
      <c r="N967" s="277" t="s">
        <v>103</v>
      </c>
      <c r="O967" s="278"/>
      <c r="P967" s="15" t="s">
        <v>39</v>
      </c>
      <c r="Q967" s="275"/>
    </row>
    <row r="968" spans="1:17" ht="90" x14ac:dyDescent="0.25">
      <c r="A968" s="276" t="s">
        <v>31</v>
      </c>
      <c r="B968" s="279" t="s">
        <v>5296</v>
      </c>
      <c r="C968" s="279"/>
      <c r="D968" s="279" t="s">
        <v>4216</v>
      </c>
      <c r="E968" s="16" t="s">
        <v>4217</v>
      </c>
      <c r="F968" s="16" t="s">
        <v>4218</v>
      </c>
      <c r="G968" s="16" t="s">
        <v>4219</v>
      </c>
      <c r="H968" s="280" t="s">
        <v>35</v>
      </c>
      <c r="I968" s="280" t="s">
        <v>4</v>
      </c>
      <c r="J968" s="280" t="s">
        <v>5</v>
      </c>
      <c r="K968" s="280" t="s">
        <v>55</v>
      </c>
      <c r="L968" s="280" t="s">
        <v>538</v>
      </c>
      <c r="M968" s="279" t="s">
        <v>4203</v>
      </c>
      <c r="N968" s="279" t="s">
        <v>38</v>
      </c>
      <c r="O968" s="280" t="s">
        <v>4220</v>
      </c>
      <c r="P968" s="16" t="s">
        <v>39</v>
      </c>
      <c r="Q968" s="274"/>
    </row>
    <row r="969" spans="1:17" ht="90" x14ac:dyDescent="0.25">
      <c r="A969" s="276" t="s">
        <v>31</v>
      </c>
      <c r="B969" s="277" t="s">
        <v>5296</v>
      </c>
      <c r="C969" s="277"/>
      <c r="D969" s="277" t="s">
        <v>4221</v>
      </c>
      <c r="E969" s="15" t="s">
        <v>4222</v>
      </c>
      <c r="F969" s="15" t="s">
        <v>4223</v>
      </c>
      <c r="G969" s="15" t="s">
        <v>4224</v>
      </c>
      <c r="H969" s="278" t="s">
        <v>35</v>
      </c>
      <c r="I969" s="278" t="s">
        <v>4</v>
      </c>
      <c r="J969" s="278" t="s">
        <v>5</v>
      </c>
      <c r="K969" s="278" t="s">
        <v>55</v>
      </c>
      <c r="L969" s="278" t="s">
        <v>538</v>
      </c>
      <c r="M969" s="277" t="s">
        <v>4203</v>
      </c>
      <c r="N969" s="277" t="s">
        <v>38</v>
      </c>
      <c r="O969" s="278" t="s">
        <v>4220</v>
      </c>
      <c r="P969" s="15" t="s">
        <v>39</v>
      </c>
      <c r="Q969" s="275"/>
    </row>
    <row r="970" spans="1:17" ht="90" x14ac:dyDescent="0.25">
      <c r="A970" s="276" t="s">
        <v>31</v>
      </c>
      <c r="B970" s="279" t="s">
        <v>5296</v>
      </c>
      <c r="C970" s="279"/>
      <c r="D970" s="279" t="s">
        <v>4225</v>
      </c>
      <c r="E970" s="16" t="s">
        <v>4226</v>
      </c>
      <c r="F970" s="16" t="s">
        <v>4227</v>
      </c>
      <c r="G970" s="16" t="s">
        <v>4228</v>
      </c>
      <c r="H970" s="280" t="s">
        <v>35</v>
      </c>
      <c r="I970" s="280" t="s">
        <v>4</v>
      </c>
      <c r="J970" s="280" t="s">
        <v>5</v>
      </c>
      <c r="K970" s="280" t="s">
        <v>55</v>
      </c>
      <c r="L970" s="280" t="s">
        <v>538</v>
      </c>
      <c r="M970" s="279" t="s">
        <v>4203</v>
      </c>
      <c r="N970" s="279" t="s">
        <v>38</v>
      </c>
      <c r="O970" s="280" t="s">
        <v>4220</v>
      </c>
      <c r="P970" s="16" t="s">
        <v>39</v>
      </c>
      <c r="Q970" s="274"/>
    </row>
    <row r="971" spans="1:17" ht="60" x14ac:dyDescent="0.25">
      <c r="A971" s="276" t="s">
        <v>31</v>
      </c>
      <c r="B971" s="277" t="s">
        <v>5309</v>
      </c>
      <c r="C971" s="277"/>
      <c r="D971" s="277" t="s">
        <v>4229</v>
      </c>
      <c r="E971" s="15" t="s">
        <v>4230</v>
      </c>
      <c r="F971" s="15" t="s">
        <v>4231</v>
      </c>
      <c r="G971" s="15" t="s">
        <v>4232</v>
      </c>
      <c r="H971" s="278" t="s">
        <v>35</v>
      </c>
      <c r="I971" s="278" t="s">
        <v>4</v>
      </c>
      <c r="J971" s="278" t="s">
        <v>5</v>
      </c>
      <c r="K971" s="278" t="s">
        <v>62</v>
      </c>
      <c r="L971" s="278" t="s">
        <v>941</v>
      </c>
      <c r="M971" s="277" t="s">
        <v>64</v>
      </c>
      <c r="N971" s="277" t="s">
        <v>38</v>
      </c>
      <c r="O971" s="278" t="s">
        <v>13</v>
      </c>
      <c r="P971" s="15" t="s">
        <v>39</v>
      </c>
      <c r="Q971" s="275"/>
    </row>
    <row r="972" spans="1:17" ht="60" x14ac:dyDescent="0.25">
      <c r="A972" s="276" t="s">
        <v>31</v>
      </c>
      <c r="B972" s="279" t="s">
        <v>5309</v>
      </c>
      <c r="C972" s="279"/>
      <c r="D972" s="279" t="s">
        <v>4233</v>
      </c>
      <c r="E972" s="16" t="s">
        <v>4234</v>
      </c>
      <c r="F972" s="16" t="s">
        <v>4235</v>
      </c>
      <c r="G972" s="16" t="s">
        <v>4236</v>
      </c>
      <c r="H972" s="280" t="s">
        <v>35</v>
      </c>
      <c r="I972" s="280" t="s">
        <v>4</v>
      </c>
      <c r="J972" s="280" t="s">
        <v>5</v>
      </c>
      <c r="K972" s="280" t="s">
        <v>62</v>
      </c>
      <c r="L972" s="280" t="s">
        <v>941</v>
      </c>
      <c r="M972" s="279" t="s">
        <v>64</v>
      </c>
      <c r="N972" s="279" t="s">
        <v>38</v>
      </c>
      <c r="O972" s="280" t="s">
        <v>13</v>
      </c>
      <c r="P972" s="16" t="s">
        <v>39</v>
      </c>
      <c r="Q972" s="274"/>
    </row>
    <row r="973" spans="1:17" ht="75" x14ac:dyDescent="0.25">
      <c r="A973" s="276" t="s">
        <v>31</v>
      </c>
      <c r="B973" s="287">
        <v>44108</v>
      </c>
      <c r="C973" s="277"/>
      <c r="D973" s="277" t="s">
        <v>4237</v>
      </c>
      <c r="E973" s="15" t="s">
        <v>4238</v>
      </c>
      <c r="F973" s="15" t="s">
        <v>4239</v>
      </c>
      <c r="G973" s="15" t="s">
        <v>4240</v>
      </c>
      <c r="H973" s="278" t="s">
        <v>35</v>
      </c>
      <c r="I973" s="278" t="s">
        <v>4</v>
      </c>
      <c r="J973" s="278" t="s">
        <v>6</v>
      </c>
      <c r="K973" s="278" t="s">
        <v>62</v>
      </c>
      <c r="L973" s="278" t="s">
        <v>941</v>
      </c>
      <c r="M973" s="277" t="s">
        <v>64</v>
      </c>
      <c r="N973" s="277" t="s">
        <v>38</v>
      </c>
      <c r="O973" s="278" t="s">
        <v>198</v>
      </c>
      <c r="P973" s="15" t="s">
        <v>39</v>
      </c>
      <c r="Q973" s="275"/>
    </row>
    <row r="974" spans="1:17" ht="45" x14ac:dyDescent="0.25">
      <c r="A974" s="276" t="s">
        <v>31</v>
      </c>
      <c r="B974" s="279" t="s">
        <v>276</v>
      </c>
      <c r="C974" s="279" t="s">
        <v>4241</v>
      </c>
      <c r="D974" s="279" t="s">
        <v>4242</v>
      </c>
      <c r="E974" s="16" t="s">
        <v>4243</v>
      </c>
      <c r="F974" s="16" t="s">
        <v>4244</v>
      </c>
      <c r="G974" s="16" t="s">
        <v>4245</v>
      </c>
      <c r="H974" s="280" t="s">
        <v>35</v>
      </c>
      <c r="I974" s="280" t="s">
        <v>8</v>
      </c>
      <c r="J974" s="280" t="s">
        <v>6</v>
      </c>
      <c r="K974" s="280" t="s">
        <v>71</v>
      </c>
      <c r="L974" s="280" t="s">
        <v>191</v>
      </c>
      <c r="M974" s="279" t="s">
        <v>267</v>
      </c>
      <c r="N974" s="279" t="s">
        <v>103</v>
      </c>
      <c r="O974" s="280"/>
      <c r="P974" s="16" t="s">
        <v>39</v>
      </c>
      <c r="Q974" s="274"/>
    </row>
    <row r="975" spans="1:17" ht="45" x14ac:dyDescent="0.25">
      <c r="A975" s="276" t="s">
        <v>31</v>
      </c>
      <c r="B975" s="277" t="s">
        <v>364</v>
      </c>
      <c r="C975" s="277" t="s">
        <v>4246</v>
      </c>
      <c r="D975" s="277" t="s">
        <v>4247</v>
      </c>
      <c r="E975" s="15" t="s">
        <v>4248</v>
      </c>
      <c r="F975" s="15" t="s">
        <v>4249</v>
      </c>
      <c r="G975" s="15" t="s">
        <v>4250</v>
      </c>
      <c r="H975" s="278" t="s">
        <v>35</v>
      </c>
      <c r="I975" s="278" t="s">
        <v>8</v>
      </c>
      <c r="J975" s="278" t="s">
        <v>6</v>
      </c>
      <c r="K975" s="278" t="s">
        <v>71</v>
      </c>
      <c r="L975" s="278" t="s">
        <v>191</v>
      </c>
      <c r="M975" s="277" t="s">
        <v>267</v>
      </c>
      <c r="N975" s="277" t="s">
        <v>38</v>
      </c>
      <c r="O975" s="278" t="s">
        <v>209</v>
      </c>
      <c r="P975" s="15" t="s">
        <v>39</v>
      </c>
      <c r="Q975" s="275"/>
    </row>
    <row r="976" spans="1:17" ht="45" x14ac:dyDescent="0.25">
      <c r="A976" s="276" t="s">
        <v>31</v>
      </c>
      <c r="B976" s="279" t="s">
        <v>276</v>
      </c>
      <c r="C976" s="279" t="s">
        <v>4251</v>
      </c>
      <c r="D976" s="279" t="s">
        <v>4252</v>
      </c>
      <c r="E976" s="16" t="s">
        <v>4253</v>
      </c>
      <c r="F976" s="16" t="s">
        <v>4254</v>
      </c>
      <c r="G976" s="16" t="s">
        <v>4255</v>
      </c>
      <c r="H976" s="280" t="s">
        <v>35</v>
      </c>
      <c r="I976" s="280" t="s">
        <v>8</v>
      </c>
      <c r="J976" s="280" t="s">
        <v>6</v>
      </c>
      <c r="K976" s="280" t="s">
        <v>71</v>
      </c>
      <c r="L976" s="280" t="s">
        <v>191</v>
      </c>
      <c r="M976" s="279" t="s">
        <v>267</v>
      </c>
      <c r="N976" s="279" t="s">
        <v>38</v>
      </c>
      <c r="O976" s="280" t="s">
        <v>209</v>
      </c>
      <c r="P976" s="16" t="s">
        <v>39</v>
      </c>
      <c r="Q976" s="274"/>
    </row>
    <row r="977" spans="1:17" ht="60" x14ac:dyDescent="0.25">
      <c r="A977" s="276" t="s">
        <v>31</v>
      </c>
      <c r="B977" s="277" t="s">
        <v>364</v>
      </c>
      <c r="C977" s="277" t="s">
        <v>4256</v>
      </c>
      <c r="D977" s="277" t="s">
        <v>4257</v>
      </c>
      <c r="E977" s="15" t="s">
        <v>4258</v>
      </c>
      <c r="F977" s="15" t="s">
        <v>4259</v>
      </c>
      <c r="G977" s="15" t="s">
        <v>4260</v>
      </c>
      <c r="H977" s="278" t="s">
        <v>35</v>
      </c>
      <c r="I977" s="278" t="s">
        <v>8</v>
      </c>
      <c r="J977" s="278" t="s">
        <v>6</v>
      </c>
      <c r="K977" s="278" t="s">
        <v>71</v>
      </c>
      <c r="L977" s="278" t="s">
        <v>191</v>
      </c>
      <c r="M977" s="277" t="s">
        <v>267</v>
      </c>
      <c r="N977" s="277" t="s">
        <v>38</v>
      </c>
      <c r="O977" s="278" t="s">
        <v>209</v>
      </c>
      <c r="P977" s="15" t="s">
        <v>39</v>
      </c>
      <c r="Q977" s="275"/>
    </row>
    <row r="978" spans="1:17" ht="45" x14ac:dyDescent="0.25">
      <c r="A978" s="276" t="s">
        <v>31</v>
      </c>
      <c r="B978" s="279" t="s">
        <v>364</v>
      </c>
      <c r="C978" s="279" t="s">
        <v>4261</v>
      </c>
      <c r="D978" s="279" t="s">
        <v>4262</v>
      </c>
      <c r="E978" s="16" t="s">
        <v>4263</v>
      </c>
      <c r="F978" s="16" t="s">
        <v>3879</v>
      </c>
      <c r="G978" s="16" t="s">
        <v>4264</v>
      </c>
      <c r="H978" s="280" t="s">
        <v>35</v>
      </c>
      <c r="I978" s="280" t="s">
        <v>8</v>
      </c>
      <c r="J978" s="280" t="s">
        <v>6</v>
      </c>
      <c r="K978" s="280" t="s">
        <v>71</v>
      </c>
      <c r="L978" s="280" t="s">
        <v>191</v>
      </c>
      <c r="M978" s="279" t="s">
        <v>267</v>
      </c>
      <c r="N978" s="279" t="s">
        <v>38</v>
      </c>
      <c r="O978" s="280" t="s">
        <v>209</v>
      </c>
      <c r="P978" s="16" t="s">
        <v>39</v>
      </c>
      <c r="Q978" s="274"/>
    </row>
    <row r="979" spans="1:17" ht="45" x14ac:dyDescent="0.25">
      <c r="A979" s="276" t="s">
        <v>31</v>
      </c>
      <c r="B979" s="277" t="s">
        <v>364</v>
      </c>
      <c r="C979" s="277" t="s">
        <v>4265</v>
      </c>
      <c r="D979" s="277" t="s">
        <v>4266</v>
      </c>
      <c r="E979" s="15" t="s">
        <v>4267</v>
      </c>
      <c r="F979" s="15" t="s">
        <v>4268</v>
      </c>
      <c r="G979" s="15" t="s">
        <v>4269</v>
      </c>
      <c r="H979" s="278" t="s">
        <v>35</v>
      </c>
      <c r="I979" s="278" t="s">
        <v>8</v>
      </c>
      <c r="J979" s="278" t="s">
        <v>6</v>
      </c>
      <c r="K979" s="278" t="s">
        <v>71</v>
      </c>
      <c r="L979" s="278" t="s">
        <v>191</v>
      </c>
      <c r="M979" s="277" t="s">
        <v>267</v>
      </c>
      <c r="N979" s="277" t="s">
        <v>38</v>
      </c>
      <c r="O979" s="278" t="s">
        <v>209</v>
      </c>
      <c r="P979" s="15" t="s">
        <v>39</v>
      </c>
      <c r="Q979" s="275"/>
    </row>
    <row r="980" spans="1:17" ht="45" x14ac:dyDescent="0.25">
      <c r="A980" s="276" t="s">
        <v>31</v>
      </c>
      <c r="B980" s="279" t="s">
        <v>364</v>
      </c>
      <c r="C980" s="279" t="s">
        <v>4270</v>
      </c>
      <c r="D980" s="279" t="s">
        <v>4271</v>
      </c>
      <c r="E980" s="16" t="s">
        <v>4272</v>
      </c>
      <c r="F980" s="16" t="s">
        <v>4273</v>
      </c>
      <c r="G980" s="16" t="s">
        <v>4274</v>
      </c>
      <c r="H980" s="280" t="s">
        <v>35</v>
      </c>
      <c r="I980" s="280" t="s">
        <v>8</v>
      </c>
      <c r="J980" s="280" t="s">
        <v>6</v>
      </c>
      <c r="K980" s="280" t="s">
        <v>71</v>
      </c>
      <c r="L980" s="280" t="s">
        <v>191</v>
      </c>
      <c r="M980" s="279" t="s">
        <v>267</v>
      </c>
      <c r="N980" s="279" t="s">
        <v>38</v>
      </c>
      <c r="O980" s="280" t="s">
        <v>209</v>
      </c>
      <c r="P980" s="16" t="s">
        <v>39</v>
      </c>
      <c r="Q980" s="274"/>
    </row>
    <row r="981" spans="1:17" ht="45" x14ac:dyDescent="0.25">
      <c r="A981" s="276" t="s">
        <v>31</v>
      </c>
      <c r="B981" s="277" t="s">
        <v>364</v>
      </c>
      <c r="C981" s="277" t="s">
        <v>4275</v>
      </c>
      <c r="D981" s="277" t="s">
        <v>4276</v>
      </c>
      <c r="E981" s="15" t="s">
        <v>4277</v>
      </c>
      <c r="F981" s="15" t="s">
        <v>4278</v>
      </c>
      <c r="G981" s="15" t="s">
        <v>4279</v>
      </c>
      <c r="H981" s="278" t="s">
        <v>35</v>
      </c>
      <c r="I981" s="278" t="s">
        <v>8</v>
      </c>
      <c r="J981" s="278" t="s">
        <v>6</v>
      </c>
      <c r="K981" s="278" t="s">
        <v>71</v>
      </c>
      <c r="L981" s="278" t="s">
        <v>191</v>
      </c>
      <c r="M981" s="277" t="s">
        <v>267</v>
      </c>
      <c r="N981" s="277" t="s">
        <v>103</v>
      </c>
      <c r="O981" s="278"/>
      <c r="P981" s="15" t="s">
        <v>39</v>
      </c>
      <c r="Q981" s="275"/>
    </row>
    <row r="982" spans="1:17" ht="45" x14ac:dyDescent="0.25">
      <c r="A982" s="276" t="s">
        <v>31</v>
      </c>
      <c r="B982" s="279" t="s">
        <v>5209</v>
      </c>
      <c r="C982" s="279" t="s">
        <v>4280</v>
      </c>
      <c r="D982" s="279" t="s">
        <v>4281</v>
      </c>
      <c r="E982" s="16" t="s">
        <v>4282</v>
      </c>
      <c r="F982" s="16" t="s">
        <v>4283</v>
      </c>
      <c r="G982" s="16" t="s">
        <v>4284</v>
      </c>
      <c r="H982" s="280" t="s">
        <v>35</v>
      </c>
      <c r="I982" s="280" t="s">
        <v>8</v>
      </c>
      <c r="J982" s="280" t="s">
        <v>5</v>
      </c>
      <c r="K982" s="280" t="s">
        <v>71</v>
      </c>
      <c r="L982" s="280" t="s">
        <v>191</v>
      </c>
      <c r="M982" s="279" t="s">
        <v>267</v>
      </c>
      <c r="N982" s="279" t="s">
        <v>38</v>
      </c>
      <c r="O982" s="280" t="s">
        <v>209</v>
      </c>
      <c r="P982" s="16" t="s">
        <v>39</v>
      </c>
      <c r="Q982" s="274"/>
    </row>
    <row r="983" spans="1:17" ht="60" x14ac:dyDescent="0.25">
      <c r="A983" s="276" t="s">
        <v>31</v>
      </c>
      <c r="B983" s="277" t="s">
        <v>364</v>
      </c>
      <c r="C983" s="277"/>
      <c r="D983" s="277" t="s">
        <v>4285</v>
      </c>
      <c r="E983" s="15" t="s">
        <v>4286</v>
      </c>
      <c r="F983" s="15" t="s">
        <v>4287</v>
      </c>
      <c r="G983" s="15" t="s">
        <v>4288</v>
      </c>
      <c r="H983" s="278" t="s">
        <v>35</v>
      </c>
      <c r="I983" s="278" t="s">
        <v>4</v>
      </c>
      <c r="J983" s="278" t="s">
        <v>6</v>
      </c>
      <c r="K983" s="278" t="s">
        <v>71</v>
      </c>
      <c r="L983" s="278" t="s">
        <v>191</v>
      </c>
      <c r="M983" s="277" t="s">
        <v>267</v>
      </c>
      <c r="N983" s="277" t="s">
        <v>38</v>
      </c>
      <c r="O983" s="278" t="s">
        <v>209</v>
      </c>
      <c r="P983" s="15" t="s">
        <v>39</v>
      </c>
      <c r="Q983" s="275"/>
    </row>
    <row r="984" spans="1:17" ht="75" x14ac:dyDescent="0.25">
      <c r="A984" s="276" t="s">
        <v>31</v>
      </c>
      <c r="B984" s="279" t="s">
        <v>5009</v>
      </c>
      <c r="C984" s="279" t="s">
        <v>4289</v>
      </c>
      <c r="D984" s="279" t="s">
        <v>4290</v>
      </c>
      <c r="E984" s="16" t="s">
        <v>4291</v>
      </c>
      <c r="F984" s="16" t="s">
        <v>4292</v>
      </c>
      <c r="G984" s="16" t="s">
        <v>4293</v>
      </c>
      <c r="H984" s="280" t="s">
        <v>35</v>
      </c>
      <c r="I984" s="280" t="s">
        <v>8</v>
      </c>
      <c r="J984" s="280" t="s">
        <v>5</v>
      </c>
      <c r="K984" s="280" t="s">
        <v>766</v>
      </c>
      <c r="L984" s="280" t="s">
        <v>995</v>
      </c>
      <c r="M984" s="279" t="s">
        <v>4294</v>
      </c>
      <c r="N984" s="279" t="s">
        <v>103</v>
      </c>
      <c r="O984" s="280"/>
      <c r="P984" s="16" t="s">
        <v>39</v>
      </c>
      <c r="Q984" s="274"/>
    </row>
    <row r="985" spans="1:17" ht="60" x14ac:dyDescent="0.25">
      <c r="A985" s="276" t="s">
        <v>31</v>
      </c>
      <c r="B985" s="277" t="s">
        <v>5009</v>
      </c>
      <c r="C985" s="277" t="s">
        <v>4295</v>
      </c>
      <c r="D985" s="277" t="s">
        <v>4296</v>
      </c>
      <c r="E985" s="15" t="s">
        <v>4297</v>
      </c>
      <c r="F985" s="15" t="s">
        <v>4298</v>
      </c>
      <c r="G985" s="15" t="s">
        <v>4299</v>
      </c>
      <c r="H985" s="278" t="s">
        <v>35</v>
      </c>
      <c r="I985" s="278" t="s">
        <v>8</v>
      </c>
      <c r="J985" s="278" t="s">
        <v>5</v>
      </c>
      <c r="K985" s="278" t="s">
        <v>766</v>
      </c>
      <c r="L985" s="278" t="s">
        <v>995</v>
      </c>
      <c r="M985" s="277" t="s">
        <v>996</v>
      </c>
      <c r="N985" s="277" t="s">
        <v>103</v>
      </c>
      <c r="O985" s="278"/>
      <c r="P985" s="15" t="s">
        <v>39</v>
      </c>
      <c r="Q985" s="275"/>
    </row>
    <row r="986" spans="1:17" ht="60" x14ac:dyDescent="0.25">
      <c r="A986" s="276" t="s">
        <v>31</v>
      </c>
      <c r="B986" s="279" t="s">
        <v>5423</v>
      </c>
      <c r="C986" s="279" t="s">
        <v>4300</v>
      </c>
      <c r="D986" s="279" t="s">
        <v>4301</v>
      </c>
      <c r="E986" s="16" t="s">
        <v>4302</v>
      </c>
      <c r="F986" s="16" t="s">
        <v>4303</v>
      </c>
      <c r="G986" s="16" t="s">
        <v>4304</v>
      </c>
      <c r="H986" s="280" t="s">
        <v>35</v>
      </c>
      <c r="I986" s="280" t="s">
        <v>8</v>
      </c>
      <c r="J986" s="280" t="s">
        <v>5</v>
      </c>
      <c r="K986" s="280" t="s">
        <v>766</v>
      </c>
      <c r="L986" s="280" t="s">
        <v>995</v>
      </c>
      <c r="M986" s="279" t="s">
        <v>996</v>
      </c>
      <c r="N986" s="279" t="s">
        <v>38</v>
      </c>
      <c r="O986" s="280" t="s">
        <v>13</v>
      </c>
      <c r="P986" s="16" t="s">
        <v>39</v>
      </c>
      <c r="Q986" s="274"/>
    </row>
    <row r="987" spans="1:17" ht="45" x14ac:dyDescent="0.25">
      <c r="A987" s="276" t="s">
        <v>31</v>
      </c>
      <c r="B987" s="277" t="s">
        <v>5271</v>
      </c>
      <c r="C987" s="277" t="s">
        <v>4305</v>
      </c>
      <c r="D987" s="277" t="s">
        <v>4306</v>
      </c>
      <c r="E987" s="15" t="s">
        <v>4307</v>
      </c>
      <c r="F987" s="15" t="s">
        <v>4308</v>
      </c>
      <c r="G987" s="15" t="s">
        <v>4309</v>
      </c>
      <c r="H987" s="278" t="s">
        <v>35</v>
      </c>
      <c r="I987" s="278" t="s">
        <v>8</v>
      </c>
      <c r="J987" s="278" t="s">
        <v>5</v>
      </c>
      <c r="K987" s="278" t="s">
        <v>36</v>
      </c>
      <c r="L987" s="278" t="s">
        <v>1599</v>
      </c>
      <c r="M987" s="277" t="s">
        <v>652</v>
      </c>
      <c r="N987" s="277" t="s">
        <v>38</v>
      </c>
      <c r="O987" s="278" t="s">
        <v>653</v>
      </c>
      <c r="P987" s="15" t="s">
        <v>39</v>
      </c>
      <c r="Q987" s="275"/>
    </row>
    <row r="988" spans="1:17" ht="45" x14ac:dyDescent="0.25">
      <c r="A988" s="276" t="s">
        <v>31</v>
      </c>
      <c r="B988" s="279" t="s">
        <v>5079</v>
      </c>
      <c r="C988" s="279" t="s">
        <v>4310</v>
      </c>
      <c r="D988" s="279" t="s">
        <v>4311</v>
      </c>
      <c r="E988" s="16" t="s">
        <v>4312</v>
      </c>
      <c r="F988" s="16" t="s">
        <v>5102</v>
      </c>
      <c r="G988" s="16" t="s">
        <v>5103</v>
      </c>
      <c r="H988" s="280" t="s">
        <v>35</v>
      </c>
      <c r="I988" s="280" t="s">
        <v>8</v>
      </c>
      <c r="J988" s="280" t="s">
        <v>5</v>
      </c>
      <c r="K988" s="280" t="s">
        <v>36</v>
      </c>
      <c r="L988" s="280" t="s">
        <v>1599</v>
      </c>
      <c r="M988" s="279" t="s">
        <v>652</v>
      </c>
      <c r="N988" s="279" t="s">
        <v>38</v>
      </c>
      <c r="O988" s="280" t="s">
        <v>653</v>
      </c>
      <c r="P988" s="16" t="s">
        <v>39</v>
      </c>
      <c r="Q988" s="274"/>
    </row>
    <row r="989" spans="1:17" ht="45" x14ac:dyDescent="0.25">
      <c r="A989" s="276" t="s">
        <v>31</v>
      </c>
      <c r="B989" s="277" t="s">
        <v>4891</v>
      </c>
      <c r="C989" s="277" t="s">
        <v>4313</v>
      </c>
      <c r="D989" s="277" t="s">
        <v>4314</v>
      </c>
      <c r="E989" s="15" t="s">
        <v>4315</v>
      </c>
      <c r="F989" s="15" t="s">
        <v>4316</v>
      </c>
      <c r="G989" s="15" t="s">
        <v>4317</v>
      </c>
      <c r="H989" s="278" t="s">
        <v>35</v>
      </c>
      <c r="I989" s="278" t="s">
        <v>8</v>
      </c>
      <c r="J989" s="278" t="s">
        <v>5</v>
      </c>
      <c r="K989" s="278" t="s">
        <v>36</v>
      </c>
      <c r="L989" s="278" t="s">
        <v>1599</v>
      </c>
      <c r="M989" s="277" t="s">
        <v>652</v>
      </c>
      <c r="N989" s="277" t="s">
        <v>38</v>
      </c>
      <c r="O989" s="278" t="s">
        <v>653</v>
      </c>
      <c r="P989" s="15" t="s">
        <v>39</v>
      </c>
      <c r="Q989" s="275"/>
    </row>
    <row r="990" spans="1:17" ht="45" x14ac:dyDescent="0.25">
      <c r="A990" s="276" t="s">
        <v>31</v>
      </c>
      <c r="B990" s="279" t="s">
        <v>5271</v>
      </c>
      <c r="C990" s="279" t="s">
        <v>4318</v>
      </c>
      <c r="D990" s="279" t="s">
        <v>4319</v>
      </c>
      <c r="E990" s="16" t="s">
        <v>4320</v>
      </c>
      <c r="F990" s="16" t="s">
        <v>4321</v>
      </c>
      <c r="G990" s="16" t="s">
        <v>4322</v>
      </c>
      <c r="H990" s="280" t="s">
        <v>35</v>
      </c>
      <c r="I990" s="280" t="s">
        <v>8</v>
      </c>
      <c r="J990" s="280" t="s">
        <v>5</v>
      </c>
      <c r="K990" s="280" t="s">
        <v>36</v>
      </c>
      <c r="L990" s="280" t="s">
        <v>1599</v>
      </c>
      <c r="M990" s="279" t="s">
        <v>652</v>
      </c>
      <c r="N990" s="279" t="s">
        <v>38</v>
      </c>
      <c r="O990" s="280" t="s">
        <v>653</v>
      </c>
      <c r="P990" s="16" t="s">
        <v>39</v>
      </c>
      <c r="Q990" s="274"/>
    </row>
    <row r="991" spans="1:17" ht="45" x14ac:dyDescent="0.25">
      <c r="A991" s="276" t="s">
        <v>31</v>
      </c>
      <c r="B991" s="277" t="s">
        <v>4892</v>
      </c>
      <c r="C991" s="277" t="s">
        <v>4323</v>
      </c>
      <c r="D991" s="277" t="s">
        <v>4324</v>
      </c>
      <c r="E991" s="15" t="s">
        <v>4325</v>
      </c>
      <c r="F991" s="15" t="s">
        <v>4326</v>
      </c>
      <c r="G991" s="15" t="s">
        <v>4327</v>
      </c>
      <c r="H991" s="278" t="s">
        <v>35</v>
      </c>
      <c r="I991" s="278" t="s">
        <v>8</v>
      </c>
      <c r="J991" s="278" t="s">
        <v>5</v>
      </c>
      <c r="K991" s="278" t="s">
        <v>36</v>
      </c>
      <c r="L991" s="278" t="s">
        <v>1599</v>
      </c>
      <c r="M991" s="277" t="s">
        <v>652</v>
      </c>
      <c r="N991" s="277" t="s">
        <v>38</v>
      </c>
      <c r="O991" s="278" t="s">
        <v>653</v>
      </c>
      <c r="P991" s="15" t="s">
        <v>39</v>
      </c>
      <c r="Q991" s="275"/>
    </row>
    <row r="992" spans="1:17" ht="45" x14ac:dyDescent="0.25">
      <c r="A992" s="276" t="s">
        <v>31</v>
      </c>
      <c r="B992" s="279" t="s">
        <v>1595</v>
      </c>
      <c r="C992" s="279" t="s">
        <v>4328</v>
      </c>
      <c r="D992" s="279" t="s">
        <v>4329</v>
      </c>
      <c r="E992" s="16" t="s">
        <v>4330</v>
      </c>
      <c r="F992" s="16" t="s">
        <v>4331</v>
      </c>
      <c r="G992" s="16" t="s">
        <v>4332</v>
      </c>
      <c r="H992" s="280" t="s">
        <v>70</v>
      </c>
      <c r="I992" s="280" t="s">
        <v>8</v>
      </c>
      <c r="J992" s="280" t="s">
        <v>6</v>
      </c>
      <c r="K992" s="280" t="s">
        <v>36</v>
      </c>
      <c r="L992" s="280" t="s">
        <v>1599</v>
      </c>
      <c r="M992" s="279" t="s">
        <v>652</v>
      </c>
      <c r="N992" s="279" t="s">
        <v>103</v>
      </c>
      <c r="O992" s="280"/>
      <c r="P992" s="16" t="s">
        <v>39</v>
      </c>
      <c r="Q992" s="274"/>
    </row>
    <row r="993" spans="1:17" ht="60" x14ac:dyDescent="0.25">
      <c r="A993" s="276" t="s">
        <v>31</v>
      </c>
      <c r="B993" s="277" t="s">
        <v>1595</v>
      </c>
      <c r="C993" s="277" t="s">
        <v>4333</v>
      </c>
      <c r="D993" s="277" t="s">
        <v>4334</v>
      </c>
      <c r="E993" s="15" t="s">
        <v>4335</v>
      </c>
      <c r="F993" s="15" t="s">
        <v>4336</v>
      </c>
      <c r="G993" s="15" t="s">
        <v>4337</v>
      </c>
      <c r="H993" s="278" t="s">
        <v>396</v>
      </c>
      <c r="I993" s="278" t="s">
        <v>8</v>
      </c>
      <c r="J993" s="278" t="s">
        <v>6</v>
      </c>
      <c r="K993" s="278" t="s">
        <v>36</v>
      </c>
      <c r="L993" s="278" t="s">
        <v>1599</v>
      </c>
      <c r="M993" s="277" t="s">
        <v>652</v>
      </c>
      <c r="N993" s="277" t="s">
        <v>38</v>
      </c>
      <c r="O993" s="278" t="s">
        <v>653</v>
      </c>
      <c r="P993" s="15" t="s">
        <v>39</v>
      </c>
      <c r="Q993" s="275"/>
    </row>
    <row r="994" spans="1:17" ht="60" x14ac:dyDescent="0.25">
      <c r="A994" s="276" t="s">
        <v>31</v>
      </c>
      <c r="B994" s="279" t="s">
        <v>4891</v>
      </c>
      <c r="C994" s="279"/>
      <c r="D994" s="279" t="s">
        <v>4338</v>
      </c>
      <c r="E994" s="16" t="s">
        <v>4339</v>
      </c>
      <c r="F994" s="16" t="s">
        <v>4340</v>
      </c>
      <c r="G994" s="16" t="s">
        <v>4341</v>
      </c>
      <c r="H994" s="280" t="s">
        <v>35</v>
      </c>
      <c r="I994" s="280" t="s">
        <v>4</v>
      </c>
      <c r="J994" s="280" t="s">
        <v>5</v>
      </c>
      <c r="K994" s="280" t="s">
        <v>36</v>
      </c>
      <c r="L994" s="280" t="s">
        <v>1599</v>
      </c>
      <c r="M994" s="279" t="s">
        <v>652</v>
      </c>
      <c r="N994" s="279" t="s">
        <v>38</v>
      </c>
      <c r="O994" s="280" t="s">
        <v>653</v>
      </c>
      <c r="P994" s="16" t="s">
        <v>39</v>
      </c>
      <c r="Q994" s="274"/>
    </row>
    <row r="995" spans="1:17" ht="45" x14ac:dyDescent="0.25">
      <c r="A995" s="276" t="s">
        <v>31</v>
      </c>
      <c r="B995" s="277" t="s">
        <v>5271</v>
      </c>
      <c r="C995" s="277" t="s">
        <v>4342</v>
      </c>
      <c r="D995" s="277" t="s">
        <v>4343</v>
      </c>
      <c r="E995" s="15" t="s">
        <v>4344</v>
      </c>
      <c r="F995" s="15" t="s">
        <v>4345</v>
      </c>
      <c r="G995" s="15" t="s">
        <v>2576</v>
      </c>
      <c r="H995" s="278" t="s">
        <v>35</v>
      </c>
      <c r="I995" s="278" t="s">
        <v>8</v>
      </c>
      <c r="J995" s="278" t="s">
        <v>5</v>
      </c>
      <c r="K995" s="278" t="s">
        <v>36</v>
      </c>
      <c r="L995" s="278" t="s">
        <v>1599</v>
      </c>
      <c r="M995" s="277" t="s">
        <v>652</v>
      </c>
      <c r="N995" s="277" t="s">
        <v>38</v>
      </c>
      <c r="O995" s="278" t="s">
        <v>653</v>
      </c>
      <c r="P995" s="15" t="s">
        <v>39</v>
      </c>
      <c r="Q995" s="275"/>
    </row>
    <row r="996" spans="1:17" ht="45" x14ac:dyDescent="0.25">
      <c r="A996" s="276" t="s">
        <v>31</v>
      </c>
      <c r="B996" s="279" t="s">
        <v>5271</v>
      </c>
      <c r="C996" s="279" t="s">
        <v>4346</v>
      </c>
      <c r="D996" s="279" t="s">
        <v>4347</v>
      </c>
      <c r="E996" s="16" t="s">
        <v>4348</v>
      </c>
      <c r="F996" s="16" t="s">
        <v>4349</v>
      </c>
      <c r="G996" s="16" t="s">
        <v>4350</v>
      </c>
      <c r="H996" s="280" t="s">
        <v>35</v>
      </c>
      <c r="I996" s="280" t="s">
        <v>8</v>
      </c>
      <c r="J996" s="280" t="s">
        <v>5</v>
      </c>
      <c r="K996" s="280" t="s">
        <v>36</v>
      </c>
      <c r="L996" s="280" t="s">
        <v>1599</v>
      </c>
      <c r="M996" s="279" t="s">
        <v>652</v>
      </c>
      <c r="N996" s="279" t="s">
        <v>38</v>
      </c>
      <c r="O996" s="280" t="s">
        <v>653</v>
      </c>
      <c r="P996" s="16" t="s">
        <v>39</v>
      </c>
      <c r="Q996" s="274"/>
    </row>
    <row r="997" spans="1:17" ht="45" x14ac:dyDescent="0.25">
      <c r="A997" s="276" t="s">
        <v>31</v>
      </c>
      <c r="B997" s="277" t="s">
        <v>5271</v>
      </c>
      <c r="C997" s="277" t="s">
        <v>4351</v>
      </c>
      <c r="D997" s="277" t="s">
        <v>4352</v>
      </c>
      <c r="E997" s="15" t="s">
        <v>4353</v>
      </c>
      <c r="F997" s="15" t="s">
        <v>4354</v>
      </c>
      <c r="G997" s="15" t="s">
        <v>4355</v>
      </c>
      <c r="H997" s="278" t="s">
        <v>35</v>
      </c>
      <c r="I997" s="278" t="s">
        <v>8</v>
      </c>
      <c r="J997" s="278" t="s">
        <v>5</v>
      </c>
      <c r="K997" s="278" t="s">
        <v>36</v>
      </c>
      <c r="L997" s="278" t="s">
        <v>1599</v>
      </c>
      <c r="M997" s="277" t="s">
        <v>652</v>
      </c>
      <c r="N997" s="277" t="s">
        <v>38</v>
      </c>
      <c r="O997" s="278" t="s">
        <v>653</v>
      </c>
      <c r="P997" s="15" t="s">
        <v>39</v>
      </c>
      <c r="Q997" s="275"/>
    </row>
    <row r="998" spans="1:17" ht="45" x14ac:dyDescent="0.25">
      <c r="A998" s="276" t="s">
        <v>31</v>
      </c>
      <c r="B998" s="279" t="s">
        <v>5271</v>
      </c>
      <c r="C998" s="279" t="s">
        <v>4356</v>
      </c>
      <c r="D998" s="279" t="s">
        <v>4357</v>
      </c>
      <c r="E998" s="16" t="s">
        <v>4358</v>
      </c>
      <c r="F998" s="16" t="s">
        <v>4359</v>
      </c>
      <c r="G998" s="16" t="s">
        <v>4360</v>
      </c>
      <c r="H998" s="280" t="s">
        <v>35</v>
      </c>
      <c r="I998" s="280" t="s">
        <v>8</v>
      </c>
      <c r="J998" s="280" t="s">
        <v>5</v>
      </c>
      <c r="K998" s="280" t="s">
        <v>36</v>
      </c>
      <c r="L998" s="280" t="s">
        <v>1599</v>
      </c>
      <c r="M998" s="279" t="s">
        <v>652</v>
      </c>
      <c r="N998" s="279" t="s">
        <v>38</v>
      </c>
      <c r="O998" s="280" t="s">
        <v>653</v>
      </c>
      <c r="P998" s="16" t="s">
        <v>39</v>
      </c>
      <c r="Q998" s="274"/>
    </row>
    <row r="999" spans="1:17" ht="45" x14ac:dyDescent="0.25">
      <c r="A999" s="276" t="s">
        <v>31</v>
      </c>
      <c r="B999" s="277" t="s">
        <v>5271</v>
      </c>
      <c r="C999" s="277" t="s">
        <v>4361</v>
      </c>
      <c r="D999" s="277" t="s">
        <v>4362</v>
      </c>
      <c r="E999" s="15" t="s">
        <v>4363</v>
      </c>
      <c r="F999" s="15" t="s">
        <v>4364</v>
      </c>
      <c r="G999" s="15" t="s">
        <v>4365</v>
      </c>
      <c r="H999" s="278" t="s">
        <v>35</v>
      </c>
      <c r="I999" s="278" t="s">
        <v>8</v>
      </c>
      <c r="J999" s="278" t="s">
        <v>5</v>
      </c>
      <c r="K999" s="278" t="s">
        <v>36</v>
      </c>
      <c r="L999" s="278" t="s">
        <v>1599</v>
      </c>
      <c r="M999" s="277" t="s">
        <v>652</v>
      </c>
      <c r="N999" s="277" t="s">
        <v>38</v>
      </c>
      <c r="O999" s="278" t="s">
        <v>653</v>
      </c>
      <c r="P999" s="15" t="s">
        <v>39</v>
      </c>
      <c r="Q999" s="275"/>
    </row>
    <row r="1000" spans="1:17" ht="45" x14ac:dyDescent="0.25">
      <c r="A1000" s="276" t="s">
        <v>31</v>
      </c>
      <c r="B1000" s="279" t="s">
        <v>5271</v>
      </c>
      <c r="C1000" s="279" t="s">
        <v>4366</v>
      </c>
      <c r="D1000" s="279" t="s">
        <v>4367</v>
      </c>
      <c r="E1000" s="16" t="s">
        <v>4368</v>
      </c>
      <c r="F1000" s="16" t="s">
        <v>5465</v>
      </c>
      <c r="G1000" s="16" t="s">
        <v>5466</v>
      </c>
      <c r="H1000" s="280" t="s">
        <v>35</v>
      </c>
      <c r="I1000" s="280" t="s">
        <v>8</v>
      </c>
      <c r="J1000" s="280" t="s">
        <v>5</v>
      </c>
      <c r="K1000" s="280" t="s">
        <v>36</v>
      </c>
      <c r="L1000" s="280" t="s">
        <v>1599</v>
      </c>
      <c r="M1000" s="279" t="s">
        <v>652</v>
      </c>
      <c r="N1000" s="279" t="s">
        <v>38</v>
      </c>
      <c r="O1000" s="280" t="s">
        <v>653</v>
      </c>
      <c r="P1000" s="16" t="s">
        <v>39</v>
      </c>
      <c r="Q1000" s="274"/>
    </row>
    <row r="1001" spans="1:17" ht="45" x14ac:dyDescent="0.25">
      <c r="A1001" s="276" t="s">
        <v>31</v>
      </c>
      <c r="B1001" s="277" t="s">
        <v>5271</v>
      </c>
      <c r="C1001" s="277" t="s">
        <v>4370</v>
      </c>
      <c r="D1001" s="277" t="s">
        <v>4371</v>
      </c>
      <c r="E1001" s="15" t="s">
        <v>4372</v>
      </c>
      <c r="F1001" s="15" t="s">
        <v>4373</v>
      </c>
      <c r="G1001" s="15" t="s">
        <v>4374</v>
      </c>
      <c r="H1001" s="278" t="s">
        <v>35</v>
      </c>
      <c r="I1001" s="278" t="s">
        <v>8</v>
      </c>
      <c r="J1001" s="278" t="s">
        <v>5</v>
      </c>
      <c r="K1001" s="278" t="s">
        <v>36</v>
      </c>
      <c r="L1001" s="278" t="s">
        <v>1599</v>
      </c>
      <c r="M1001" s="277" t="s">
        <v>652</v>
      </c>
      <c r="N1001" s="277" t="s">
        <v>38</v>
      </c>
      <c r="O1001" s="278" t="s">
        <v>653</v>
      </c>
      <c r="P1001" s="15" t="s">
        <v>39</v>
      </c>
      <c r="Q1001" s="275"/>
    </row>
    <row r="1002" spans="1:17" ht="45" x14ac:dyDescent="0.25">
      <c r="A1002" s="276" t="s">
        <v>31</v>
      </c>
      <c r="B1002" s="279" t="s">
        <v>5271</v>
      </c>
      <c r="C1002" s="279" t="s">
        <v>4375</v>
      </c>
      <c r="D1002" s="279" t="s">
        <v>4376</v>
      </c>
      <c r="E1002" s="16" t="s">
        <v>4377</v>
      </c>
      <c r="F1002" s="16" t="s">
        <v>4378</v>
      </c>
      <c r="G1002" s="16" t="s">
        <v>4379</v>
      </c>
      <c r="H1002" s="280" t="s">
        <v>35</v>
      </c>
      <c r="I1002" s="280" t="s">
        <v>8</v>
      </c>
      <c r="J1002" s="280" t="s">
        <v>5</v>
      </c>
      <c r="K1002" s="280" t="s">
        <v>36</v>
      </c>
      <c r="L1002" s="280" t="s">
        <v>1599</v>
      </c>
      <c r="M1002" s="279" t="s">
        <v>652</v>
      </c>
      <c r="N1002" s="279" t="s">
        <v>38</v>
      </c>
      <c r="O1002" s="280" t="s">
        <v>653</v>
      </c>
      <c r="P1002" s="16" t="s">
        <v>39</v>
      </c>
      <c r="Q1002" s="274"/>
    </row>
    <row r="1003" spans="1:17" ht="45" x14ac:dyDescent="0.25">
      <c r="A1003" s="276" t="s">
        <v>31</v>
      </c>
      <c r="B1003" s="277" t="s">
        <v>5271</v>
      </c>
      <c r="C1003" s="277" t="s">
        <v>4380</v>
      </c>
      <c r="D1003" s="277" t="s">
        <v>4381</v>
      </c>
      <c r="E1003" s="15" t="s">
        <v>4382</v>
      </c>
      <c r="F1003" s="15" t="s">
        <v>4373</v>
      </c>
      <c r="G1003" s="15" t="s">
        <v>4383</v>
      </c>
      <c r="H1003" s="278" t="s">
        <v>35</v>
      </c>
      <c r="I1003" s="278" t="s">
        <v>8</v>
      </c>
      <c r="J1003" s="278" t="s">
        <v>5</v>
      </c>
      <c r="K1003" s="278" t="s">
        <v>36</v>
      </c>
      <c r="L1003" s="278" t="s">
        <v>1599</v>
      </c>
      <c r="M1003" s="277" t="s">
        <v>652</v>
      </c>
      <c r="N1003" s="277" t="s">
        <v>38</v>
      </c>
      <c r="O1003" s="278" t="s">
        <v>653</v>
      </c>
      <c r="P1003" s="15" t="s">
        <v>39</v>
      </c>
      <c r="Q1003" s="275"/>
    </row>
    <row r="1004" spans="1:17" ht="45" x14ac:dyDescent="0.25">
      <c r="A1004" s="276" t="s">
        <v>31</v>
      </c>
      <c r="B1004" s="279" t="s">
        <v>1595</v>
      </c>
      <c r="C1004" s="279" t="s">
        <v>4384</v>
      </c>
      <c r="D1004" s="279" t="s">
        <v>4385</v>
      </c>
      <c r="E1004" s="16" t="s">
        <v>4386</v>
      </c>
      <c r="F1004" s="16" t="s">
        <v>4387</v>
      </c>
      <c r="G1004" s="16" t="s">
        <v>4388</v>
      </c>
      <c r="H1004" s="280" t="s">
        <v>35</v>
      </c>
      <c r="I1004" s="280" t="s">
        <v>8</v>
      </c>
      <c r="J1004" s="280" t="s">
        <v>6</v>
      </c>
      <c r="K1004" s="280" t="s">
        <v>36</v>
      </c>
      <c r="L1004" s="280" t="s">
        <v>1599</v>
      </c>
      <c r="M1004" s="279" t="s">
        <v>652</v>
      </c>
      <c r="N1004" s="279" t="s">
        <v>38</v>
      </c>
      <c r="O1004" s="280" t="s">
        <v>653</v>
      </c>
      <c r="P1004" s="16" t="s">
        <v>39</v>
      </c>
      <c r="Q1004" s="274"/>
    </row>
    <row r="1005" spans="1:17" ht="45" x14ac:dyDescent="0.25">
      <c r="A1005" s="276" t="s">
        <v>31</v>
      </c>
      <c r="B1005" s="277" t="s">
        <v>5271</v>
      </c>
      <c r="C1005" s="277" t="s">
        <v>4389</v>
      </c>
      <c r="D1005" s="277" t="s">
        <v>4390</v>
      </c>
      <c r="E1005" s="15" t="s">
        <v>4391</v>
      </c>
      <c r="F1005" s="15" t="s">
        <v>4392</v>
      </c>
      <c r="G1005" s="15" t="s">
        <v>4393</v>
      </c>
      <c r="H1005" s="278" t="s">
        <v>35</v>
      </c>
      <c r="I1005" s="278" t="s">
        <v>8</v>
      </c>
      <c r="J1005" s="278" t="s">
        <v>5</v>
      </c>
      <c r="K1005" s="278" t="s">
        <v>36</v>
      </c>
      <c r="L1005" s="278" t="s">
        <v>1599</v>
      </c>
      <c r="M1005" s="277" t="s">
        <v>652</v>
      </c>
      <c r="N1005" s="277" t="s">
        <v>38</v>
      </c>
      <c r="O1005" s="278" t="s">
        <v>653</v>
      </c>
      <c r="P1005" s="15" t="s">
        <v>39</v>
      </c>
      <c r="Q1005" s="275"/>
    </row>
    <row r="1006" spans="1:17" ht="45" x14ac:dyDescent="0.25">
      <c r="A1006" s="276" t="s">
        <v>31</v>
      </c>
      <c r="B1006" s="279" t="s">
        <v>5271</v>
      </c>
      <c r="C1006" s="279" t="s">
        <v>4394</v>
      </c>
      <c r="D1006" s="279" t="s">
        <v>4395</v>
      </c>
      <c r="E1006" s="16" t="s">
        <v>4396</v>
      </c>
      <c r="F1006" s="16" t="s">
        <v>4345</v>
      </c>
      <c r="G1006" s="16" t="s">
        <v>4397</v>
      </c>
      <c r="H1006" s="280" t="s">
        <v>35</v>
      </c>
      <c r="I1006" s="280" t="s">
        <v>8</v>
      </c>
      <c r="J1006" s="280" t="s">
        <v>5</v>
      </c>
      <c r="K1006" s="280" t="s">
        <v>36</v>
      </c>
      <c r="L1006" s="280" t="s">
        <v>1599</v>
      </c>
      <c r="M1006" s="279" t="s">
        <v>652</v>
      </c>
      <c r="N1006" s="279" t="s">
        <v>38</v>
      </c>
      <c r="O1006" s="280" t="s">
        <v>653</v>
      </c>
      <c r="P1006" s="16" t="s">
        <v>39</v>
      </c>
      <c r="Q1006" s="274"/>
    </row>
    <row r="1007" spans="1:17" ht="45" x14ac:dyDescent="0.25">
      <c r="A1007" s="276" t="s">
        <v>31</v>
      </c>
      <c r="B1007" s="277" t="s">
        <v>5271</v>
      </c>
      <c r="C1007" s="277" t="s">
        <v>4398</v>
      </c>
      <c r="D1007" s="277" t="s">
        <v>4399</v>
      </c>
      <c r="E1007" s="15" t="s">
        <v>4400</v>
      </c>
      <c r="F1007" s="15" t="s">
        <v>4369</v>
      </c>
      <c r="G1007" s="15" t="s">
        <v>4401</v>
      </c>
      <c r="H1007" s="278" t="s">
        <v>35</v>
      </c>
      <c r="I1007" s="278" t="s">
        <v>8</v>
      </c>
      <c r="J1007" s="278" t="s">
        <v>5</v>
      </c>
      <c r="K1007" s="278" t="s">
        <v>36</v>
      </c>
      <c r="L1007" s="278" t="s">
        <v>1599</v>
      </c>
      <c r="M1007" s="277" t="s">
        <v>652</v>
      </c>
      <c r="N1007" s="277" t="s">
        <v>38</v>
      </c>
      <c r="O1007" s="278" t="s">
        <v>2201</v>
      </c>
      <c r="P1007" s="15" t="s">
        <v>39</v>
      </c>
      <c r="Q1007" s="275"/>
    </row>
    <row r="1008" spans="1:17" ht="45" x14ac:dyDescent="0.25">
      <c r="A1008" s="276" t="s">
        <v>31</v>
      </c>
      <c r="B1008" s="279" t="s">
        <v>5271</v>
      </c>
      <c r="C1008" s="279" t="s">
        <v>4402</v>
      </c>
      <c r="D1008" s="279" t="s">
        <v>4403</v>
      </c>
      <c r="E1008" s="16" t="s">
        <v>4404</v>
      </c>
      <c r="F1008" s="16" t="s">
        <v>4405</v>
      </c>
      <c r="G1008" s="16" t="s">
        <v>4406</v>
      </c>
      <c r="H1008" s="280" t="s">
        <v>35</v>
      </c>
      <c r="I1008" s="280" t="s">
        <v>8</v>
      </c>
      <c r="J1008" s="280" t="s">
        <v>5</v>
      </c>
      <c r="K1008" s="280" t="s">
        <v>36</v>
      </c>
      <c r="L1008" s="280" t="s">
        <v>1599</v>
      </c>
      <c r="M1008" s="279" t="s">
        <v>652</v>
      </c>
      <c r="N1008" s="279" t="s">
        <v>38</v>
      </c>
      <c r="O1008" s="280" t="s">
        <v>653</v>
      </c>
      <c r="P1008" s="16" t="s">
        <v>39</v>
      </c>
      <c r="Q1008" s="274"/>
    </row>
    <row r="1009" spans="1:17" ht="45" x14ac:dyDescent="0.25">
      <c r="A1009" s="276" t="s">
        <v>31</v>
      </c>
      <c r="B1009" s="277" t="s">
        <v>5271</v>
      </c>
      <c r="C1009" s="277" t="s">
        <v>4407</v>
      </c>
      <c r="D1009" s="277" t="s">
        <v>4408</v>
      </c>
      <c r="E1009" s="15" t="s">
        <v>4409</v>
      </c>
      <c r="F1009" s="15" t="s">
        <v>4410</v>
      </c>
      <c r="G1009" s="15" t="s">
        <v>4411</v>
      </c>
      <c r="H1009" s="278" t="s">
        <v>35</v>
      </c>
      <c r="I1009" s="278" t="s">
        <v>8</v>
      </c>
      <c r="J1009" s="278" t="s">
        <v>5</v>
      </c>
      <c r="K1009" s="278" t="s">
        <v>36</v>
      </c>
      <c r="L1009" s="278" t="s">
        <v>1599</v>
      </c>
      <c r="M1009" s="277" t="s">
        <v>652</v>
      </c>
      <c r="N1009" s="277" t="s">
        <v>38</v>
      </c>
      <c r="O1009" s="278" t="s">
        <v>653</v>
      </c>
      <c r="P1009" s="15" t="s">
        <v>39</v>
      </c>
      <c r="Q1009" s="275"/>
    </row>
    <row r="1010" spans="1:17" ht="45" x14ac:dyDescent="0.25">
      <c r="A1010" s="276" t="s">
        <v>31</v>
      </c>
      <c r="B1010" s="279" t="s">
        <v>5271</v>
      </c>
      <c r="C1010" s="279" t="s">
        <v>4412</v>
      </c>
      <c r="D1010" s="279" t="s">
        <v>4413</v>
      </c>
      <c r="E1010" s="16" t="s">
        <v>4414</v>
      </c>
      <c r="F1010" s="16" t="s">
        <v>4415</v>
      </c>
      <c r="G1010" s="16" t="s">
        <v>4416</v>
      </c>
      <c r="H1010" s="280" t="s">
        <v>35</v>
      </c>
      <c r="I1010" s="280" t="s">
        <v>8</v>
      </c>
      <c r="J1010" s="280" t="s">
        <v>5</v>
      </c>
      <c r="K1010" s="280" t="s">
        <v>36</v>
      </c>
      <c r="L1010" s="280" t="s">
        <v>1599</v>
      </c>
      <c r="M1010" s="279" t="s">
        <v>652</v>
      </c>
      <c r="N1010" s="279" t="s">
        <v>38</v>
      </c>
      <c r="O1010" s="280" t="s">
        <v>653</v>
      </c>
      <c r="P1010" s="16" t="s">
        <v>39</v>
      </c>
      <c r="Q1010" s="274"/>
    </row>
    <row r="1011" spans="1:17" ht="45" x14ac:dyDescent="0.25">
      <c r="A1011" s="276" t="s">
        <v>31</v>
      </c>
      <c r="B1011" s="277" t="s">
        <v>5271</v>
      </c>
      <c r="C1011" s="277" t="s">
        <v>4417</v>
      </c>
      <c r="D1011" s="277" t="s">
        <v>4418</v>
      </c>
      <c r="E1011" s="15" t="s">
        <v>4419</v>
      </c>
      <c r="F1011" s="15" t="s">
        <v>4420</v>
      </c>
      <c r="G1011" s="15" t="s">
        <v>4421</v>
      </c>
      <c r="H1011" s="278" t="s">
        <v>35</v>
      </c>
      <c r="I1011" s="278" t="s">
        <v>8</v>
      </c>
      <c r="J1011" s="278" t="s">
        <v>5</v>
      </c>
      <c r="K1011" s="278" t="s">
        <v>36</v>
      </c>
      <c r="L1011" s="278" t="s">
        <v>1599</v>
      </c>
      <c r="M1011" s="277" t="s">
        <v>652</v>
      </c>
      <c r="N1011" s="277" t="s">
        <v>38</v>
      </c>
      <c r="O1011" s="278" t="s">
        <v>653</v>
      </c>
      <c r="P1011" s="15" t="s">
        <v>39</v>
      </c>
      <c r="Q1011" s="275"/>
    </row>
    <row r="1012" spans="1:17" ht="45" x14ac:dyDescent="0.25">
      <c r="A1012" s="276" t="s">
        <v>31</v>
      </c>
      <c r="B1012" s="279" t="s">
        <v>5271</v>
      </c>
      <c r="C1012" s="279" t="s">
        <v>4422</v>
      </c>
      <c r="D1012" s="279" t="s">
        <v>4423</v>
      </c>
      <c r="E1012" s="16" t="s">
        <v>4424</v>
      </c>
      <c r="F1012" s="16" t="s">
        <v>4425</v>
      </c>
      <c r="G1012" s="16" t="s">
        <v>4426</v>
      </c>
      <c r="H1012" s="280" t="s">
        <v>35</v>
      </c>
      <c r="I1012" s="280" t="s">
        <v>8</v>
      </c>
      <c r="J1012" s="280" t="s">
        <v>5</v>
      </c>
      <c r="K1012" s="280" t="s">
        <v>36</v>
      </c>
      <c r="L1012" s="280" t="s">
        <v>1599</v>
      </c>
      <c r="M1012" s="279" t="s">
        <v>652</v>
      </c>
      <c r="N1012" s="279" t="s">
        <v>38</v>
      </c>
      <c r="O1012" s="280" t="s">
        <v>653</v>
      </c>
      <c r="P1012" s="16" t="s">
        <v>39</v>
      </c>
      <c r="Q1012" s="274"/>
    </row>
    <row r="1013" spans="1:17" ht="45" x14ac:dyDescent="0.25">
      <c r="A1013" s="276" t="s">
        <v>31</v>
      </c>
      <c r="B1013" s="277" t="s">
        <v>5271</v>
      </c>
      <c r="C1013" s="277" t="s">
        <v>4427</v>
      </c>
      <c r="D1013" s="277" t="s">
        <v>4428</v>
      </c>
      <c r="E1013" s="15" t="s">
        <v>4429</v>
      </c>
      <c r="F1013" s="15" t="s">
        <v>4430</v>
      </c>
      <c r="G1013" s="15" t="s">
        <v>4431</v>
      </c>
      <c r="H1013" s="278" t="s">
        <v>35</v>
      </c>
      <c r="I1013" s="278" t="s">
        <v>8</v>
      </c>
      <c r="J1013" s="278" t="s">
        <v>5</v>
      </c>
      <c r="K1013" s="278" t="s">
        <v>36</v>
      </c>
      <c r="L1013" s="278" t="s">
        <v>1599</v>
      </c>
      <c r="M1013" s="277" t="s">
        <v>652</v>
      </c>
      <c r="N1013" s="277" t="s">
        <v>38</v>
      </c>
      <c r="O1013" s="278" t="s">
        <v>653</v>
      </c>
      <c r="P1013" s="15" t="s">
        <v>39</v>
      </c>
      <c r="Q1013" s="275"/>
    </row>
    <row r="1014" spans="1:17" ht="45" x14ac:dyDescent="0.25">
      <c r="A1014" s="276" t="s">
        <v>31</v>
      </c>
      <c r="B1014" s="279" t="s">
        <v>5271</v>
      </c>
      <c r="C1014" s="279" t="s">
        <v>4432</v>
      </c>
      <c r="D1014" s="279" t="s">
        <v>4433</v>
      </c>
      <c r="E1014" s="16" t="s">
        <v>4434</v>
      </c>
      <c r="F1014" s="16" t="s">
        <v>4435</v>
      </c>
      <c r="G1014" s="16" t="s">
        <v>4436</v>
      </c>
      <c r="H1014" s="280" t="s">
        <v>35</v>
      </c>
      <c r="I1014" s="280" t="s">
        <v>8</v>
      </c>
      <c r="J1014" s="280" t="s">
        <v>5</v>
      </c>
      <c r="K1014" s="280" t="s">
        <v>36</v>
      </c>
      <c r="L1014" s="280" t="s">
        <v>1599</v>
      </c>
      <c r="M1014" s="279" t="s">
        <v>652</v>
      </c>
      <c r="N1014" s="279" t="s">
        <v>38</v>
      </c>
      <c r="O1014" s="280" t="s">
        <v>653</v>
      </c>
      <c r="P1014" s="16" t="s">
        <v>39</v>
      </c>
      <c r="Q1014" s="274"/>
    </row>
    <row r="1015" spans="1:17" ht="45" x14ac:dyDescent="0.25">
      <c r="A1015" s="276" t="s">
        <v>31</v>
      </c>
      <c r="B1015" s="277" t="s">
        <v>5271</v>
      </c>
      <c r="C1015" s="277" t="s">
        <v>4437</v>
      </c>
      <c r="D1015" s="277" t="s">
        <v>4438</v>
      </c>
      <c r="E1015" s="15" t="s">
        <v>4439</v>
      </c>
      <c r="F1015" s="15" t="s">
        <v>4440</v>
      </c>
      <c r="G1015" s="15" t="s">
        <v>4441</v>
      </c>
      <c r="H1015" s="278" t="s">
        <v>35</v>
      </c>
      <c r="I1015" s="278" t="s">
        <v>8</v>
      </c>
      <c r="J1015" s="278" t="s">
        <v>5</v>
      </c>
      <c r="K1015" s="278" t="s">
        <v>36</v>
      </c>
      <c r="L1015" s="278" t="s">
        <v>1599</v>
      </c>
      <c r="M1015" s="277" t="s">
        <v>652</v>
      </c>
      <c r="N1015" s="277" t="s">
        <v>38</v>
      </c>
      <c r="O1015" s="278" t="s">
        <v>653</v>
      </c>
      <c r="P1015" s="15" t="s">
        <v>39</v>
      </c>
      <c r="Q1015" s="275"/>
    </row>
    <row r="1016" spans="1:17" ht="45" x14ac:dyDescent="0.25">
      <c r="A1016" s="276" t="s">
        <v>31</v>
      </c>
      <c r="B1016" s="279" t="s">
        <v>4891</v>
      </c>
      <c r="C1016" s="279"/>
      <c r="D1016" s="279" t="s">
        <v>4442</v>
      </c>
      <c r="E1016" s="16" t="s">
        <v>4443</v>
      </c>
      <c r="F1016" s="16" t="s">
        <v>4444</v>
      </c>
      <c r="G1016" s="16" t="s">
        <v>4397</v>
      </c>
      <c r="H1016" s="280" t="s">
        <v>35</v>
      </c>
      <c r="I1016" s="280" t="s">
        <v>4</v>
      </c>
      <c r="J1016" s="280" t="s">
        <v>5</v>
      </c>
      <c r="K1016" s="280" t="s">
        <v>36</v>
      </c>
      <c r="L1016" s="280" t="s">
        <v>1599</v>
      </c>
      <c r="M1016" s="279" t="s">
        <v>652</v>
      </c>
      <c r="N1016" s="279" t="s">
        <v>38</v>
      </c>
      <c r="O1016" s="280"/>
      <c r="P1016" s="16" t="s">
        <v>39</v>
      </c>
      <c r="Q1016" s="274"/>
    </row>
    <row r="1017" spans="1:17" ht="45" x14ac:dyDescent="0.25">
      <c r="A1017" s="276" t="s">
        <v>31</v>
      </c>
      <c r="B1017" s="277" t="s">
        <v>5079</v>
      </c>
      <c r="C1017" s="277"/>
      <c r="D1017" s="277" t="s">
        <v>4445</v>
      </c>
      <c r="E1017" s="15" t="s">
        <v>4446</v>
      </c>
      <c r="F1017" s="15" t="s">
        <v>5104</v>
      </c>
      <c r="G1017" s="15" t="s">
        <v>5105</v>
      </c>
      <c r="H1017" s="278" t="s">
        <v>35</v>
      </c>
      <c r="I1017" s="278" t="s">
        <v>4</v>
      </c>
      <c r="J1017" s="278" t="s">
        <v>5</v>
      </c>
      <c r="K1017" s="278" t="s">
        <v>36</v>
      </c>
      <c r="L1017" s="278" t="s">
        <v>1599</v>
      </c>
      <c r="M1017" s="277" t="s">
        <v>652</v>
      </c>
      <c r="N1017" s="277" t="s">
        <v>38</v>
      </c>
      <c r="O1017" s="278" t="s">
        <v>13</v>
      </c>
      <c r="P1017" s="15" t="s">
        <v>39</v>
      </c>
      <c r="Q1017" s="275"/>
    </row>
    <row r="1018" spans="1:17" ht="45" x14ac:dyDescent="0.25">
      <c r="A1018" s="276" t="s">
        <v>31</v>
      </c>
      <c r="B1018" s="279" t="s">
        <v>4891</v>
      </c>
      <c r="C1018" s="279"/>
      <c r="D1018" s="279" t="s">
        <v>4448</v>
      </c>
      <c r="E1018" s="16" t="s">
        <v>4449</v>
      </c>
      <c r="F1018" s="16" t="s">
        <v>4447</v>
      </c>
      <c r="G1018" s="16" t="s">
        <v>4317</v>
      </c>
      <c r="H1018" s="280" t="s">
        <v>35</v>
      </c>
      <c r="I1018" s="280" t="s">
        <v>4</v>
      </c>
      <c r="J1018" s="280" t="s">
        <v>5</v>
      </c>
      <c r="K1018" s="280" t="s">
        <v>36</v>
      </c>
      <c r="L1018" s="280" t="s">
        <v>1599</v>
      </c>
      <c r="M1018" s="279" t="s">
        <v>652</v>
      </c>
      <c r="N1018" s="279" t="s">
        <v>38</v>
      </c>
      <c r="O1018" s="280"/>
      <c r="P1018" s="16" t="s">
        <v>39</v>
      </c>
      <c r="Q1018" s="274"/>
    </row>
    <row r="1019" spans="1:17" ht="45" x14ac:dyDescent="0.25">
      <c r="A1019" s="276" t="s">
        <v>31</v>
      </c>
      <c r="B1019" s="277" t="s">
        <v>4892</v>
      </c>
      <c r="C1019" s="277"/>
      <c r="D1019" s="277" t="s">
        <v>4450</v>
      </c>
      <c r="E1019" s="15" t="s">
        <v>4451</v>
      </c>
      <c r="F1019" s="15" t="s">
        <v>4452</v>
      </c>
      <c r="G1019" s="15" t="s">
        <v>4453</v>
      </c>
      <c r="H1019" s="278" t="s">
        <v>35</v>
      </c>
      <c r="I1019" s="278" t="s">
        <v>4</v>
      </c>
      <c r="J1019" s="278" t="s">
        <v>5</v>
      </c>
      <c r="K1019" s="278" t="s">
        <v>36</v>
      </c>
      <c r="L1019" s="278" t="s">
        <v>1599</v>
      </c>
      <c r="M1019" s="277" t="s">
        <v>652</v>
      </c>
      <c r="N1019" s="277" t="s">
        <v>38</v>
      </c>
      <c r="O1019" s="278"/>
      <c r="P1019" s="15" t="s">
        <v>39</v>
      </c>
      <c r="Q1019" s="275"/>
    </row>
    <row r="1020" spans="1:17" ht="90" x14ac:dyDescent="0.25">
      <c r="A1020" s="276" t="s">
        <v>31</v>
      </c>
      <c r="B1020" s="279" t="s">
        <v>5311</v>
      </c>
      <c r="C1020" s="279"/>
      <c r="D1020" s="279" t="s">
        <v>4454</v>
      </c>
      <c r="E1020" s="16" t="s">
        <v>4455</v>
      </c>
      <c r="F1020" s="16" t="s">
        <v>4456</v>
      </c>
      <c r="G1020" s="16" t="s">
        <v>4457</v>
      </c>
      <c r="H1020" s="280" t="s">
        <v>35</v>
      </c>
      <c r="I1020" s="280" t="s">
        <v>4</v>
      </c>
      <c r="J1020" s="280" t="s">
        <v>5</v>
      </c>
      <c r="K1020" s="280" t="s">
        <v>71</v>
      </c>
      <c r="L1020" s="280" t="s">
        <v>191</v>
      </c>
      <c r="M1020" s="279" t="s">
        <v>267</v>
      </c>
      <c r="N1020" s="279" t="s">
        <v>38</v>
      </c>
      <c r="O1020" s="280" t="s">
        <v>11</v>
      </c>
      <c r="P1020" s="16" t="s">
        <v>39</v>
      </c>
      <c r="Q1020" s="274"/>
    </row>
    <row r="1021" spans="1:17" ht="90" x14ac:dyDescent="0.25">
      <c r="A1021" s="276" t="s">
        <v>31</v>
      </c>
      <c r="B1021" s="277" t="s">
        <v>5311</v>
      </c>
      <c r="C1021" s="277"/>
      <c r="D1021" s="277" t="s">
        <v>4458</v>
      </c>
      <c r="E1021" s="15" t="s">
        <v>4459</v>
      </c>
      <c r="F1021" s="15" t="s">
        <v>4456</v>
      </c>
      <c r="G1021" s="15" t="s">
        <v>4457</v>
      </c>
      <c r="H1021" s="278" t="s">
        <v>35</v>
      </c>
      <c r="I1021" s="278" t="s">
        <v>4</v>
      </c>
      <c r="J1021" s="278" t="s">
        <v>5</v>
      </c>
      <c r="K1021" s="278" t="s">
        <v>71</v>
      </c>
      <c r="L1021" s="278" t="s">
        <v>191</v>
      </c>
      <c r="M1021" s="277" t="s">
        <v>267</v>
      </c>
      <c r="N1021" s="277" t="s">
        <v>38</v>
      </c>
      <c r="O1021" s="278" t="s">
        <v>1457</v>
      </c>
      <c r="P1021" s="15" t="s">
        <v>39</v>
      </c>
      <c r="Q1021" s="275"/>
    </row>
    <row r="1022" spans="1:17" ht="45" x14ac:dyDescent="0.25">
      <c r="A1022" s="276" t="s">
        <v>31</v>
      </c>
      <c r="B1022" s="279" t="s">
        <v>5311</v>
      </c>
      <c r="C1022" s="279" t="s">
        <v>4460</v>
      </c>
      <c r="D1022" s="279" t="s">
        <v>4461</v>
      </c>
      <c r="E1022" s="16" t="s">
        <v>4462</v>
      </c>
      <c r="F1022" s="16" t="s">
        <v>4463</v>
      </c>
      <c r="G1022" s="16" t="s">
        <v>4464</v>
      </c>
      <c r="H1022" s="280" t="s">
        <v>70</v>
      </c>
      <c r="I1022" s="280" t="s">
        <v>8</v>
      </c>
      <c r="J1022" s="280" t="s">
        <v>5</v>
      </c>
      <c r="K1022" s="280" t="s">
        <v>71</v>
      </c>
      <c r="L1022" s="280" t="s">
        <v>191</v>
      </c>
      <c r="M1022" s="279" t="s">
        <v>4465</v>
      </c>
      <c r="N1022" s="279" t="s">
        <v>38</v>
      </c>
      <c r="O1022" s="280" t="s">
        <v>7</v>
      </c>
      <c r="P1022" s="16" t="s">
        <v>39</v>
      </c>
      <c r="Q1022" s="274"/>
    </row>
    <row r="1023" spans="1:17" ht="60" x14ac:dyDescent="0.25">
      <c r="A1023" s="276" t="s">
        <v>31</v>
      </c>
      <c r="B1023" s="277" t="s">
        <v>5296</v>
      </c>
      <c r="C1023" s="277" t="s">
        <v>4466</v>
      </c>
      <c r="D1023" s="277" t="s">
        <v>4467</v>
      </c>
      <c r="E1023" s="15" t="s">
        <v>4468</v>
      </c>
      <c r="F1023" s="15" t="s">
        <v>4469</v>
      </c>
      <c r="G1023" s="15" t="s">
        <v>4470</v>
      </c>
      <c r="H1023" s="278" t="s">
        <v>35</v>
      </c>
      <c r="I1023" s="278" t="s">
        <v>8</v>
      </c>
      <c r="J1023" s="278" t="s">
        <v>5</v>
      </c>
      <c r="K1023" s="278" t="s">
        <v>55</v>
      </c>
      <c r="L1023" s="278" t="s">
        <v>538</v>
      </c>
      <c r="M1023" s="277" t="s">
        <v>1155</v>
      </c>
      <c r="N1023" s="277" t="s">
        <v>38</v>
      </c>
      <c r="O1023" s="278" t="s">
        <v>9</v>
      </c>
      <c r="P1023" s="15" t="s">
        <v>39</v>
      </c>
      <c r="Q1023" s="275"/>
    </row>
    <row r="1024" spans="1:17" ht="60" x14ac:dyDescent="0.25">
      <c r="A1024" s="276" t="s">
        <v>31</v>
      </c>
      <c r="B1024" s="279" t="s">
        <v>5296</v>
      </c>
      <c r="C1024" s="279" t="s">
        <v>4471</v>
      </c>
      <c r="D1024" s="279" t="s">
        <v>4472</v>
      </c>
      <c r="E1024" s="16" t="s">
        <v>4473</v>
      </c>
      <c r="F1024" s="16" t="s">
        <v>4474</v>
      </c>
      <c r="G1024" s="16" t="s">
        <v>4475</v>
      </c>
      <c r="H1024" s="280" t="s">
        <v>35</v>
      </c>
      <c r="I1024" s="280" t="s">
        <v>8</v>
      </c>
      <c r="J1024" s="280" t="s">
        <v>5</v>
      </c>
      <c r="K1024" s="280" t="s">
        <v>55</v>
      </c>
      <c r="L1024" s="280" t="s">
        <v>538</v>
      </c>
      <c r="M1024" s="279" t="s">
        <v>1155</v>
      </c>
      <c r="N1024" s="279" t="s">
        <v>38</v>
      </c>
      <c r="O1024" s="280" t="s">
        <v>9</v>
      </c>
      <c r="P1024" s="16" t="s">
        <v>39</v>
      </c>
      <c r="Q1024" s="274"/>
    </row>
    <row r="1025" spans="1:17" ht="60" x14ac:dyDescent="0.25">
      <c r="A1025" s="276" t="s">
        <v>31</v>
      </c>
      <c r="B1025" s="277" t="s">
        <v>5296</v>
      </c>
      <c r="C1025" s="277" t="s">
        <v>4476</v>
      </c>
      <c r="D1025" s="277" t="s">
        <v>4477</v>
      </c>
      <c r="E1025" s="15" t="s">
        <v>4478</v>
      </c>
      <c r="F1025" s="15" t="s">
        <v>4479</v>
      </c>
      <c r="G1025" s="15" t="s">
        <v>4480</v>
      </c>
      <c r="H1025" s="278" t="s">
        <v>35</v>
      </c>
      <c r="I1025" s="278" t="s">
        <v>8</v>
      </c>
      <c r="J1025" s="278" t="s">
        <v>5</v>
      </c>
      <c r="K1025" s="278" t="s">
        <v>55</v>
      </c>
      <c r="L1025" s="278" t="s">
        <v>538</v>
      </c>
      <c r="M1025" s="277" t="s">
        <v>1155</v>
      </c>
      <c r="N1025" s="277" t="s">
        <v>38</v>
      </c>
      <c r="O1025" s="278" t="s">
        <v>9</v>
      </c>
      <c r="P1025" s="15" t="s">
        <v>39</v>
      </c>
      <c r="Q1025" s="275"/>
    </row>
    <row r="1026" spans="1:17" ht="60" x14ac:dyDescent="0.25">
      <c r="A1026" s="276" t="s">
        <v>31</v>
      </c>
      <c r="B1026" s="279" t="s">
        <v>5296</v>
      </c>
      <c r="C1026" s="279" t="s">
        <v>4481</v>
      </c>
      <c r="D1026" s="279" t="s">
        <v>4482</v>
      </c>
      <c r="E1026" s="16" t="s">
        <v>4483</v>
      </c>
      <c r="F1026" s="16" t="s">
        <v>4484</v>
      </c>
      <c r="G1026" s="16" t="s">
        <v>4485</v>
      </c>
      <c r="H1026" s="280" t="s">
        <v>35</v>
      </c>
      <c r="I1026" s="280" t="s">
        <v>8</v>
      </c>
      <c r="J1026" s="280" t="s">
        <v>5</v>
      </c>
      <c r="K1026" s="280" t="s">
        <v>55</v>
      </c>
      <c r="L1026" s="280" t="s">
        <v>538</v>
      </c>
      <c r="M1026" s="279" t="s">
        <v>1155</v>
      </c>
      <c r="N1026" s="279" t="s">
        <v>38</v>
      </c>
      <c r="O1026" s="280" t="s">
        <v>9</v>
      </c>
      <c r="P1026" s="16" t="s">
        <v>39</v>
      </c>
      <c r="Q1026" s="274"/>
    </row>
    <row r="1027" spans="1:17" ht="75" x14ac:dyDescent="0.25">
      <c r="A1027" s="276" t="s">
        <v>31</v>
      </c>
      <c r="B1027" s="277" t="s">
        <v>5296</v>
      </c>
      <c r="C1027" s="277"/>
      <c r="D1027" s="277" t="s">
        <v>4486</v>
      </c>
      <c r="E1027" s="15" t="s">
        <v>4487</v>
      </c>
      <c r="F1027" s="15" t="s">
        <v>4488</v>
      </c>
      <c r="G1027" s="15" t="s">
        <v>4489</v>
      </c>
      <c r="H1027" s="278" t="s">
        <v>35</v>
      </c>
      <c r="I1027" s="278" t="s">
        <v>4</v>
      </c>
      <c r="J1027" s="278" t="s">
        <v>5</v>
      </c>
      <c r="K1027" s="278" t="s">
        <v>55</v>
      </c>
      <c r="L1027" s="278" t="s">
        <v>538</v>
      </c>
      <c r="M1027" s="277" t="s">
        <v>1155</v>
      </c>
      <c r="N1027" s="277" t="s">
        <v>38</v>
      </c>
      <c r="O1027" s="278" t="s">
        <v>9</v>
      </c>
      <c r="P1027" s="15" t="s">
        <v>39</v>
      </c>
      <c r="Q1027" s="275"/>
    </row>
    <row r="1028" spans="1:17" ht="75" x14ac:dyDescent="0.25">
      <c r="A1028" s="276" t="s">
        <v>31</v>
      </c>
      <c r="B1028" s="279" t="s">
        <v>5296</v>
      </c>
      <c r="C1028" s="279"/>
      <c r="D1028" s="279" t="s">
        <v>4490</v>
      </c>
      <c r="E1028" s="16" t="s">
        <v>4491</v>
      </c>
      <c r="F1028" s="16" t="s">
        <v>4492</v>
      </c>
      <c r="G1028" s="16" t="s">
        <v>4493</v>
      </c>
      <c r="H1028" s="280" t="s">
        <v>1188</v>
      </c>
      <c r="I1028" s="280" t="s">
        <v>4</v>
      </c>
      <c r="J1028" s="280" t="s">
        <v>5</v>
      </c>
      <c r="K1028" s="280" t="s">
        <v>55</v>
      </c>
      <c r="L1028" s="280" t="s">
        <v>538</v>
      </c>
      <c r="M1028" s="279" t="s">
        <v>1172</v>
      </c>
      <c r="N1028" s="279" t="s">
        <v>103</v>
      </c>
      <c r="O1028" s="280"/>
      <c r="P1028" s="16" t="s">
        <v>39</v>
      </c>
      <c r="Q1028" s="274"/>
    </row>
    <row r="1029" spans="1:17" ht="60" x14ac:dyDescent="0.25">
      <c r="A1029" s="276" t="s">
        <v>31</v>
      </c>
      <c r="B1029" s="277" t="s">
        <v>4949</v>
      </c>
      <c r="C1029" s="277" t="s">
        <v>4494</v>
      </c>
      <c r="D1029" s="277" t="s">
        <v>4495</v>
      </c>
      <c r="E1029" s="15" t="s">
        <v>4496</v>
      </c>
      <c r="F1029" s="15" t="s">
        <v>5106</v>
      </c>
      <c r="G1029" s="15" t="s">
        <v>5107</v>
      </c>
      <c r="H1029" s="278" t="s">
        <v>35</v>
      </c>
      <c r="I1029" s="278" t="s">
        <v>8</v>
      </c>
      <c r="J1029" s="278" t="s">
        <v>5</v>
      </c>
      <c r="K1029" s="278" t="s">
        <v>62</v>
      </c>
      <c r="L1029" s="278" t="s">
        <v>497</v>
      </c>
      <c r="M1029" s="277" t="s">
        <v>1193</v>
      </c>
      <c r="N1029" s="277" t="s">
        <v>38</v>
      </c>
      <c r="O1029" s="278" t="s">
        <v>4497</v>
      </c>
      <c r="P1029" s="15" t="s">
        <v>39</v>
      </c>
      <c r="Q1029" s="275"/>
    </row>
    <row r="1030" spans="1:17" ht="60" x14ac:dyDescent="0.25">
      <c r="A1030" s="276" t="s">
        <v>31</v>
      </c>
      <c r="B1030" s="279" t="s">
        <v>4949</v>
      </c>
      <c r="C1030" s="279" t="s">
        <v>4498</v>
      </c>
      <c r="D1030" s="279" t="s">
        <v>4499</v>
      </c>
      <c r="E1030" s="16" t="s">
        <v>4500</v>
      </c>
      <c r="F1030" s="16" t="s">
        <v>5108</v>
      </c>
      <c r="G1030" s="16" t="s">
        <v>5109</v>
      </c>
      <c r="H1030" s="280" t="s">
        <v>35</v>
      </c>
      <c r="I1030" s="280" t="s">
        <v>8</v>
      </c>
      <c r="J1030" s="280" t="s">
        <v>5</v>
      </c>
      <c r="K1030" s="280" t="s">
        <v>62</v>
      </c>
      <c r="L1030" s="280" t="s">
        <v>497</v>
      </c>
      <c r="M1030" s="279" t="s">
        <v>1193</v>
      </c>
      <c r="N1030" s="279" t="s">
        <v>38</v>
      </c>
      <c r="O1030" s="280" t="s">
        <v>4497</v>
      </c>
      <c r="P1030" s="16" t="s">
        <v>39</v>
      </c>
      <c r="Q1030" s="274"/>
    </row>
    <row r="1031" spans="1:17" ht="60" x14ac:dyDescent="0.25">
      <c r="A1031" s="276" t="s">
        <v>31</v>
      </c>
      <c r="B1031" s="277" t="s">
        <v>4949</v>
      </c>
      <c r="C1031" s="277" t="s">
        <v>4501</v>
      </c>
      <c r="D1031" s="277" t="s">
        <v>4502</v>
      </c>
      <c r="E1031" s="15" t="s">
        <v>4503</v>
      </c>
      <c r="F1031" s="15" t="s">
        <v>5110</v>
      </c>
      <c r="G1031" s="15" t="s">
        <v>5111</v>
      </c>
      <c r="H1031" s="278" t="s">
        <v>35</v>
      </c>
      <c r="I1031" s="278" t="s">
        <v>8</v>
      </c>
      <c r="J1031" s="278" t="s">
        <v>5</v>
      </c>
      <c r="K1031" s="278" t="s">
        <v>62</v>
      </c>
      <c r="L1031" s="278" t="s">
        <v>497</v>
      </c>
      <c r="M1031" s="277" t="s">
        <v>1193</v>
      </c>
      <c r="N1031" s="277" t="s">
        <v>38</v>
      </c>
      <c r="O1031" s="278" t="s">
        <v>4497</v>
      </c>
      <c r="P1031" s="15" t="s">
        <v>39</v>
      </c>
      <c r="Q1031" s="275"/>
    </row>
    <row r="1032" spans="1:17" ht="60" x14ac:dyDescent="0.25">
      <c r="A1032" s="276" t="s">
        <v>31</v>
      </c>
      <c r="B1032" s="279" t="s">
        <v>4949</v>
      </c>
      <c r="C1032" s="279" t="s">
        <v>4504</v>
      </c>
      <c r="D1032" s="279" t="s">
        <v>4505</v>
      </c>
      <c r="E1032" s="16" t="s">
        <v>4506</v>
      </c>
      <c r="F1032" s="16" t="s">
        <v>5112</v>
      </c>
      <c r="G1032" s="16" t="s">
        <v>5113</v>
      </c>
      <c r="H1032" s="280" t="s">
        <v>35</v>
      </c>
      <c r="I1032" s="280" t="s">
        <v>8</v>
      </c>
      <c r="J1032" s="280" t="s">
        <v>5</v>
      </c>
      <c r="K1032" s="280" t="s">
        <v>62</v>
      </c>
      <c r="L1032" s="280" t="s">
        <v>497</v>
      </c>
      <c r="M1032" s="279" t="s">
        <v>1193</v>
      </c>
      <c r="N1032" s="279" t="s">
        <v>38</v>
      </c>
      <c r="O1032" s="280" t="s">
        <v>4497</v>
      </c>
      <c r="P1032" s="16" t="s">
        <v>39</v>
      </c>
      <c r="Q1032" s="274"/>
    </row>
    <row r="1033" spans="1:17" ht="60" x14ac:dyDescent="0.25">
      <c r="A1033" s="276" t="s">
        <v>31</v>
      </c>
      <c r="B1033" s="277" t="s">
        <v>4949</v>
      </c>
      <c r="C1033" s="277" t="s">
        <v>4507</v>
      </c>
      <c r="D1033" s="277" t="s">
        <v>4508</v>
      </c>
      <c r="E1033" s="15" t="s">
        <v>4509</v>
      </c>
      <c r="F1033" s="15" t="s">
        <v>5114</v>
      </c>
      <c r="G1033" s="15" t="s">
        <v>5115</v>
      </c>
      <c r="H1033" s="278" t="s">
        <v>35</v>
      </c>
      <c r="I1033" s="278" t="s">
        <v>8</v>
      </c>
      <c r="J1033" s="278" t="s">
        <v>5</v>
      </c>
      <c r="K1033" s="278" t="s">
        <v>62</v>
      </c>
      <c r="L1033" s="278" t="s">
        <v>497</v>
      </c>
      <c r="M1033" s="277" t="s">
        <v>1193</v>
      </c>
      <c r="N1033" s="277" t="s">
        <v>38</v>
      </c>
      <c r="O1033" s="278" t="s">
        <v>4497</v>
      </c>
      <c r="P1033" s="15" t="s">
        <v>39</v>
      </c>
      <c r="Q1033" s="275"/>
    </row>
    <row r="1034" spans="1:17" ht="60" x14ac:dyDescent="0.25">
      <c r="A1034" s="276" t="s">
        <v>31</v>
      </c>
      <c r="B1034" s="279" t="s">
        <v>5116</v>
      </c>
      <c r="C1034" s="279" t="s">
        <v>4510</v>
      </c>
      <c r="D1034" s="279" t="s">
        <v>4511</v>
      </c>
      <c r="E1034" s="16" t="s">
        <v>4512</v>
      </c>
      <c r="F1034" s="16" t="s">
        <v>5117</v>
      </c>
      <c r="G1034" s="16" t="s">
        <v>5118</v>
      </c>
      <c r="H1034" s="280" t="s">
        <v>35</v>
      </c>
      <c r="I1034" s="280" t="s">
        <v>8</v>
      </c>
      <c r="J1034" s="280" t="s">
        <v>5</v>
      </c>
      <c r="K1034" s="280" t="s">
        <v>62</v>
      </c>
      <c r="L1034" s="280" t="s">
        <v>497</v>
      </c>
      <c r="M1034" s="279" t="s">
        <v>1193</v>
      </c>
      <c r="N1034" s="279" t="s">
        <v>38</v>
      </c>
      <c r="O1034" s="280" t="s">
        <v>4497</v>
      </c>
      <c r="P1034" s="16" t="s">
        <v>39</v>
      </c>
      <c r="Q1034" s="274"/>
    </row>
    <row r="1035" spans="1:17" ht="60" x14ac:dyDescent="0.25">
      <c r="A1035" s="276" t="s">
        <v>31</v>
      </c>
      <c r="B1035" s="277" t="s">
        <v>5116</v>
      </c>
      <c r="C1035" s="277" t="s">
        <v>4513</v>
      </c>
      <c r="D1035" s="277" t="s">
        <v>4514</v>
      </c>
      <c r="E1035" s="15" t="s">
        <v>4515</v>
      </c>
      <c r="F1035" s="15" t="s">
        <v>5119</v>
      </c>
      <c r="G1035" s="15" t="s">
        <v>4516</v>
      </c>
      <c r="H1035" s="278" t="s">
        <v>35</v>
      </c>
      <c r="I1035" s="278" t="s">
        <v>8</v>
      </c>
      <c r="J1035" s="278" t="s">
        <v>5</v>
      </c>
      <c r="K1035" s="278" t="s">
        <v>62</v>
      </c>
      <c r="L1035" s="278" t="s">
        <v>497</v>
      </c>
      <c r="M1035" s="277" t="s">
        <v>1193</v>
      </c>
      <c r="N1035" s="277" t="s">
        <v>38</v>
      </c>
      <c r="O1035" s="278"/>
      <c r="P1035" s="15" t="s">
        <v>39</v>
      </c>
      <c r="Q1035" s="275"/>
    </row>
    <row r="1036" spans="1:17" ht="60" x14ac:dyDescent="0.25">
      <c r="A1036" s="276" t="s">
        <v>31</v>
      </c>
      <c r="B1036" s="279" t="s">
        <v>5116</v>
      </c>
      <c r="C1036" s="279" t="s">
        <v>4517</v>
      </c>
      <c r="D1036" s="279" t="s">
        <v>4518</v>
      </c>
      <c r="E1036" s="16" t="s">
        <v>4519</v>
      </c>
      <c r="F1036" s="16" t="s">
        <v>5120</v>
      </c>
      <c r="G1036" s="16" t="s">
        <v>5121</v>
      </c>
      <c r="H1036" s="280" t="s">
        <v>35</v>
      </c>
      <c r="I1036" s="280" t="s">
        <v>8</v>
      </c>
      <c r="J1036" s="280" t="s">
        <v>5</v>
      </c>
      <c r="K1036" s="280" t="s">
        <v>62</v>
      </c>
      <c r="L1036" s="280" t="s">
        <v>497</v>
      </c>
      <c r="M1036" s="279" t="s">
        <v>1193</v>
      </c>
      <c r="N1036" s="279" t="s">
        <v>38</v>
      </c>
      <c r="O1036" s="280" t="s">
        <v>4497</v>
      </c>
      <c r="P1036" s="16" t="s">
        <v>39</v>
      </c>
      <c r="Q1036" s="274"/>
    </row>
    <row r="1037" spans="1:17" ht="60" x14ac:dyDescent="0.25">
      <c r="A1037" s="276" t="s">
        <v>31</v>
      </c>
      <c r="B1037" s="277" t="s">
        <v>5116</v>
      </c>
      <c r="C1037" s="277" t="s">
        <v>4520</v>
      </c>
      <c r="D1037" s="277" t="s">
        <v>4521</v>
      </c>
      <c r="E1037" s="15" t="s">
        <v>4522</v>
      </c>
      <c r="F1037" s="15" t="s">
        <v>5122</v>
      </c>
      <c r="G1037" s="15" t="s">
        <v>5123</v>
      </c>
      <c r="H1037" s="278" t="s">
        <v>35</v>
      </c>
      <c r="I1037" s="278" t="s">
        <v>8</v>
      </c>
      <c r="J1037" s="278" t="s">
        <v>5</v>
      </c>
      <c r="K1037" s="278" t="s">
        <v>62</v>
      </c>
      <c r="L1037" s="278" t="s">
        <v>497</v>
      </c>
      <c r="M1037" s="277" t="s">
        <v>1193</v>
      </c>
      <c r="N1037" s="277" t="s">
        <v>38</v>
      </c>
      <c r="O1037" s="278" t="s">
        <v>4497</v>
      </c>
      <c r="P1037" s="15" t="s">
        <v>39</v>
      </c>
      <c r="Q1037" s="275"/>
    </row>
    <row r="1038" spans="1:17" ht="60" x14ac:dyDescent="0.25">
      <c r="A1038" s="276" t="s">
        <v>31</v>
      </c>
      <c r="B1038" s="279" t="s">
        <v>5116</v>
      </c>
      <c r="C1038" s="279" t="s">
        <v>4523</v>
      </c>
      <c r="D1038" s="279" t="s">
        <v>4524</v>
      </c>
      <c r="E1038" s="16" t="s">
        <v>4525</v>
      </c>
      <c r="F1038" s="16" t="s">
        <v>4526</v>
      </c>
      <c r="G1038" s="16" t="s">
        <v>4527</v>
      </c>
      <c r="H1038" s="280" t="s">
        <v>35</v>
      </c>
      <c r="I1038" s="280" t="s">
        <v>8</v>
      </c>
      <c r="J1038" s="280" t="s">
        <v>5</v>
      </c>
      <c r="K1038" s="280" t="s">
        <v>62</v>
      </c>
      <c r="L1038" s="280" t="s">
        <v>497</v>
      </c>
      <c r="M1038" s="279" t="s">
        <v>1193</v>
      </c>
      <c r="N1038" s="279" t="s">
        <v>38</v>
      </c>
      <c r="O1038" s="280" t="s">
        <v>4497</v>
      </c>
      <c r="P1038" s="16" t="s">
        <v>39</v>
      </c>
      <c r="Q1038" s="274"/>
    </row>
    <row r="1039" spans="1:17" ht="60" x14ac:dyDescent="0.25">
      <c r="A1039" s="276" t="s">
        <v>31</v>
      </c>
      <c r="B1039" s="277" t="s">
        <v>5116</v>
      </c>
      <c r="C1039" s="277" t="s">
        <v>4528</v>
      </c>
      <c r="D1039" s="277" t="s">
        <v>4529</v>
      </c>
      <c r="E1039" s="15" t="s">
        <v>4530</v>
      </c>
      <c r="F1039" s="15" t="s">
        <v>4531</v>
      </c>
      <c r="G1039" s="15" t="s">
        <v>4532</v>
      </c>
      <c r="H1039" s="278" t="s">
        <v>35</v>
      </c>
      <c r="I1039" s="278" t="s">
        <v>8</v>
      </c>
      <c r="J1039" s="278" t="s">
        <v>5</v>
      </c>
      <c r="K1039" s="278" t="s">
        <v>62</v>
      </c>
      <c r="L1039" s="278" t="s">
        <v>497</v>
      </c>
      <c r="M1039" s="277" t="s">
        <v>1193</v>
      </c>
      <c r="N1039" s="277" t="s">
        <v>38</v>
      </c>
      <c r="O1039" s="278" t="s">
        <v>4497</v>
      </c>
      <c r="P1039" s="15" t="s">
        <v>39</v>
      </c>
      <c r="Q1039" s="275"/>
    </row>
    <row r="1040" spans="1:17" ht="60" x14ac:dyDescent="0.25">
      <c r="A1040" s="276" t="s">
        <v>31</v>
      </c>
      <c r="B1040" s="279" t="s">
        <v>5116</v>
      </c>
      <c r="C1040" s="279" t="s">
        <v>4533</v>
      </c>
      <c r="D1040" s="279" t="s">
        <v>4534</v>
      </c>
      <c r="E1040" s="16" t="s">
        <v>4535</v>
      </c>
      <c r="F1040" s="16" t="s">
        <v>4536</v>
      </c>
      <c r="G1040" s="16" t="s">
        <v>4537</v>
      </c>
      <c r="H1040" s="280" t="s">
        <v>35</v>
      </c>
      <c r="I1040" s="280" t="s">
        <v>8</v>
      </c>
      <c r="J1040" s="280" t="s">
        <v>5</v>
      </c>
      <c r="K1040" s="280" t="s">
        <v>62</v>
      </c>
      <c r="L1040" s="280" t="s">
        <v>497</v>
      </c>
      <c r="M1040" s="279" t="s">
        <v>1193</v>
      </c>
      <c r="N1040" s="279" t="s">
        <v>38</v>
      </c>
      <c r="O1040" s="280" t="s">
        <v>4497</v>
      </c>
      <c r="P1040" s="16" t="s">
        <v>39</v>
      </c>
      <c r="Q1040" s="274"/>
    </row>
    <row r="1041" spans="1:17" ht="60" x14ac:dyDescent="0.25">
      <c r="A1041" s="276" t="s">
        <v>31</v>
      </c>
      <c r="B1041" s="277" t="s">
        <v>5116</v>
      </c>
      <c r="C1041" s="277" t="s">
        <v>4538</v>
      </c>
      <c r="D1041" s="277" t="s">
        <v>4539</v>
      </c>
      <c r="E1041" s="15" t="s">
        <v>4540</v>
      </c>
      <c r="F1041" s="15" t="s">
        <v>4541</v>
      </c>
      <c r="G1041" s="15" t="s">
        <v>4542</v>
      </c>
      <c r="H1041" s="278" t="s">
        <v>35</v>
      </c>
      <c r="I1041" s="278" t="s">
        <v>8</v>
      </c>
      <c r="J1041" s="278" t="s">
        <v>5</v>
      </c>
      <c r="K1041" s="278" t="s">
        <v>62</v>
      </c>
      <c r="L1041" s="278" t="s">
        <v>497</v>
      </c>
      <c r="M1041" s="277" t="s">
        <v>1193</v>
      </c>
      <c r="N1041" s="277" t="s">
        <v>38</v>
      </c>
      <c r="O1041" s="278" t="s">
        <v>4497</v>
      </c>
      <c r="P1041" s="15" t="s">
        <v>39</v>
      </c>
      <c r="Q1041" s="275"/>
    </row>
    <row r="1042" spans="1:17" ht="60" x14ac:dyDescent="0.25">
      <c r="A1042" s="276" t="s">
        <v>31</v>
      </c>
      <c r="B1042" s="279" t="s">
        <v>5116</v>
      </c>
      <c r="C1042" s="279" t="s">
        <v>4543</v>
      </c>
      <c r="D1042" s="279" t="s">
        <v>4544</v>
      </c>
      <c r="E1042" s="16" t="s">
        <v>4545</v>
      </c>
      <c r="F1042" s="16" t="s">
        <v>4546</v>
      </c>
      <c r="G1042" s="16" t="s">
        <v>4547</v>
      </c>
      <c r="H1042" s="280" t="s">
        <v>35</v>
      </c>
      <c r="I1042" s="280" t="s">
        <v>8</v>
      </c>
      <c r="J1042" s="280" t="s">
        <v>5</v>
      </c>
      <c r="K1042" s="280" t="s">
        <v>62</v>
      </c>
      <c r="L1042" s="280" t="s">
        <v>497</v>
      </c>
      <c r="M1042" s="279" t="s">
        <v>1193</v>
      </c>
      <c r="N1042" s="279" t="s">
        <v>38</v>
      </c>
      <c r="O1042" s="280" t="s">
        <v>4497</v>
      </c>
      <c r="P1042" s="16" t="s">
        <v>39</v>
      </c>
      <c r="Q1042" s="274"/>
    </row>
    <row r="1043" spans="1:17" ht="60" x14ac:dyDescent="0.25">
      <c r="A1043" s="276" t="s">
        <v>31</v>
      </c>
      <c r="B1043" s="277" t="s">
        <v>5116</v>
      </c>
      <c r="C1043" s="277" t="s">
        <v>4548</v>
      </c>
      <c r="D1043" s="277" t="s">
        <v>4549</v>
      </c>
      <c r="E1043" s="15" t="s">
        <v>4550</v>
      </c>
      <c r="F1043" s="15" t="s">
        <v>4551</v>
      </c>
      <c r="G1043" s="15" t="s">
        <v>4552</v>
      </c>
      <c r="H1043" s="278" t="s">
        <v>35</v>
      </c>
      <c r="I1043" s="278" t="s">
        <v>8</v>
      </c>
      <c r="J1043" s="278" t="s">
        <v>5</v>
      </c>
      <c r="K1043" s="278" t="s">
        <v>62</v>
      </c>
      <c r="L1043" s="278" t="s">
        <v>497</v>
      </c>
      <c r="M1043" s="277" t="s">
        <v>1193</v>
      </c>
      <c r="N1043" s="277" t="s">
        <v>38</v>
      </c>
      <c r="O1043" s="278" t="s">
        <v>4497</v>
      </c>
      <c r="P1043" s="15" t="s">
        <v>39</v>
      </c>
      <c r="Q1043" s="275"/>
    </row>
    <row r="1044" spans="1:17" ht="60" x14ac:dyDescent="0.25">
      <c r="A1044" s="276" t="s">
        <v>31</v>
      </c>
      <c r="B1044" s="279" t="s">
        <v>5116</v>
      </c>
      <c r="C1044" s="279" t="s">
        <v>4553</v>
      </c>
      <c r="D1044" s="279" t="s">
        <v>4554</v>
      </c>
      <c r="E1044" s="16" t="s">
        <v>4555</v>
      </c>
      <c r="F1044" s="16" t="s">
        <v>5124</v>
      </c>
      <c r="G1044" s="16" t="s">
        <v>5125</v>
      </c>
      <c r="H1044" s="280" t="s">
        <v>35</v>
      </c>
      <c r="I1044" s="280" t="s">
        <v>8</v>
      </c>
      <c r="J1044" s="280" t="s">
        <v>5</v>
      </c>
      <c r="K1044" s="280" t="s">
        <v>62</v>
      </c>
      <c r="L1044" s="280" t="s">
        <v>497</v>
      </c>
      <c r="M1044" s="279" t="s">
        <v>1193</v>
      </c>
      <c r="N1044" s="279" t="s">
        <v>38</v>
      </c>
      <c r="O1044" s="280" t="s">
        <v>4497</v>
      </c>
      <c r="P1044" s="16" t="s">
        <v>39</v>
      </c>
      <c r="Q1044" s="274"/>
    </row>
    <row r="1045" spans="1:17" ht="60" x14ac:dyDescent="0.25">
      <c r="A1045" s="276" t="s">
        <v>31</v>
      </c>
      <c r="B1045" s="277" t="s">
        <v>4822</v>
      </c>
      <c r="C1045" s="277"/>
      <c r="D1045" s="277" t="s">
        <v>4556</v>
      </c>
      <c r="E1045" s="15" t="s">
        <v>4557</v>
      </c>
      <c r="F1045" s="15" t="s">
        <v>4558</v>
      </c>
      <c r="G1045" s="15" t="s">
        <v>4559</v>
      </c>
      <c r="H1045" s="278" t="s">
        <v>35</v>
      </c>
      <c r="I1045" s="278" t="s">
        <v>4</v>
      </c>
      <c r="J1045" s="278" t="s">
        <v>5</v>
      </c>
      <c r="K1045" s="278" t="s">
        <v>62</v>
      </c>
      <c r="L1045" s="278" t="s">
        <v>497</v>
      </c>
      <c r="M1045" s="277" t="s">
        <v>4560</v>
      </c>
      <c r="N1045" s="277" t="s">
        <v>38</v>
      </c>
      <c r="O1045" s="278" t="s">
        <v>13</v>
      </c>
      <c r="P1045" s="15" t="s">
        <v>39</v>
      </c>
      <c r="Q1045" s="275"/>
    </row>
    <row r="1046" spans="1:17" ht="45" x14ac:dyDescent="0.25">
      <c r="A1046" s="276" t="s">
        <v>31</v>
      </c>
      <c r="B1046" s="288">
        <v>44108</v>
      </c>
      <c r="C1046" s="279" t="s">
        <v>4561</v>
      </c>
      <c r="D1046" s="279" t="s">
        <v>4562</v>
      </c>
      <c r="E1046" s="16" t="s">
        <v>4563</v>
      </c>
      <c r="F1046" s="16" t="s">
        <v>4564</v>
      </c>
      <c r="G1046" s="16" t="s">
        <v>4565</v>
      </c>
      <c r="H1046" s="280" t="s">
        <v>35</v>
      </c>
      <c r="I1046" s="280" t="s">
        <v>8</v>
      </c>
      <c r="J1046" s="280" t="s">
        <v>6</v>
      </c>
      <c r="K1046" s="280" t="s">
        <v>62</v>
      </c>
      <c r="L1046" s="280" t="s">
        <v>941</v>
      </c>
      <c r="M1046" s="279" t="s">
        <v>64</v>
      </c>
      <c r="N1046" s="279" t="s">
        <v>38</v>
      </c>
      <c r="O1046" s="280" t="s">
        <v>13</v>
      </c>
      <c r="P1046" s="16" t="s">
        <v>39</v>
      </c>
      <c r="Q1046" s="274"/>
    </row>
    <row r="1047" spans="1:17" ht="45" x14ac:dyDescent="0.25">
      <c r="A1047" s="276" t="s">
        <v>31</v>
      </c>
      <c r="B1047" s="287">
        <v>44108</v>
      </c>
      <c r="C1047" s="277" t="s">
        <v>4566</v>
      </c>
      <c r="D1047" s="277" t="s">
        <v>4567</v>
      </c>
      <c r="E1047" s="15" t="s">
        <v>4568</v>
      </c>
      <c r="F1047" s="15" t="s">
        <v>4569</v>
      </c>
      <c r="G1047" s="15" t="s">
        <v>4570</v>
      </c>
      <c r="H1047" s="278" t="s">
        <v>35</v>
      </c>
      <c r="I1047" s="278" t="s">
        <v>8</v>
      </c>
      <c r="J1047" s="278" t="s">
        <v>6</v>
      </c>
      <c r="K1047" s="278" t="s">
        <v>62</v>
      </c>
      <c r="L1047" s="278" t="s">
        <v>941</v>
      </c>
      <c r="M1047" s="277" t="s">
        <v>64</v>
      </c>
      <c r="N1047" s="277" t="s">
        <v>38</v>
      </c>
      <c r="O1047" s="278" t="s">
        <v>13</v>
      </c>
      <c r="P1047" s="15" t="s">
        <v>39</v>
      </c>
      <c r="Q1047" s="275"/>
    </row>
    <row r="1048" spans="1:17" ht="45" x14ac:dyDescent="0.25">
      <c r="A1048" s="276" t="s">
        <v>31</v>
      </c>
      <c r="B1048" s="288">
        <v>44108</v>
      </c>
      <c r="C1048" s="279" t="s">
        <v>4571</v>
      </c>
      <c r="D1048" s="279" t="s">
        <v>4572</v>
      </c>
      <c r="E1048" s="16" t="s">
        <v>4573</v>
      </c>
      <c r="F1048" s="16" t="s">
        <v>4569</v>
      </c>
      <c r="G1048" s="16" t="s">
        <v>4574</v>
      </c>
      <c r="H1048" s="280" t="s">
        <v>35</v>
      </c>
      <c r="I1048" s="280" t="s">
        <v>8</v>
      </c>
      <c r="J1048" s="280" t="s">
        <v>6</v>
      </c>
      <c r="K1048" s="280" t="s">
        <v>62</v>
      </c>
      <c r="L1048" s="280" t="s">
        <v>941</v>
      </c>
      <c r="M1048" s="279" t="s">
        <v>64</v>
      </c>
      <c r="N1048" s="279" t="s">
        <v>38</v>
      </c>
      <c r="O1048" s="280" t="s">
        <v>13</v>
      </c>
      <c r="P1048" s="16" t="s">
        <v>39</v>
      </c>
      <c r="Q1048" s="274"/>
    </row>
    <row r="1049" spans="1:17" ht="45" x14ac:dyDescent="0.25">
      <c r="A1049" s="276" t="s">
        <v>31</v>
      </c>
      <c r="B1049" s="287">
        <v>44108</v>
      </c>
      <c r="C1049" s="277" t="s">
        <v>4575</v>
      </c>
      <c r="D1049" s="277" t="s">
        <v>4576</v>
      </c>
      <c r="E1049" s="15" t="s">
        <v>4577</v>
      </c>
      <c r="F1049" s="15" t="s">
        <v>4578</v>
      </c>
      <c r="G1049" s="15" t="s">
        <v>4579</v>
      </c>
      <c r="H1049" s="278" t="s">
        <v>35</v>
      </c>
      <c r="I1049" s="278" t="s">
        <v>8</v>
      </c>
      <c r="J1049" s="278" t="s">
        <v>6</v>
      </c>
      <c r="K1049" s="278" t="s">
        <v>62</v>
      </c>
      <c r="L1049" s="278" t="s">
        <v>941</v>
      </c>
      <c r="M1049" s="277" t="s">
        <v>64</v>
      </c>
      <c r="N1049" s="277" t="s">
        <v>38</v>
      </c>
      <c r="O1049" s="278" t="s">
        <v>13</v>
      </c>
      <c r="P1049" s="15" t="s">
        <v>39</v>
      </c>
      <c r="Q1049" s="275"/>
    </row>
    <row r="1050" spans="1:17" ht="45" x14ac:dyDescent="0.25">
      <c r="A1050" s="276" t="s">
        <v>31</v>
      </c>
      <c r="B1050" s="288">
        <v>44108</v>
      </c>
      <c r="C1050" s="279" t="s">
        <v>4580</v>
      </c>
      <c r="D1050" s="279" t="s">
        <v>4581</v>
      </c>
      <c r="E1050" s="16" t="s">
        <v>4582</v>
      </c>
      <c r="F1050" s="16" t="s">
        <v>4583</v>
      </c>
      <c r="G1050" s="16" t="s">
        <v>4584</v>
      </c>
      <c r="H1050" s="280" t="s">
        <v>35</v>
      </c>
      <c r="I1050" s="280" t="s">
        <v>8</v>
      </c>
      <c r="J1050" s="280" t="s">
        <v>6</v>
      </c>
      <c r="K1050" s="280" t="s">
        <v>62</v>
      </c>
      <c r="L1050" s="280" t="s">
        <v>941</v>
      </c>
      <c r="M1050" s="279" t="s">
        <v>64</v>
      </c>
      <c r="N1050" s="279" t="s">
        <v>38</v>
      </c>
      <c r="O1050" s="280" t="s">
        <v>13</v>
      </c>
      <c r="P1050" s="16" t="s">
        <v>39</v>
      </c>
      <c r="Q1050" s="274"/>
    </row>
    <row r="1051" spans="1:17" ht="45" x14ac:dyDescent="0.25">
      <c r="A1051" s="276" t="s">
        <v>31</v>
      </c>
      <c r="B1051" s="287">
        <v>44108</v>
      </c>
      <c r="C1051" s="277" t="s">
        <v>4585</v>
      </c>
      <c r="D1051" s="277" t="s">
        <v>4586</v>
      </c>
      <c r="E1051" s="15" t="s">
        <v>4587</v>
      </c>
      <c r="F1051" s="15" t="s">
        <v>4588</v>
      </c>
      <c r="G1051" s="15" t="s">
        <v>4589</v>
      </c>
      <c r="H1051" s="278" t="s">
        <v>35</v>
      </c>
      <c r="I1051" s="278" t="s">
        <v>8</v>
      </c>
      <c r="J1051" s="278" t="s">
        <v>6</v>
      </c>
      <c r="K1051" s="278" t="s">
        <v>62</v>
      </c>
      <c r="L1051" s="278" t="s">
        <v>941</v>
      </c>
      <c r="M1051" s="277" t="s">
        <v>64</v>
      </c>
      <c r="N1051" s="277" t="s">
        <v>38</v>
      </c>
      <c r="O1051" s="278" t="s">
        <v>13</v>
      </c>
      <c r="P1051" s="15" t="s">
        <v>39</v>
      </c>
      <c r="Q1051" s="275"/>
    </row>
    <row r="1052" spans="1:17" ht="45" x14ac:dyDescent="0.25">
      <c r="A1052" s="276" t="s">
        <v>31</v>
      </c>
      <c r="B1052" s="288">
        <v>44108</v>
      </c>
      <c r="C1052" s="279" t="s">
        <v>4590</v>
      </c>
      <c r="D1052" s="279" t="s">
        <v>4591</v>
      </c>
      <c r="E1052" s="16" t="s">
        <v>4592</v>
      </c>
      <c r="F1052" s="16" t="s">
        <v>4593</v>
      </c>
      <c r="G1052" s="16" t="s">
        <v>4594</v>
      </c>
      <c r="H1052" s="280" t="s">
        <v>35</v>
      </c>
      <c r="I1052" s="280" t="s">
        <v>8</v>
      </c>
      <c r="J1052" s="280" t="s">
        <v>5</v>
      </c>
      <c r="K1052" s="280" t="s">
        <v>62</v>
      </c>
      <c r="L1052" s="280" t="s">
        <v>941</v>
      </c>
      <c r="M1052" s="279" t="s">
        <v>64</v>
      </c>
      <c r="N1052" s="279" t="s">
        <v>38</v>
      </c>
      <c r="O1052" s="280" t="s">
        <v>13</v>
      </c>
      <c r="P1052" s="16" t="s">
        <v>39</v>
      </c>
      <c r="Q1052" s="274"/>
    </row>
    <row r="1053" spans="1:17" ht="45" x14ac:dyDescent="0.25">
      <c r="A1053" s="276" t="s">
        <v>31</v>
      </c>
      <c r="B1053" s="287">
        <v>44108</v>
      </c>
      <c r="C1053" s="277" t="s">
        <v>4595</v>
      </c>
      <c r="D1053" s="277" t="s">
        <v>4596</v>
      </c>
      <c r="E1053" s="15" t="s">
        <v>4597</v>
      </c>
      <c r="F1053" s="15" t="s">
        <v>4598</v>
      </c>
      <c r="G1053" s="15" t="s">
        <v>4599</v>
      </c>
      <c r="H1053" s="278" t="s">
        <v>35</v>
      </c>
      <c r="I1053" s="278" t="s">
        <v>8</v>
      </c>
      <c r="J1053" s="278" t="s">
        <v>6</v>
      </c>
      <c r="K1053" s="278" t="s">
        <v>62</v>
      </c>
      <c r="L1053" s="278" t="s">
        <v>941</v>
      </c>
      <c r="M1053" s="277" t="s">
        <v>64</v>
      </c>
      <c r="N1053" s="277" t="s">
        <v>38</v>
      </c>
      <c r="O1053" s="278" t="s">
        <v>13</v>
      </c>
      <c r="P1053" s="15" t="s">
        <v>39</v>
      </c>
      <c r="Q1053" s="275"/>
    </row>
    <row r="1054" spans="1:17" ht="45" x14ac:dyDescent="0.25">
      <c r="A1054" s="276" t="s">
        <v>31</v>
      </c>
      <c r="B1054" s="288">
        <v>44108</v>
      </c>
      <c r="C1054" s="279" t="s">
        <v>4600</v>
      </c>
      <c r="D1054" s="279" t="s">
        <v>4601</v>
      </c>
      <c r="E1054" s="16" t="s">
        <v>4602</v>
      </c>
      <c r="F1054" s="16" t="s">
        <v>4603</v>
      </c>
      <c r="G1054" s="16" t="s">
        <v>4604</v>
      </c>
      <c r="H1054" s="280" t="s">
        <v>35</v>
      </c>
      <c r="I1054" s="280" t="s">
        <v>8</v>
      </c>
      <c r="J1054" s="280" t="s">
        <v>6</v>
      </c>
      <c r="K1054" s="280" t="s">
        <v>62</v>
      </c>
      <c r="L1054" s="280" t="s">
        <v>941</v>
      </c>
      <c r="M1054" s="279" t="s">
        <v>64</v>
      </c>
      <c r="N1054" s="279" t="s">
        <v>38</v>
      </c>
      <c r="O1054" s="280" t="s">
        <v>13</v>
      </c>
      <c r="P1054" s="16" t="s">
        <v>39</v>
      </c>
      <c r="Q1054" s="274"/>
    </row>
    <row r="1055" spans="1:17" ht="45" x14ac:dyDescent="0.25">
      <c r="A1055" s="276" t="s">
        <v>31</v>
      </c>
      <c r="B1055" s="287">
        <v>44108</v>
      </c>
      <c r="C1055" s="277" t="s">
        <v>4605</v>
      </c>
      <c r="D1055" s="277" t="s">
        <v>4606</v>
      </c>
      <c r="E1055" s="15" t="s">
        <v>4607</v>
      </c>
      <c r="F1055" s="15" t="s">
        <v>4608</v>
      </c>
      <c r="G1055" s="15" t="s">
        <v>4609</v>
      </c>
      <c r="H1055" s="278" t="s">
        <v>35</v>
      </c>
      <c r="I1055" s="278" t="s">
        <v>8</v>
      </c>
      <c r="J1055" s="278" t="s">
        <v>6</v>
      </c>
      <c r="K1055" s="278" t="s">
        <v>62</v>
      </c>
      <c r="L1055" s="278" t="s">
        <v>941</v>
      </c>
      <c r="M1055" s="277" t="s">
        <v>64</v>
      </c>
      <c r="N1055" s="277" t="s">
        <v>38</v>
      </c>
      <c r="O1055" s="278" t="s">
        <v>13</v>
      </c>
      <c r="P1055" s="15" t="s">
        <v>39</v>
      </c>
      <c r="Q1055" s="275"/>
    </row>
    <row r="1056" spans="1:17" ht="45" x14ac:dyDescent="0.25">
      <c r="A1056" s="276" t="s">
        <v>31</v>
      </c>
      <c r="B1056" s="288">
        <v>44108</v>
      </c>
      <c r="C1056" s="279" t="s">
        <v>4610</v>
      </c>
      <c r="D1056" s="279" t="s">
        <v>4611</v>
      </c>
      <c r="E1056" s="16" t="s">
        <v>4612</v>
      </c>
      <c r="F1056" s="16" t="s">
        <v>4613</v>
      </c>
      <c r="G1056" s="16" t="s">
        <v>4614</v>
      </c>
      <c r="H1056" s="280" t="s">
        <v>35</v>
      </c>
      <c r="I1056" s="280" t="s">
        <v>8</v>
      </c>
      <c r="J1056" s="280" t="s">
        <v>6</v>
      </c>
      <c r="K1056" s="280" t="s">
        <v>62</v>
      </c>
      <c r="L1056" s="280" t="s">
        <v>941</v>
      </c>
      <c r="M1056" s="279" t="s">
        <v>64</v>
      </c>
      <c r="N1056" s="279" t="s">
        <v>38</v>
      </c>
      <c r="O1056" s="280" t="s">
        <v>13</v>
      </c>
      <c r="P1056" s="16" t="s">
        <v>39</v>
      </c>
      <c r="Q1056" s="274"/>
    </row>
    <row r="1057" spans="1:17" ht="60" x14ac:dyDescent="0.25">
      <c r="A1057" s="276" t="s">
        <v>31</v>
      </c>
      <c r="B1057" s="277" t="s">
        <v>5310</v>
      </c>
      <c r="C1057" s="277"/>
      <c r="D1057" s="277" t="s">
        <v>4615</v>
      </c>
      <c r="E1057" s="15" t="s">
        <v>4616</v>
      </c>
      <c r="F1057" s="15" t="s">
        <v>4617</v>
      </c>
      <c r="G1057" s="15" t="s">
        <v>4618</v>
      </c>
      <c r="H1057" s="278" t="s">
        <v>35</v>
      </c>
      <c r="I1057" s="278" t="s">
        <v>4</v>
      </c>
      <c r="J1057" s="278" t="s">
        <v>5</v>
      </c>
      <c r="K1057" s="278" t="s">
        <v>62</v>
      </c>
      <c r="L1057" s="278" t="s">
        <v>941</v>
      </c>
      <c r="M1057" s="277" t="s">
        <v>64</v>
      </c>
      <c r="N1057" s="277" t="s">
        <v>38</v>
      </c>
      <c r="O1057" s="278" t="s">
        <v>13</v>
      </c>
      <c r="P1057" s="15" t="s">
        <v>39</v>
      </c>
      <c r="Q1057" s="275"/>
    </row>
    <row r="1058" spans="1:17" ht="60" x14ac:dyDescent="0.25">
      <c r="A1058" s="276" t="s">
        <v>31</v>
      </c>
      <c r="B1058" s="279" t="s">
        <v>5310</v>
      </c>
      <c r="C1058" s="279"/>
      <c r="D1058" s="279" t="s">
        <v>4619</v>
      </c>
      <c r="E1058" s="16" t="s">
        <v>4620</v>
      </c>
      <c r="F1058" s="16" t="s">
        <v>5467</v>
      </c>
      <c r="G1058" s="16" t="s">
        <v>5468</v>
      </c>
      <c r="H1058" s="280" t="s">
        <v>35</v>
      </c>
      <c r="I1058" s="280" t="s">
        <v>4</v>
      </c>
      <c r="J1058" s="280" t="s">
        <v>5</v>
      </c>
      <c r="K1058" s="280" t="s">
        <v>62</v>
      </c>
      <c r="L1058" s="280" t="s">
        <v>941</v>
      </c>
      <c r="M1058" s="279" t="s">
        <v>64</v>
      </c>
      <c r="N1058" s="279" t="s">
        <v>38</v>
      </c>
      <c r="O1058" s="280" t="s">
        <v>13</v>
      </c>
      <c r="P1058" s="16" t="s">
        <v>39</v>
      </c>
      <c r="Q1058" s="274"/>
    </row>
    <row r="1059" spans="1:17" ht="60" x14ac:dyDescent="0.25">
      <c r="A1059" s="276" t="s">
        <v>31</v>
      </c>
      <c r="B1059" s="277" t="s">
        <v>1982</v>
      </c>
      <c r="C1059" s="277"/>
      <c r="D1059" s="277" t="s">
        <v>4623</v>
      </c>
      <c r="E1059" s="15" t="s">
        <v>4624</v>
      </c>
      <c r="F1059" s="15" t="s">
        <v>4625</v>
      </c>
      <c r="G1059" s="15" t="s">
        <v>4626</v>
      </c>
      <c r="H1059" s="278" t="s">
        <v>35</v>
      </c>
      <c r="I1059" s="278" t="s">
        <v>4</v>
      </c>
      <c r="J1059" s="278" t="s">
        <v>6</v>
      </c>
      <c r="K1059" s="278" t="s">
        <v>44</v>
      </c>
      <c r="L1059" s="278" t="s">
        <v>50</v>
      </c>
      <c r="M1059" s="277" t="s">
        <v>46</v>
      </c>
      <c r="N1059" s="277" t="s">
        <v>38</v>
      </c>
      <c r="O1059" s="278"/>
      <c r="P1059" s="15" t="s">
        <v>39</v>
      </c>
      <c r="Q1059" s="275"/>
    </row>
    <row r="1060" spans="1:17" ht="120" x14ac:dyDescent="0.25">
      <c r="A1060" s="276" t="s">
        <v>31</v>
      </c>
      <c r="B1060" s="279" t="s">
        <v>5009</v>
      </c>
      <c r="C1060" s="279" t="s">
        <v>4627</v>
      </c>
      <c r="D1060" s="279" t="s">
        <v>4628</v>
      </c>
      <c r="E1060" s="16" t="s">
        <v>5469</v>
      </c>
      <c r="F1060" s="16" t="s">
        <v>4629</v>
      </c>
      <c r="G1060" s="16" t="s">
        <v>4630</v>
      </c>
      <c r="H1060" s="280" t="s">
        <v>396</v>
      </c>
      <c r="I1060" s="280" t="s">
        <v>8</v>
      </c>
      <c r="J1060" s="280" t="s">
        <v>5</v>
      </c>
      <c r="K1060" s="280" t="s">
        <v>766</v>
      </c>
      <c r="L1060" s="280" t="s">
        <v>767</v>
      </c>
      <c r="M1060" s="279" t="s">
        <v>5126</v>
      </c>
      <c r="N1060" s="279" t="s">
        <v>103</v>
      </c>
      <c r="O1060" s="280"/>
      <c r="P1060" s="16" t="s">
        <v>39</v>
      </c>
      <c r="Q1060" s="274"/>
    </row>
    <row r="1061" spans="1:17" ht="75" x14ac:dyDescent="0.25">
      <c r="A1061" s="276" t="s">
        <v>31</v>
      </c>
      <c r="B1061" s="277" t="s">
        <v>5470</v>
      </c>
      <c r="C1061" s="277" t="s">
        <v>4631</v>
      </c>
      <c r="D1061" s="277" t="s">
        <v>4632</v>
      </c>
      <c r="E1061" s="15" t="s">
        <v>4633</v>
      </c>
      <c r="F1061" s="15" t="s">
        <v>4634</v>
      </c>
      <c r="G1061" s="15" t="s">
        <v>4635</v>
      </c>
      <c r="H1061" s="278" t="s">
        <v>396</v>
      </c>
      <c r="I1061" s="278" t="s">
        <v>8</v>
      </c>
      <c r="J1061" s="278" t="s">
        <v>5</v>
      </c>
      <c r="K1061" s="278" t="s">
        <v>1063</v>
      </c>
      <c r="L1061" s="278" t="s">
        <v>4641</v>
      </c>
      <c r="M1061" s="277" t="s">
        <v>4636</v>
      </c>
      <c r="N1061" s="277" t="s">
        <v>2187</v>
      </c>
      <c r="O1061" s="278" t="s">
        <v>4637</v>
      </c>
      <c r="P1061" s="15" t="s">
        <v>39</v>
      </c>
      <c r="Q1061" s="275"/>
    </row>
    <row r="1062" spans="1:17" ht="90" x14ac:dyDescent="0.25">
      <c r="A1062" s="276" t="s">
        <v>31</v>
      </c>
      <c r="B1062" s="279" t="s">
        <v>5471</v>
      </c>
      <c r="C1062" s="279" t="s">
        <v>4638</v>
      </c>
      <c r="D1062" s="279" t="s">
        <v>4639</v>
      </c>
      <c r="E1062" s="16" t="s">
        <v>4640</v>
      </c>
      <c r="F1062" s="16" t="s">
        <v>5472</v>
      </c>
      <c r="G1062" s="16" t="s">
        <v>5473</v>
      </c>
      <c r="H1062" s="280" t="s">
        <v>396</v>
      </c>
      <c r="I1062" s="280" t="s">
        <v>8</v>
      </c>
      <c r="J1062" s="280" t="s">
        <v>5</v>
      </c>
      <c r="K1062" s="280" t="s">
        <v>1063</v>
      </c>
      <c r="L1062" s="280" t="s">
        <v>4641</v>
      </c>
      <c r="M1062" s="279" t="s">
        <v>5128</v>
      </c>
      <c r="N1062" s="279" t="s">
        <v>103</v>
      </c>
      <c r="O1062" s="280" t="s">
        <v>4642</v>
      </c>
      <c r="P1062" s="16" t="s">
        <v>39</v>
      </c>
      <c r="Q1062" s="274"/>
    </row>
    <row r="1063" spans="1:17" ht="90" x14ac:dyDescent="0.25">
      <c r="A1063" s="276" t="s">
        <v>31</v>
      </c>
      <c r="B1063" s="277" t="s">
        <v>5129</v>
      </c>
      <c r="C1063" s="277" t="s">
        <v>4643</v>
      </c>
      <c r="D1063" s="277" t="s">
        <v>4644</v>
      </c>
      <c r="E1063" s="15" t="s">
        <v>4645</v>
      </c>
      <c r="F1063" s="15" t="s">
        <v>5130</v>
      </c>
      <c r="G1063" s="15" t="s">
        <v>5131</v>
      </c>
      <c r="H1063" s="278" t="s">
        <v>396</v>
      </c>
      <c r="I1063" s="278" t="s">
        <v>8</v>
      </c>
      <c r="J1063" s="278" t="s">
        <v>5</v>
      </c>
      <c r="K1063" s="278" t="s">
        <v>4646</v>
      </c>
      <c r="L1063" s="278" t="s">
        <v>4641</v>
      </c>
      <c r="M1063" s="277" t="s">
        <v>5128</v>
      </c>
      <c r="N1063" s="277" t="s">
        <v>2187</v>
      </c>
      <c r="O1063" s="278" t="s">
        <v>4647</v>
      </c>
      <c r="P1063" s="15" t="s">
        <v>39</v>
      </c>
      <c r="Q1063" s="275"/>
    </row>
    <row r="1064" spans="1:17" ht="90" x14ac:dyDescent="0.25">
      <c r="A1064" s="276" t="s">
        <v>31</v>
      </c>
      <c r="B1064" s="279" t="s">
        <v>5471</v>
      </c>
      <c r="C1064" s="279" t="s">
        <v>4648</v>
      </c>
      <c r="D1064" s="279" t="s">
        <v>4649</v>
      </c>
      <c r="E1064" s="16" t="s">
        <v>4650</v>
      </c>
      <c r="F1064" s="16" t="s">
        <v>5474</v>
      </c>
      <c r="G1064" s="16" t="s">
        <v>5475</v>
      </c>
      <c r="H1064" s="280" t="s">
        <v>396</v>
      </c>
      <c r="I1064" s="280" t="s">
        <v>8</v>
      </c>
      <c r="J1064" s="280" t="s">
        <v>5</v>
      </c>
      <c r="K1064" s="280" t="s">
        <v>1063</v>
      </c>
      <c r="L1064" s="280" t="s">
        <v>4641</v>
      </c>
      <c r="M1064" s="279" t="s">
        <v>5128</v>
      </c>
      <c r="N1064" s="279" t="s">
        <v>103</v>
      </c>
      <c r="O1064" s="280" t="s">
        <v>4642</v>
      </c>
      <c r="P1064" s="16" t="s">
        <v>39</v>
      </c>
      <c r="Q1064" s="274"/>
    </row>
    <row r="1065" spans="1:17" ht="60" x14ac:dyDescent="0.25">
      <c r="A1065" s="276" t="s">
        <v>31</v>
      </c>
      <c r="B1065" s="277" t="s">
        <v>5476</v>
      </c>
      <c r="C1065" s="277" t="s">
        <v>4651</v>
      </c>
      <c r="D1065" s="277" t="s">
        <v>4652</v>
      </c>
      <c r="E1065" s="15" t="s">
        <v>4653</v>
      </c>
      <c r="F1065" s="15" t="s">
        <v>4654</v>
      </c>
      <c r="G1065" s="15" t="s">
        <v>4655</v>
      </c>
      <c r="H1065" s="278" t="s">
        <v>70</v>
      </c>
      <c r="I1065" s="278" t="s">
        <v>16</v>
      </c>
      <c r="J1065" s="278" t="s">
        <v>6</v>
      </c>
      <c r="K1065" s="278" t="s">
        <v>1063</v>
      </c>
      <c r="L1065" s="278" t="s">
        <v>5849</v>
      </c>
      <c r="M1065" s="277" t="s">
        <v>4656</v>
      </c>
      <c r="N1065" s="277" t="s">
        <v>103</v>
      </c>
      <c r="O1065" s="278"/>
      <c r="P1065" s="15" t="s">
        <v>39</v>
      </c>
      <c r="Q1065" s="275"/>
    </row>
    <row r="1066" spans="1:17" ht="90" x14ac:dyDescent="0.25">
      <c r="A1066" s="276" t="s">
        <v>31</v>
      </c>
      <c r="B1066" s="279" t="s">
        <v>5471</v>
      </c>
      <c r="C1066" s="279" t="s">
        <v>4657</v>
      </c>
      <c r="D1066" s="279" t="s">
        <v>4658</v>
      </c>
      <c r="E1066" s="16" t="s">
        <v>4659</v>
      </c>
      <c r="F1066" s="16" t="s">
        <v>5477</v>
      </c>
      <c r="G1066" s="16" t="s">
        <v>5478</v>
      </c>
      <c r="H1066" s="280" t="s">
        <v>396</v>
      </c>
      <c r="I1066" s="280" t="s">
        <v>8</v>
      </c>
      <c r="J1066" s="280" t="s">
        <v>5</v>
      </c>
      <c r="K1066" s="280" t="s">
        <v>4646</v>
      </c>
      <c r="L1066" s="280" t="s">
        <v>4641</v>
      </c>
      <c r="M1066" s="279" t="s">
        <v>5128</v>
      </c>
      <c r="N1066" s="279" t="s">
        <v>2187</v>
      </c>
      <c r="O1066" s="280" t="s">
        <v>4660</v>
      </c>
      <c r="P1066" s="16" t="s">
        <v>39</v>
      </c>
      <c r="Q1066" s="274"/>
    </row>
    <row r="1067" spans="1:17" ht="90" x14ac:dyDescent="0.25">
      <c r="A1067" s="276" t="s">
        <v>31</v>
      </c>
      <c r="B1067" s="277" t="s">
        <v>5129</v>
      </c>
      <c r="C1067" s="277" t="s">
        <v>5132</v>
      </c>
      <c r="D1067" s="277" t="s">
        <v>5133</v>
      </c>
      <c r="E1067" s="15" t="s">
        <v>5134</v>
      </c>
      <c r="F1067" s="15" t="s">
        <v>5135</v>
      </c>
      <c r="G1067" s="15" t="s">
        <v>5136</v>
      </c>
      <c r="H1067" s="278" t="s">
        <v>396</v>
      </c>
      <c r="I1067" s="278" t="s">
        <v>8</v>
      </c>
      <c r="J1067" s="278" t="s">
        <v>5</v>
      </c>
      <c r="K1067" s="278" t="s">
        <v>5137</v>
      </c>
      <c r="L1067" s="278" t="s">
        <v>4641</v>
      </c>
      <c r="M1067" s="277" t="s">
        <v>5128</v>
      </c>
      <c r="N1067" s="277" t="s">
        <v>2187</v>
      </c>
      <c r="O1067" s="278" t="s">
        <v>4660</v>
      </c>
      <c r="P1067" s="15" t="s">
        <v>39</v>
      </c>
      <c r="Q1067" s="275"/>
    </row>
    <row r="1068" spans="1:17" ht="90" x14ac:dyDescent="0.25">
      <c r="A1068" s="276" t="s">
        <v>31</v>
      </c>
      <c r="B1068" s="279" t="s">
        <v>5129</v>
      </c>
      <c r="C1068" s="279" t="s">
        <v>4661</v>
      </c>
      <c r="D1068" s="279" t="s">
        <v>4662</v>
      </c>
      <c r="E1068" s="16" t="s">
        <v>4663</v>
      </c>
      <c r="F1068" s="16" t="s">
        <v>5138</v>
      </c>
      <c r="G1068" s="16" t="s">
        <v>5139</v>
      </c>
      <c r="H1068" s="280" t="s">
        <v>396</v>
      </c>
      <c r="I1068" s="280" t="s">
        <v>8</v>
      </c>
      <c r="J1068" s="280" t="s">
        <v>5</v>
      </c>
      <c r="K1068" s="280" t="s">
        <v>1063</v>
      </c>
      <c r="L1068" s="280" t="s">
        <v>4641</v>
      </c>
      <c r="M1068" s="279" t="s">
        <v>5128</v>
      </c>
      <c r="N1068" s="279" t="s">
        <v>103</v>
      </c>
      <c r="O1068" s="280" t="s">
        <v>4664</v>
      </c>
      <c r="P1068" s="16" t="s">
        <v>39</v>
      </c>
      <c r="Q1068" s="274"/>
    </row>
    <row r="1069" spans="1:17" ht="90" x14ac:dyDescent="0.25">
      <c r="A1069" s="276" t="s">
        <v>31</v>
      </c>
      <c r="B1069" s="277" t="s">
        <v>5471</v>
      </c>
      <c r="C1069" s="277" t="s">
        <v>4665</v>
      </c>
      <c r="D1069" s="277" t="s">
        <v>4666</v>
      </c>
      <c r="E1069" s="15" t="s">
        <v>4667</v>
      </c>
      <c r="F1069" s="15" t="s">
        <v>5479</v>
      </c>
      <c r="G1069" s="15" t="s">
        <v>5480</v>
      </c>
      <c r="H1069" s="278" t="s">
        <v>396</v>
      </c>
      <c r="I1069" s="278" t="s">
        <v>8</v>
      </c>
      <c r="J1069" s="278" t="s">
        <v>5</v>
      </c>
      <c r="K1069" s="278" t="s">
        <v>1063</v>
      </c>
      <c r="L1069" s="278" t="s">
        <v>4641</v>
      </c>
      <c r="M1069" s="277" t="s">
        <v>5140</v>
      </c>
      <c r="N1069" s="277" t="s">
        <v>103</v>
      </c>
      <c r="O1069" s="278" t="s">
        <v>4664</v>
      </c>
      <c r="P1069" s="15" t="s">
        <v>39</v>
      </c>
      <c r="Q1069" s="275"/>
    </row>
    <row r="1070" spans="1:17" ht="75" x14ac:dyDescent="0.25">
      <c r="A1070" s="276" t="s">
        <v>31</v>
      </c>
      <c r="B1070" s="279" t="s">
        <v>4668</v>
      </c>
      <c r="C1070" s="279" t="s">
        <v>4669</v>
      </c>
      <c r="D1070" s="279" t="s">
        <v>4670</v>
      </c>
      <c r="E1070" s="16" t="s">
        <v>4671</v>
      </c>
      <c r="F1070" s="16" t="s">
        <v>4672</v>
      </c>
      <c r="G1070" s="16" t="s">
        <v>4673</v>
      </c>
      <c r="H1070" s="280" t="s">
        <v>396</v>
      </c>
      <c r="I1070" s="280" t="s">
        <v>8</v>
      </c>
      <c r="J1070" s="280" t="s">
        <v>6</v>
      </c>
      <c r="K1070" s="280" t="s">
        <v>1063</v>
      </c>
      <c r="L1070" s="280" t="s">
        <v>4641</v>
      </c>
      <c r="M1070" s="279" t="s">
        <v>4636</v>
      </c>
      <c r="N1070" s="279" t="s">
        <v>103</v>
      </c>
      <c r="O1070" s="280"/>
      <c r="P1070" s="16" t="s">
        <v>39</v>
      </c>
      <c r="Q1070" s="274"/>
    </row>
    <row r="1071" spans="1:17" ht="60" x14ac:dyDescent="0.25">
      <c r="A1071" s="276" t="s">
        <v>31</v>
      </c>
      <c r="B1071" s="277" t="s">
        <v>4674</v>
      </c>
      <c r="C1071" s="277" t="s">
        <v>4675</v>
      </c>
      <c r="D1071" s="277" t="s">
        <v>4676</v>
      </c>
      <c r="E1071" s="15" t="s">
        <v>4677</v>
      </c>
      <c r="F1071" s="15" t="s">
        <v>4678</v>
      </c>
      <c r="G1071" s="15" t="s">
        <v>4679</v>
      </c>
      <c r="H1071" s="278" t="s">
        <v>396</v>
      </c>
      <c r="I1071" s="278" t="s">
        <v>8</v>
      </c>
      <c r="J1071" s="278" t="s">
        <v>6</v>
      </c>
      <c r="K1071" s="278" t="s">
        <v>1063</v>
      </c>
      <c r="L1071" s="278" t="s">
        <v>4641</v>
      </c>
      <c r="M1071" s="277" t="s">
        <v>4636</v>
      </c>
      <c r="N1071" s="277" t="s">
        <v>103</v>
      </c>
      <c r="O1071" s="278"/>
      <c r="P1071" s="15" t="s">
        <v>39</v>
      </c>
      <c r="Q1071" s="275"/>
    </row>
    <row r="1072" spans="1:17" ht="60" x14ac:dyDescent="0.25">
      <c r="A1072" s="276" t="s">
        <v>31</v>
      </c>
      <c r="B1072" s="279" t="s">
        <v>4674</v>
      </c>
      <c r="C1072" s="279" t="s">
        <v>4680</v>
      </c>
      <c r="D1072" s="279" t="s">
        <v>4681</v>
      </c>
      <c r="E1072" s="16" t="s">
        <v>4682</v>
      </c>
      <c r="F1072" s="16" t="s">
        <v>4683</v>
      </c>
      <c r="G1072" s="16" t="s">
        <v>4684</v>
      </c>
      <c r="H1072" s="280" t="s">
        <v>396</v>
      </c>
      <c r="I1072" s="280" t="s">
        <v>8</v>
      </c>
      <c r="J1072" s="280" t="s">
        <v>6</v>
      </c>
      <c r="K1072" s="280" t="s">
        <v>1063</v>
      </c>
      <c r="L1072" s="280" t="s">
        <v>4641</v>
      </c>
      <c r="M1072" s="279" t="s">
        <v>4636</v>
      </c>
      <c r="N1072" s="279" t="s">
        <v>103</v>
      </c>
      <c r="O1072" s="280"/>
      <c r="P1072" s="16" t="s">
        <v>39</v>
      </c>
      <c r="Q1072" s="274"/>
    </row>
    <row r="1073" spans="1:17" ht="60" x14ac:dyDescent="0.25">
      <c r="A1073" s="276" t="s">
        <v>31</v>
      </c>
      <c r="B1073" s="277" t="s">
        <v>4674</v>
      </c>
      <c r="C1073" s="277" t="s">
        <v>4685</v>
      </c>
      <c r="D1073" s="277" t="s">
        <v>4686</v>
      </c>
      <c r="E1073" s="15" t="s">
        <v>4687</v>
      </c>
      <c r="F1073" s="15" t="s">
        <v>4688</v>
      </c>
      <c r="G1073" s="15" t="s">
        <v>4689</v>
      </c>
      <c r="H1073" s="278" t="s">
        <v>396</v>
      </c>
      <c r="I1073" s="278" t="s">
        <v>8</v>
      </c>
      <c r="J1073" s="278" t="s">
        <v>6</v>
      </c>
      <c r="K1073" s="278" t="s">
        <v>1063</v>
      </c>
      <c r="L1073" s="278" t="s">
        <v>4641</v>
      </c>
      <c r="M1073" s="277" t="s">
        <v>4636</v>
      </c>
      <c r="N1073" s="277" t="s">
        <v>103</v>
      </c>
      <c r="O1073" s="278"/>
      <c r="P1073" s="15" t="s">
        <v>39</v>
      </c>
      <c r="Q1073" s="275"/>
    </row>
    <row r="1074" spans="1:17" ht="60" x14ac:dyDescent="0.25">
      <c r="A1074" s="276" t="s">
        <v>31</v>
      </c>
      <c r="B1074" s="279" t="s">
        <v>4674</v>
      </c>
      <c r="C1074" s="279" t="s">
        <v>4690</v>
      </c>
      <c r="D1074" s="279" t="s">
        <v>4691</v>
      </c>
      <c r="E1074" s="16" t="s">
        <v>4692</v>
      </c>
      <c r="F1074" s="16" t="s">
        <v>4693</v>
      </c>
      <c r="G1074" s="16" t="s">
        <v>4694</v>
      </c>
      <c r="H1074" s="280" t="s">
        <v>396</v>
      </c>
      <c r="I1074" s="280" t="s">
        <v>8</v>
      </c>
      <c r="J1074" s="280" t="s">
        <v>6</v>
      </c>
      <c r="K1074" s="280" t="s">
        <v>1063</v>
      </c>
      <c r="L1074" s="280" t="s">
        <v>4641</v>
      </c>
      <c r="M1074" s="279" t="s">
        <v>4636</v>
      </c>
      <c r="N1074" s="279" t="s">
        <v>103</v>
      </c>
      <c r="O1074" s="280"/>
      <c r="P1074" s="16" t="s">
        <v>39</v>
      </c>
      <c r="Q1074" s="274"/>
    </row>
    <row r="1075" spans="1:17" ht="60" x14ac:dyDescent="0.25">
      <c r="A1075" s="276" t="s">
        <v>31</v>
      </c>
      <c r="B1075" s="277" t="s">
        <v>4902</v>
      </c>
      <c r="C1075" s="277"/>
      <c r="D1075" s="277" t="s">
        <v>4695</v>
      </c>
      <c r="E1075" s="15" t="s">
        <v>4696</v>
      </c>
      <c r="F1075" s="15" t="s">
        <v>4697</v>
      </c>
      <c r="G1075" s="15" t="s">
        <v>4698</v>
      </c>
      <c r="H1075" s="278" t="s">
        <v>35</v>
      </c>
      <c r="I1075" s="278" t="s">
        <v>4</v>
      </c>
      <c r="J1075" s="278" t="s">
        <v>5</v>
      </c>
      <c r="K1075" s="278" t="s">
        <v>55</v>
      </c>
      <c r="L1075" s="278" t="s">
        <v>182</v>
      </c>
      <c r="M1075" s="277" t="s">
        <v>428</v>
      </c>
      <c r="N1075" s="277" t="s">
        <v>38</v>
      </c>
      <c r="O1075" s="278" t="s">
        <v>9</v>
      </c>
      <c r="P1075" s="15" t="s">
        <v>39</v>
      </c>
      <c r="Q1075" s="275"/>
    </row>
    <row r="1076" spans="1:17" ht="90" x14ac:dyDescent="0.25">
      <c r="A1076" s="276" t="s">
        <v>31</v>
      </c>
      <c r="B1076" s="279" t="s">
        <v>5296</v>
      </c>
      <c r="C1076" s="279"/>
      <c r="D1076" s="279" t="s">
        <v>4699</v>
      </c>
      <c r="E1076" s="16" t="s">
        <v>4700</v>
      </c>
      <c r="F1076" s="16" t="s">
        <v>4701</v>
      </c>
      <c r="G1076" s="16" t="s">
        <v>4702</v>
      </c>
      <c r="H1076" s="280" t="s">
        <v>35</v>
      </c>
      <c r="I1076" s="280" t="s">
        <v>4</v>
      </c>
      <c r="J1076" s="280" t="s">
        <v>5</v>
      </c>
      <c r="K1076" s="280" t="s">
        <v>55</v>
      </c>
      <c r="L1076" s="280" t="s">
        <v>538</v>
      </c>
      <c r="M1076" s="279" t="s">
        <v>544</v>
      </c>
      <c r="N1076" s="279" t="s">
        <v>38</v>
      </c>
      <c r="O1076" s="280" t="s">
        <v>2826</v>
      </c>
      <c r="P1076" s="16" t="s">
        <v>39</v>
      </c>
      <c r="Q1076" s="274"/>
    </row>
    <row r="1077" spans="1:17" ht="105" x14ac:dyDescent="0.25">
      <c r="A1077" s="276" t="s">
        <v>31</v>
      </c>
      <c r="B1077" s="277" t="s">
        <v>701</v>
      </c>
      <c r="C1077" s="277"/>
      <c r="D1077" s="277" t="s">
        <v>4703</v>
      </c>
      <c r="E1077" s="15" t="s">
        <v>4704</v>
      </c>
      <c r="F1077" s="15" t="s">
        <v>4705</v>
      </c>
      <c r="G1077" s="15" t="s">
        <v>4706</v>
      </c>
      <c r="H1077" s="278" t="s">
        <v>35</v>
      </c>
      <c r="I1077" s="278" t="s">
        <v>4</v>
      </c>
      <c r="J1077" s="278" t="s">
        <v>6</v>
      </c>
      <c r="K1077" s="278" t="s">
        <v>55</v>
      </c>
      <c r="L1077" s="278" t="s">
        <v>538</v>
      </c>
      <c r="M1077" s="277" t="s">
        <v>4707</v>
      </c>
      <c r="N1077" s="277" t="s">
        <v>103</v>
      </c>
      <c r="O1077" s="278"/>
      <c r="P1077" s="15" t="s">
        <v>39</v>
      </c>
      <c r="Q1077" s="275"/>
    </row>
    <row r="1078" spans="1:17" ht="105" x14ac:dyDescent="0.25">
      <c r="A1078" s="276" t="s">
        <v>31</v>
      </c>
      <c r="B1078" s="279" t="s">
        <v>701</v>
      </c>
      <c r="C1078" s="279"/>
      <c r="D1078" s="279" t="s">
        <v>4708</v>
      </c>
      <c r="E1078" s="16" t="s">
        <v>4709</v>
      </c>
      <c r="F1078" s="16" t="s">
        <v>4705</v>
      </c>
      <c r="G1078" s="16" t="s">
        <v>4710</v>
      </c>
      <c r="H1078" s="280" t="s">
        <v>35</v>
      </c>
      <c r="I1078" s="280" t="s">
        <v>4</v>
      </c>
      <c r="J1078" s="280" t="s">
        <v>6</v>
      </c>
      <c r="K1078" s="280" t="s">
        <v>55</v>
      </c>
      <c r="L1078" s="280" t="s">
        <v>538</v>
      </c>
      <c r="M1078" s="279" t="s">
        <v>4707</v>
      </c>
      <c r="N1078" s="279" t="s">
        <v>103</v>
      </c>
      <c r="O1078" s="280"/>
      <c r="P1078" s="16" t="s">
        <v>39</v>
      </c>
      <c r="Q1078" s="274"/>
    </row>
    <row r="1079" spans="1:17" ht="105" x14ac:dyDescent="0.25">
      <c r="A1079" s="276" t="s">
        <v>31</v>
      </c>
      <c r="B1079" s="277" t="s">
        <v>701</v>
      </c>
      <c r="C1079" s="277"/>
      <c r="D1079" s="277" t="s">
        <v>4711</v>
      </c>
      <c r="E1079" s="15" t="s">
        <v>4712</v>
      </c>
      <c r="F1079" s="15" t="s">
        <v>4713</v>
      </c>
      <c r="G1079" s="15" t="s">
        <v>4710</v>
      </c>
      <c r="H1079" s="278" t="s">
        <v>35</v>
      </c>
      <c r="I1079" s="278" t="s">
        <v>4</v>
      </c>
      <c r="J1079" s="278" t="s">
        <v>6</v>
      </c>
      <c r="K1079" s="278" t="s">
        <v>55</v>
      </c>
      <c r="L1079" s="278" t="s">
        <v>538</v>
      </c>
      <c r="M1079" s="277" t="s">
        <v>4707</v>
      </c>
      <c r="N1079" s="277" t="s">
        <v>103</v>
      </c>
      <c r="O1079" s="278"/>
      <c r="P1079" s="15" t="s">
        <v>39</v>
      </c>
      <c r="Q1079" s="275"/>
    </row>
    <row r="1080" spans="1:17" ht="105" x14ac:dyDescent="0.25">
      <c r="A1080" s="276" t="s">
        <v>31</v>
      </c>
      <c r="B1080" s="279" t="s">
        <v>701</v>
      </c>
      <c r="C1080" s="279"/>
      <c r="D1080" s="279" t="s">
        <v>4714</v>
      </c>
      <c r="E1080" s="16" t="s">
        <v>4715</v>
      </c>
      <c r="F1080" s="16" t="s">
        <v>4713</v>
      </c>
      <c r="G1080" s="16" t="s">
        <v>4706</v>
      </c>
      <c r="H1080" s="280" t="s">
        <v>35</v>
      </c>
      <c r="I1080" s="280" t="s">
        <v>4</v>
      </c>
      <c r="J1080" s="280" t="s">
        <v>6</v>
      </c>
      <c r="K1080" s="280" t="s">
        <v>55</v>
      </c>
      <c r="L1080" s="280" t="s">
        <v>538</v>
      </c>
      <c r="M1080" s="279" t="s">
        <v>4707</v>
      </c>
      <c r="N1080" s="279" t="s">
        <v>103</v>
      </c>
      <c r="O1080" s="280"/>
      <c r="P1080" s="16" t="s">
        <v>39</v>
      </c>
      <c r="Q1080" s="274"/>
    </row>
    <row r="1081" spans="1:17" ht="105" x14ac:dyDescent="0.25">
      <c r="A1081" s="290" t="s">
        <v>5127</v>
      </c>
      <c r="B1081" s="275"/>
      <c r="C1081" s="277" t="s">
        <v>5344</v>
      </c>
      <c r="D1081" s="277" t="s">
        <v>5481</v>
      </c>
      <c r="E1081" s="15" t="s">
        <v>5482</v>
      </c>
      <c r="F1081" s="15" t="s">
        <v>5483</v>
      </c>
      <c r="G1081" s="15" t="s">
        <v>5484</v>
      </c>
      <c r="H1081" s="278" t="s">
        <v>396</v>
      </c>
      <c r="I1081" s="278" t="s">
        <v>8</v>
      </c>
      <c r="J1081" s="278" t="s">
        <v>6</v>
      </c>
      <c r="K1081" s="278" t="s">
        <v>1063</v>
      </c>
      <c r="L1081" s="278" t="s">
        <v>4641</v>
      </c>
      <c r="M1081" s="277" t="s">
        <v>5126</v>
      </c>
      <c r="N1081" s="277" t="s">
        <v>2187</v>
      </c>
      <c r="O1081" s="278" t="s">
        <v>5183</v>
      </c>
      <c r="P1081" s="15" t="s">
        <v>39</v>
      </c>
      <c r="Q1081" s="17"/>
    </row>
  </sheetData>
  <hyperlinks>
    <hyperlink ref="A2" r:id="rId1" display="http://www.usharbormaster.com/secure/auxviewall.cfm" xr:uid="{59AA6803-4471-4217-9E3F-FD80F9463287}"/>
    <hyperlink ref="B2" r:id="rId2" display="http://www.usharbormaster.com/secure/auxviewall.cfm" xr:uid="{9E36C430-4F99-4D1B-9FC3-E615A55928ED}"/>
    <hyperlink ref="C2" r:id="rId3" display="http://www.usharbormaster.com/secure/auxviewall.cfm" xr:uid="{D1AF15D6-0EE5-4DCA-B94A-38DE674A961E}"/>
    <hyperlink ref="D2" r:id="rId4" display="http://www.usharbormaster.com/secure/auxviewall.cfm" xr:uid="{809A4909-2793-4518-A872-67417EDA6D71}"/>
    <hyperlink ref="E2" r:id="rId5" display="http://www.usharbormaster.com/secure/auxviewall.cfm" xr:uid="{6DA14CC5-FF5E-43EE-82D3-F929FF8A72F5}"/>
    <hyperlink ref="F2" r:id="rId6" display="http://www.usharbormaster.com/secure/auxviewall.cfm" xr:uid="{FE2367C4-2CBA-42B3-9065-5F55805D2098}"/>
    <hyperlink ref="G2" r:id="rId7" display="http://www.usharbormaster.com/secure/auxviewall.cfm" xr:uid="{27267299-88E8-4A72-9091-DB8A73752C48}"/>
    <hyperlink ref="H2" r:id="rId8" display="http://www.usharbormaster.com/secure/auxviewall.cfm" xr:uid="{374EC766-1A38-43FD-AEBD-31C50C5953CC}"/>
    <hyperlink ref="I2" r:id="rId9" display="http://www.usharbormaster.com/secure/auxviewall.cfm" xr:uid="{BA2E095F-B352-4EC0-8341-8CAF82265C31}"/>
    <hyperlink ref="J2" r:id="rId10" display="http://www.usharbormaster.com/secure/auxviewall.cfm" xr:uid="{2AC4B05B-ECB6-4ED7-8EBC-4FDAD23CD813}"/>
    <hyperlink ref="K2" r:id="rId11" display="http://www.usharbormaster.com/secure/auxviewall.cfm" xr:uid="{EAB439C2-314B-4424-9EA8-4C1FA74B667D}"/>
    <hyperlink ref="L2" r:id="rId12" display="http://www.usharbormaster.com/secure/auxviewall.cfm" xr:uid="{C804BA3C-F9A7-480D-84D4-7B80EFD2490F}"/>
    <hyperlink ref="M2" r:id="rId13" display="http://www.usharbormaster.com/secure/auxviewall.cfm" xr:uid="{160A3F2D-ADAC-410A-AB07-95552A8AE64D}"/>
    <hyperlink ref="N2" r:id="rId14" display="http://www.usharbormaster.com/secure/auxviewall.cfm" xr:uid="{2DDF61D3-BA09-49D4-9DF2-B3290C6A446F}"/>
    <hyperlink ref="O2" r:id="rId15" display="http://www.usharbormaster.com/secure/auxviewall.cfm" xr:uid="{AC1D68B2-D9EF-4C23-9D36-93F14EC96C4F}"/>
    <hyperlink ref="P2" r:id="rId16" display="http://www.usharbormaster.com/secure/auxviewall.cfm" xr:uid="{CA2BE12B-4739-4473-869F-6FD2A427837D}"/>
    <hyperlink ref="E3" r:id="rId17" display="http://www.usharbormaster.com/secure/auxview.cfm?recordid=27468" xr:uid="{9F9662A4-5B30-4596-B93A-92EFAE3ED2BC}"/>
    <hyperlink ref="F3" r:id="rId18" display="http://maps.google.com/?output=embed&amp;q=41.58795000,-70.45695000" xr:uid="{FD0A3151-9C75-4F15-B511-DB5337832115}"/>
    <hyperlink ref="G3" r:id="rId19" display="http://maps.google.com/?output=embed&amp;q=41.58795000,-70.45695000" xr:uid="{E762B0FA-E814-427A-8AC6-037BD84FFEAE}"/>
    <hyperlink ref="P3" r:id="rId20" display="http://www.usharbormaster.com/secure/AuxAidReport_new.cfm?id=27468" xr:uid="{93079767-0288-4D0E-A704-56E8EBF208C0}"/>
    <hyperlink ref="E4" r:id="rId21" display="http://www.usharbormaster.com/secure/auxview.cfm?recordid=28720" xr:uid="{86CF18CB-2DFA-456B-AF3B-C345B558AB6F}"/>
    <hyperlink ref="F4" r:id="rId22" display="http://maps.google.com/?output=embed&amp;q=41.29650000,-70.18250000" xr:uid="{87BE3A72-3904-466A-9A98-5F15F80FC51E}"/>
    <hyperlink ref="G4" r:id="rId23" display="http://maps.google.com/?output=embed&amp;q=41.29650000,-70.18250000" xr:uid="{48A816E0-5F2B-4BC4-B952-2F602D4CACB4}"/>
    <hyperlink ref="P4" r:id="rId24" display="http://www.usharbormaster.com/secure/AuxAidReport_new.cfm?id=28720" xr:uid="{EFE8E99E-6D68-4FE1-9A9D-15F8588AF199}"/>
    <hyperlink ref="E5" r:id="rId25" display="http://www.usharbormaster.com/secure/auxview.cfm?recordid=28696" xr:uid="{D2AFE66C-6142-4ADE-B2C5-4E8DA7540C0E}"/>
    <hyperlink ref="F5" r:id="rId26" display="http://maps.google.com/?output=embed&amp;q=41.29650000,-70.06633333" xr:uid="{F7588B3C-6446-4567-9B42-F9F0185250E4}"/>
    <hyperlink ref="G5" r:id="rId27" display="http://maps.google.com/?output=embed&amp;q=41.29650000,-70.06633333" xr:uid="{614A0A61-B65D-4E46-A497-0BB71B91C738}"/>
    <hyperlink ref="P5" r:id="rId28" display="http://www.usharbormaster.com/secure/AuxAidReport_new.cfm?id=28696" xr:uid="{D397E887-A4A4-40AB-BF93-C6DDF75497A9}"/>
    <hyperlink ref="E6" r:id="rId29" display="http://www.usharbormaster.com/secure/auxview.cfm?recordid=27970" xr:uid="{71C7A451-5A04-4BBF-AE65-EA2232B93D06}"/>
    <hyperlink ref="F6" r:id="rId30" display="http://maps.google.com/?output=embed&amp;q=41.54672222,-70.57175000" xr:uid="{1E1166E3-57C7-4324-B9CD-3EE9FF2C6D12}"/>
    <hyperlink ref="G6" r:id="rId31" display="http://maps.google.com/?output=embed&amp;q=41.54672222,-70.57175000" xr:uid="{B981CEF0-05F9-411A-A991-317A523403C9}"/>
    <hyperlink ref="P6" r:id="rId32" display="http://www.usharbormaster.com/secure/AuxAidReport_new.cfm?id=27970" xr:uid="{FF87E424-F8F6-475E-8E3B-CA5EFDA0A236}"/>
    <hyperlink ref="E7" r:id="rId33" display="http://www.usharbormaster.com/secure/auxview.cfm?recordid=29166" xr:uid="{E5BC5265-8157-41AF-A287-4B3145B3E5E8}"/>
    <hyperlink ref="F7" r:id="rId34" display="http://maps.google.com/?output=embed&amp;q=41.74255000,-70.67190000" xr:uid="{F74D6EA6-B3D7-48B9-BEE5-8EF602F03934}"/>
    <hyperlink ref="G7" r:id="rId35" display="http://maps.google.com/?output=embed&amp;q=41.74255000,-70.67190000" xr:uid="{ED8757EE-FDDB-4798-BAC7-B7DAA94DAA67}"/>
    <hyperlink ref="P7" r:id="rId36" display="http://www.usharbormaster.com/secure/AuxAidReport_new.cfm?id=29166" xr:uid="{7BD2EE7E-534D-4BB2-BFB6-2653877026FA}"/>
    <hyperlink ref="E8" r:id="rId37" display="http://www.usharbormaster.com/secure/auxview.cfm?recordid=23736" xr:uid="{9B5CAD32-7BB5-42BC-9821-09D819A2E05A}"/>
    <hyperlink ref="F8" r:id="rId38" display="http://maps.google.com/?output=embed&amp;q=41.66111111,-70.08961111" xr:uid="{5B8A2ABC-C375-48F5-B414-5A720345ED18}"/>
    <hyperlink ref="G8" r:id="rId39" display="http://maps.google.com/?output=embed&amp;q=41.66111111,-70.08961111" xr:uid="{4DBA4882-3933-4674-8643-9B306123AB6F}"/>
    <hyperlink ref="P8" r:id="rId40" display="http://www.usharbormaster.com/secure/AuxAidReport_new.cfm?id=23736" xr:uid="{F357041E-E1FF-46E5-9FB0-610E96D500DE}"/>
    <hyperlink ref="E9" r:id="rId41" display="http://www.usharbormaster.com/secure/auxview.cfm?recordid=23703" xr:uid="{8D5359A0-2195-4879-988A-F32818404782}"/>
    <hyperlink ref="F9" r:id="rId42" display="http://maps.google.com/?output=embed&amp;q=41.65661111,-70.08516667" xr:uid="{015F6966-961E-4C2B-AC58-F08492B65840}"/>
    <hyperlink ref="G9" r:id="rId43" display="http://maps.google.com/?output=embed&amp;q=41.65661111,-70.08516667" xr:uid="{BE7FDC9B-DFCD-4B86-9690-BEFF1DAA9C93}"/>
    <hyperlink ref="P9" r:id="rId44" display="http://www.usharbormaster.com/secure/AuxAidReport_new.cfm?id=23703" xr:uid="{05AFD12C-77AB-438D-8A5A-CAED3C35B460}"/>
    <hyperlink ref="E10" r:id="rId45" display="http://www.usharbormaster.com/secure/auxview.cfm?recordid=23704" xr:uid="{99F9EEB8-A112-4E87-82E5-C843E8D6F18D}"/>
    <hyperlink ref="F10" r:id="rId46" display="http://maps.google.com/?output=embed&amp;q=41.65786111,-70.08683333" xr:uid="{CB1609E3-8EC6-4F4A-AC68-8ECFF3F21CE8}"/>
    <hyperlink ref="G10" r:id="rId47" display="http://maps.google.com/?output=embed&amp;q=41.65786111,-70.08683333" xr:uid="{D266ADD9-8749-4856-B95A-164C70B7A464}"/>
    <hyperlink ref="P10" r:id="rId48" display="http://www.usharbormaster.com/secure/AuxAidReport_new.cfm?id=23704" xr:uid="{482C5305-3104-4FE7-87F7-C334024DC40F}"/>
    <hyperlink ref="E11" r:id="rId49" display="http://www.usharbormaster.com/secure/auxview.cfm?recordid=23705" xr:uid="{1C2DA805-93B2-4959-B4D4-DFB24737A1B3}"/>
    <hyperlink ref="F11" r:id="rId50" display="http://maps.google.com/?output=embed&amp;q=41.65902778,-70.08725000" xr:uid="{9EB56032-66FD-4DAA-9E29-BF143A8CE00D}"/>
    <hyperlink ref="G11" r:id="rId51" display="http://maps.google.com/?output=embed&amp;q=41.65902778,-70.08725000" xr:uid="{FB493884-B63C-4103-9482-1DD14DA617BE}"/>
    <hyperlink ref="P11" r:id="rId52" display="http://www.usharbormaster.com/secure/AuxAidReport_new.cfm?id=23705" xr:uid="{DA9E92EA-1159-403F-BDC0-926673E42388}"/>
    <hyperlink ref="E12" r:id="rId53" display="http://www.usharbormaster.com/secure/auxview.cfm?recordid=23706" xr:uid="{C2B4C7D6-7A2B-4C4C-945C-A0149BC38976}"/>
    <hyperlink ref="F12" r:id="rId54" display="http://maps.google.com/?output=embed&amp;q=41.65966667,-70.08869444" xr:uid="{E2035808-0225-4314-9D97-788BFD49980C}"/>
    <hyperlink ref="G12" r:id="rId55" display="http://maps.google.com/?output=embed&amp;q=41.65966667,-70.08869444" xr:uid="{87D983F6-6A11-4773-9745-EE217435BA4D}"/>
    <hyperlink ref="P12" r:id="rId56" display="http://www.usharbormaster.com/secure/AuxAidReport_new.cfm?id=23706" xr:uid="{AFBF4FE5-3229-4CC2-9C97-77A570917097}"/>
    <hyperlink ref="E13" r:id="rId57" display="http://www.usharbormaster.com/secure/auxview.cfm?recordid=23707" xr:uid="{9654795C-5B67-4976-9B96-0E504DCD9E19}"/>
    <hyperlink ref="F13" r:id="rId58" display="http://maps.google.com/?output=embed&amp;q=41.66088889,-70.08875000" xr:uid="{43A0234F-F42E-4D85-A044-4A463024B106}"/>
    <hyperlink ref="G13" r:id="rId59" display="http://maps.google.com/?output=embed&amp;q=41.66088889,-70.08875000" xr:uid="{1FEFA038-5FE4-4A71-9B94-329B0DB74BF9}"/>
    <hyperlink ref="P13" r:id="rId60" display="http://www.usharbormaster.com/secure/AuxAidReport_new.cfm?id=23707" xr:uid="{67CD63E6-8DFB-4F24-9120-8F3507BE6473}"/>
    <hyperlink ref="E14" r:id="rId61" display="http://www.usharbormaster.com/secure/auxview.cfm?recordid=23702" xr:uid="{9B26EA32-28A5-407E-83CC-7783723FC125}"/>
    <hyperlink ref="F14" r:id="rId62" display="http://maps.google.com/?output=embed&amp;q=41.65558333,-70.08447222" xr:uid="{1F77CEC2-5540-4525-AC80-09E7A8D4CF71}"/>
    <hyperlink ref="G14" r:id="rId63" display="http://maps.google.com/?output=embed&amp;q=41.65558333,-70.08447222" xr:uid="{F4DD3208-3DE5-42FF-BE75-B74237B35796}"/>
    <hyperlink ref="P14" r:id="rId64" display="http://www.usharbormaster.com/secure/AuxAidReport_new.cfm?id=23702" xr:uid="{65C63C2F-2AA5-41E8-9AC9-28E46DD22097}"/>
    <hyperlink ref="E15" r:id="rId65" display="http://www.usharbormaster.com/secure/auxview.cfm?recordid=28643" xr:uid="{97001A36-4F83-4DCC-93D8-58B38B109587}"/>
    <hyperlink ref="F15" r:id="rId66" display="http://maps.google.com/?output=embed&amp;q=41.58416667,-70.94611111" xr:uid="{C0FDE741-6E2C-4D95-A8CD-1E9FD1B94B54}"/>
    <hyperlink ref="G15" r:id="rId67" display="http://maps.google.com/?output=embed&amp;q=41.58416667,-70.94611111" xr:uid="{DFF176DD-A043-46E0-B4D6-064799A2153B}"/>
    <hyperlink ref="P15" r:id="rId68" display="http://www.usharbormaster.com/secure/AuxAidReport_new.cfm?id=28643" xr:uid="{962CD542-23E1-4D8E-9336-1F49354CC6D8}"/>
    <hyperlink ref="E16" r:id="rId69" display="http://www.usharbormaster.com/secure/auxview.cfm?recordid=29292" xr:uid="{3B02E3CE-8C60-42C6-8781-3FCB8005E685}"/>
    <hyperlink ref="F16" r:id="rId70" display="http://maps.google.com/?output=embed&amp;q=41.58697222,-70.94805556" xr:uid="{E5C9638A-1DAB-4183-B8DD-AFDDCE123A6B}"/>
    <hyperlink ref="G16" r:id="rId71" display="http://maps.google.com/?output=embed&amp;q=41.58697222,-70.94805556" xr:uid="{C502D94B-14B7-4E0F-8AF0-72B385634A19}"/>
    <hyperlink ref="P16" r:id="rId72" display="http://www.usharbormaster.com/secure/AuxAidReport_new.cfm?id=29292" xr:uid="{41F0FF01-EE36-46D3-9491-23043D6D7140}"/>
    <hyperlink ref="E17" r:id="rId73" display="http://www.usharbormaster.com/secure/auxview.cfm?recordid=28917" xr:uid="{0CF90C90-B70F-48C3-A293-D82AD3E56FB1}"/>
    <hyperlink ref="F17" r:id="rId74" display="http://maps.google.com/?output=embed&amp;q=41.58983333,-70.93766667" xr:uid="{B784CE84-5FCC-47FC-A0FA-92F87C963A91}"/>
    <hyperlink ref="G17" r:id="rId75" display="http://maps.google.com/?output=embed&amp;q=41.58983333,-70.93766667" xr:uid="{BCA00AEF-ABBC-4C4E-9A3F-B602ED5BC318}"/>
    <hyperlink ref="P17" r:id="rId76" display="http://www.usharbormaster.com/secure/AuxAidReport_new.cfm?id=28917" xr:uid="{5C5788E6-169E-4B0B-BA93-16E85B49A941}"/>
    <hyperlink ref="E18" r:id="rId77" display="http://www.usharbormaster.com/secure/auxview.cfm?recordid=25816" xr:uid="{D9379FEE-2986-4005-9894-06B7ED216B93}"/>
    <hyperlink ref="F18" r:id="rId78" display="http://maps.google.com/?output=embed&amp;q=41.58633333,-70.91100000" xr:uid="{E021A2C0-8F1C-4ABC-879C-E12E9E7C9FDB}"/>
    <hyperlink ref="G18" r:id="rId79" display="http://maps.google.com/?output=embed&amp;q=41.58633333,-70.91100000" xr:uid="{FF237674-2D15-4927-AF74-013310898F3B}"/>
    <hyperlink ref="P18" r:id="rId80" display="http://www.usharbormaster.com/secure/AuxAidReport_new.cfm?id=25816" xr:uid="{44B97793-5D80-41FF-9E68-CDECFE6167AE}"/>
    <hyperlink ref="E19" r:id="rId81" display="http://www.usharbormaster.com/secure/auxview.cfm?recordid=25819" xr:uid="{EC2C2AB2-E9AD-48DB-861F-2A1FA7580978}"/>
    <hyperlink ref="F19" r:id="rId82" display="http://maps.google.com/?output=embed&amp;q=41.57750000,-70.91800000" xr:uid="{35639BB1-CC14-42B1-9C4D-13145D3E6727}"/>
    <hyperlink ref="G19" r:id="rId83" display="http://maps.google.com/?output=embed&amp;q=41.57750000,-70.91800000" xr:uid="{D4083D3B-5841-4812-B419-DED65E881457}"/>
    <hyperlink ref="P19" r:id="rId84" display="http://www.usharbormaster.com/secure/AuxAidReport_new.cfm?id=25819" xr:uid="{218590E0-2F92-413E-A183-D3CA513EEC30}"/>
    <hyperlink ref="E20" r:id="rId85" display="http://www.usharbormaster.com/secure/auxview.cfm?recordid=25818" xr:uid="{6208A36D-605B-4CC9-A4EE-1434B3E220AC}"/>
    <hyperlink ref="F20" r:id="rId86" display="http://maps.google.com/?output=embed&amp;q=41.56250000,-70.93116667" xr:uid="{860D4ED2-91A6-4651-96D4-0723363BD9F6}"/>
    <hyperlink ref="G20" r:id="rId87" display="http://maps.google.com/?output=embed&amp;q=41.56250000,-70.93116667" xr:uid="{2112241D-C9BC-43F5-BBFB-33EFEECD9460}"/>
    <hyperlink ref="P20" r:id="rId88" display="http://www.usharbormaster.com/secure/AuxAidReport_new.cfm?id=25818" xr:uid="{78447613-043C-430A-8951-17CC41A62A2E}"/>
    <hyperlink ref="E21" r:id="rId89" display="http://www.usharbormaster.com/secure/auxview.cfm?recordid=41228" xr:uid="{9947071F-3E85-421B-9498-BF9B5E9C7DE3}"/>
    <hyperlink ref="F21" r:id="rId90" display="http://maps.google.com/?output=embed&amp;q=41.56276667,-70.90636667" xr:uid="{D4426CC4-D455-4680-92D0-9A628FBA8ED4}"/>
    <hyperlink ref="G21" r:id="rId91" display="http://maps.google.com/?output=embed&amp;q=41.56276667,-70.90636667" xr:uid="{BB71FFAD-34FB-414D-BCD7-16F58D130E9B}"/>
    <hyperlink ref="P21" r:id="rId92" display="http://www.usharbormaster.com/secure/AuxAidReport_new.cfm?id=41228" xr:uid="{65D9EBE4-252C-4819-80DA-571C79449519}"/>
    <hyperlink ref="E22" r:id="rId93" display="http://www.usharbormaster.com/secure/auxview.cfm?recordid=25817" xr:uid="{88EFECAF-F6A3-40EA-A503-9A7550F20A94}"/>
    <hyperlink ref="F22" r:id="rId94" display="http://maps.google.com/?output=embed&amp;q=41.57866667,-70.89966667" xr:uid="{596F5ECF-F426-468A-A48A-9A5444998651}"/>
    <hyperlink ref="G22" r:id="rId95" display="http://maps.google.com/?output=embed&amp;q=41.57866667,-70.89966667" xr:uid="{230CEC8E-DC41-4994-A24F-2E2C26DA587F}"/>
    <hyperlink ref="P22" r:id="rId96" display="http://www.usharbormaster.com/secure/AuxAidReport_new.cfm?id=25817" xr:uid="{520230EC-4A66-442D-AD8E-BD705839DB5D}"/>
    <hyperlink ref="E23" r:id="rId97" display="http://www.usharbormaster.com/secure/auxview.cfm?recordid=28949" xr:uid="{EE34CE76-FD65-42B4-811B-8B1110A3F828}"/>
    <hyperlink ref="F23" r:id="rId98" display="http://maps.google.com/?output=embed&amp;q=41.54866667,-70.91666667" xr:uid="{16589AB9-08D0-4F82-812E-EE8B1EB8E922}"/>
    <hyperlink ref="G23" r:id="rId99" display="http://maps.google.com/?output=embed&amp;q=41.54866667,-70.91666667" xr:uid="{9E003505-33E0-4B40-8A7E-5F657EFFA923}"/>
    <hyperlink ref="P23" r:id="rId100" display="http://www.usharbormaster.com/secure/AuxAidReport_new.cfm?id=28949" xr:uid="{FF0E3CE3-1495-48F5-A5CB-8A768996A817}"/>
    <hyperlink ref="E24" r:id="rId101" display="http://www.usharbormaster.com/secure/auxview.cfm?recordid=25815" xr:uid="{1C3EDB4E-90BA-449F-B553-20936C166300}"/>
    <hyperlink ref="F24" r:id="rId102" display="http://maps.google.com/?output=embed&amp;q=41.57916667,-70.92601667" xr:uid="{ED8D00D5-D3F2-4C28-BD04-9CED2B8972ED}"/>
    <hyperlink ref="G24" r:id="rId103" display="http://maps.google.com/?output=embed&amp;q=41.57916667,-70.92601667" xr:uid="{A6545280-2301-4177-9762-9937C30A8E99}"/>
    <hyperlink ref="P24" r:id="rId104" display="http://www.usharbormaster.com/secure/AuxAidReport_new.cfm?id=25815" xr:uid="{6BAA8147-8B43-4035-8E7D-EC4296195FFC}"/>
    <hyperlink ref="E25" r:id="rId105" display="http://www.usharbormaster.com/secure/auxview.cfm?recordid=25820" xr:uid="{D13A1EEA-5DB9-4181-813D-65F4E1DF6075}"/>
    <hyperlink ref="F25" r:id="rId106" display="http://maps.google.com/?output=embed&amp;q=41.56600000,-70.92800000" xr:uid="{163ECE9C-BB37-4275-B667-FCCF67D64355}"/>
    <hyperlink ref="G25" r:id="rId107" display="http://maps.google.com/?output=embed&amp;q=41.56600000,-70.92800000" xr:uid="{87166573-78E2-4A46-AF15-8DCF83DC8A95}"/>
    <hyperlink ref="P25" r:id="rId108" display="http://www.usharbormaster.com/secure/AuxAidReport_new.cfm?id=25820" xr:uid="{6AB24BA8-A418-4C4B-8391-259DC14D7EC8}"/>
    <hyperlink ref="E26" r:id="rId109" display="http://www.usharbormaster.com/secure/auxview.cfm?recordid=28040" xr:uid="{85B15717-F50B-4DE7-86BD-1DECD8FC53C1}"/>
    <hyperlink ref="F26" r:id="rId110" display="http://maps.google.com/?output=embed&amp;q=41.68097222,-69.94663889" xr:uid="{A2F680FA-5FE8-4958-A48F-65021C20C656}"/>
    <hyperlink ref="G26" r:id="rId111" display="http://maps.google.com/?output=embed&amp;q=41.68097222,-69.94663889" xr:uid="{55AE0542-44DA-448D-9B33-B35A45D06E00}"/>
    <hyperlink ref="P26" r:id="rId112" display="http://www.usharbormaster.com/secure/AuxAidReport_new.cfm?id=28040" xr:uid="{C8715B07-0D2A-4627-A2CC-A6835BEE58E9}"/>
    <hyperlink ref="E27" r:id="rId113" display="http://www.usharbormaster.com/secure/auxview.cfm?recordid=23837" xr:uid="{C8A50DBD-4CEA-49DB-B15A-2A583429908C}"/>
    <hyperlink ref="F27" r:id="rId114" display="http://maps.google.com/?output=embed&amp;q=41.68213889,-69.94713889" xr:uid="{1DC2CA45-FDC1-4A0A-90B8-B854E5CDD5C8}"/>
    <hyperlink ref="G27" r:id="rId115" display="http://maps.google.com/?output=embed&amp;q=41.68213889,-69.94713889" xr:uid="{26E3372B-9A11-4270-A867-FBA42C85663B}"/>
    <hyperlink ref="P27" r:id="rId116" display="http://www.usharbormaster.com/secure/AuxAidReport_new.cfm?id=23837" xr:uid="{930BE9D7-A006-4AC6-9E18-0B8FB239D3B0}"/>
    <hyperlink ref="E28" r:id="rId117" display="http://www.usharbormaster.com/secure/auxview.cfm?recordid=23838" xr:uid="{3ABEA5F8-A96E-4D4D-990D-A6DB19290E42}"/>
    <hyperlink ref="F28" r:id="rId118" display="http://maps.google.com/?output=embed&amp;q=41.68280556,-69.94780556" xr:uid="{77907980-D3E5-44CB-8CA3-A229F0A23B7A}"/>
    <hyperlink ref="G28" r:id="rId119" display="http://maps.google.com/?output=embed&amp;q=41.68280556,-69.94780556" xr:uid="{7EBAC6BB-0C04-4221-A41F-3EBE41537153}"/>
    <hyperlink ref="P28" r:id="rId120" display="http://www.usharbormaster.com/secure/AuxAidReport_new.cfm?id=23838" xr:uid="{F6299C78-9016-42D4-BD5B-4C27B07E325A}"/>
    <hyperlink ref="E29" r:id="rId121" display="http://www.usharbormaster.com/secure/auxview.cfm?recordid=23839" xr:uid="{2657F225-A196-43B8-AAD2-06ACD71F6FE1}"/>
    <hyperlink ref="F29" r:id="rId122" display="http://maps.google.com/?output=embed&amp;q=41.68363889,-69.94813889" xr:uid="{8B338012-5E79-4708-94D6-9A414C8D6C17}"/>
    <hyperlink ref="G29" r:id="rId123" display="http://maps.google.com/?output=embed&amp;q=41.68363889,-69.94813889" xr:uid="{D4EA552C-5E1A-42B9-B574-FDC38AF17EAE}"/>
    <hyperlink ref="P29" r:id="rId124" display="http://www.usharbormaster.com/secure/AuxAidReport_new.cfm?id=23839" xr:uid="{34694AA3-E2C9-4273-9BF5-C4A9B4D99DFD}"/>
    <hyperlink ref="E30" r:id="rId125" display="http://www.usharbormaster.com/secure/auxview.cfm?recordid=23840" xr:uid="{C405F3B7-081C-4A14-AFB6-03C45A8A596C}"/>
    <hyperlink ref="F30" r:id="rId126" display="http://maps.google.com/?output=embed&amp;q=41.68580556,-69.94913889" xr:uid="{FE204C7E-9E13-452F-B533-D4B58618B871}"/>
    <hyperlink ref="G30" r:id="rId127" display="http://maps.google.com/?output=embed&amp;q=41.68580556,-69.94913889" xr:uid="{210800EB-A1A7-4F23-B5D3-C4D4E9310DC7}"/>
    <hyperlink ref="P30" r:id="rId128" display="http://www.usharbormaster.com/secure/AuxAidReport_new.cfm?id=23840" xr:uid="{B6546C82-FA11-46DC-8CB9-5160CA16D1DC}"/>
    <hyperlink ref="E31" r:id="rId129" display="http://www.usharbormaster.com/secure/auxview.cfm?recordid=23841" xr:uid="{A53B530E-E0BF-4CF7-ADBD-D5AC9E712A72}"/>
    <hyperlink ref="F31" r:id="rId130" display="http://maps.google.com/?output=embed&amp;q=41.68580556,-69.94897222" xr:uid="{F2390B5B-3B63-46D9-9F4A-2FFA53A9E71E}"/>
    <hyperlink ref="G31" r:id="rId131" display="http://maps.google.com/?output=embed&amp;q=41.68580556,-69.94897222" xr:uid="{69E31FFE-CF66-4FBF-91B4-0968F03250CB}"/>
    <hyperlink ref="P31" r:id="rId132" display="http://www.usharbormaster.com/secure/AuxAidReport_new.cfm?id=23841" xr:uid="{AEF470D4-B140-4E40-BBF8-D42CE5EC14F2}"/>
    <hyperlink ref="E32" r:id="rId133" display="http://www.usharbormaster.com/secure/auxview.cfm?recordid=23842" xr:uid="{6F33DB60-9F77-44E0-A201-0EA082A6C617}"/>
    <hyperlink ref="F32" r:id="rId134" display="http://maps.google.com/?output=embed&amp;q=41.69130000,-70.62728333" xr:uid="{022787FB-5B43-4297-BE58-B96D668EAFB6}"/>
    <hyperlink ref="G32" r:id="rId135" display="http://maps.google.com/?output=embed&amp;q=41.69130000,-70.62728333" xr:uid="{A6BDFC53-DFBD-440E-B169-51E7129D90F0}"/>
    <hyperlink ref="P32" r:id="rId136" display="http://www.usharbormaster.com/secure/AuxAidReport_new.cfm?id=23842" xr:uid="{D2EBB9D2-C29A-401F-8CF8-F10A5EC488CB}"/>
    <hyperlink ref="E33" r:id="rId137" display="http://www.usharbormaster.com/secure/auxview.cfm?recordid=23744" xr:uid="{42CE0E21-14FD-4510-8337-B41AA53D7F1E}"/>
    <hyperlink ref="F33" r:id="rId138" display="http://maps.google.com/?output=embed&amp;q=41.64850000,-70.19711111" xr:uid="{5090C405-AF45-48B3-8DF9-83101F87DC29}"/>
    <hyperlink ref="G33" r:id="rId139" display="http://maps.google.com/?output=embed&amp;q=41.64850000,-70.19711111" xr:uid="{E016867A-4DB0-4DCD-9006-596FCC1DB193}"/>
    <hyperlink ref="P33" r:id="rId140" display="http://www.usharbormaster.com/secure/AuxAidReport_new.cfm?id=23744" xr:uid="{52F4765E-D5C2-4950-A2C3-87723FF6D8D0}"/>
    <hyperlink ref="E34" r:id="rId141" display="http://www.usharbormaster.com/secure/auxview.cfm?recordid=27971" xr:uid="{019BE859-8914-4E5D-A89D-EED9D5442533}"/>
    <hyperlink ref="F34" r:id="rId142" display="http://maps.google.com/?output=embed&amp;q=41.65075000,-70.19702778" xr:uid="{12DB9C7F-1F77-41AC-B6EA-D5C14EBB75D8}"/>
    <hyperlink ref="G34" r:id="rId143" display="http://maps.google.com/?output=embed&amp;q=41.65075000,-70.19702778" xr:uid="{7D3CA2B2-6007-4D2D-8674-1956BA1EA725}"/>
    <hyperlink ref="P34" r:id="rId144" display="http://www.usharbormaster.com/secure/AuxAidReport_new.cfm?id=27971" xr:uid="{2FD1F295-E0C2-4252-9E38-87023621F66E}"/>
    <hyperlink ref="E35" r:id="rId145" display="http://www.usharbormaster.com/secure/auxview.cfm?recordid=26765" xr:uid="{178A3879-2FE8-408E-A0B0-0225EA1046AD}"/>
    <hyperlink ref="F35" r:id="rId146" display="http://maps.google.com/?output=embed&amp;q=41.65391667,-70.19619444" xr:uid="{CA4E9405-9FF5-4211-80B7-D78631A2F902}"/>
    <hyperlink ref="G35" r:id="rId147" display="http://maps.google.com/?output=embed&amp;q=41.65391667,-70.19619444" xr:uid="{7AFE7A11-4845-4F6C-ABAD-EC0B488C1820}"/>
    <hyperlink ref="P35" r:id="rId148" display="http://www.usharbormaster.com/secure/AuxAidReport_new.cfm?id=26765" xr:uid="{B0E43DC3-1550-4EBF-BDD1-C908F37AA20F}"/>
    <hyperlink ref="E36" r:id="rId149" display="http://www.usharbormaster.com/secure/auxview.cfm?recordid=23746" xr:uid="{7B1990E5-35A0-41CB-83E1-CB434129309D}"/>
    <hyperlink ref="F36" r:id="rId150" display="http://maps.google.com/?output=embed&amp;q=41.65511111,-70.19472222" xr:uid="{36FA17F4-0ED9-4CB9-BA69-21D13AF7D39A}"/>
    <hyperlink ref="G36" r:id="rId151" display="http://maps.google.com/?output=embed&amp;q=41.65511111,-70.19472222" xr:uid="{5A31CEA4-6311-42B8-908D-C25A0AA63782}"/>
    <hyperlink ref="P36" r:id="rId152" display="http://www.usharbormaster.com/secure/AuxAidReport_new.cfm?id=23746" xr:uid="{6AE89D6B-1BEA-4E66-92A2-025B679B7564}"/>
    <hyperlink ref="E37" r:id="rId153" display="http://www.usharbormaster.com/secure/auxview.cfm?recordid=27973" xr:uid="{5487A4DA-0DFA-4288-9FEB-321B6915EE8F}"/>
    <hyperlink ref="F37" r:id="rId154" display="http://maps.google.com/?output=embed&amp;q=41.65613889,-70.19227778" xr:uid="{0F1689A2-60B6-429F-9A04-49C92165CE35}"/>
    <hyperlink ref="G37" r:id="rId155" display="http://maps.google.com/?output=embed&amp;q=41.65613889,-70.19227778" xr:uid="{F139AECC-7E91-49A9-8272-14CDEA95F800}"/>
    <hyperlink ref="P37" r:id="rId156" display="http://www.usharbormaster.com/secure/AuxAidReport_new.cfm?id=27973" xr:uid="{4A0CEAFB-E8E1-471E-ACA6-A6BA813DE5D5}"/>
    <hyperlink ref="E38" r:id="rId157" display="http://www.usharbormaster.com/secure/auxview.cfm?recordid=27975" xr:uid="{E81BD0A5-BF15-4D6B-A2AD-8F7A9BA950AD}"/>
    <hyperlink ref="F38" r:id="rId158" display="http://maps.google.com/?output=embed&amp;q=41.65738889,-70.18994444" xr:uid="{451F7231-B863-404F-B0BE-D6724A3CD942}"/>
    <hyperlink ref="G38" r:id="rId159" display="http://maps.google.com/?output=embed&amp;q=41.65738889,-70.18994444" xr:uid="{1E90CBBE-9AE0-4AF2-A4FB-FE01C5587102}"/>
    <hyperlink ref="P38" r:id="rId160" display="http://www.usharbormaster.com/secure/AuxAidReport_new.cfm?id=27975" xr:uid="{5F03F231-8382-4683-8894-8E6A6B768C96}"/>
    <hyperlink ref="E39" r:id="rId161" display="http://www.usharbormaster.com/secure/auxview.cfm?recordid=23749" xr:uid="{8862640F-A898-4076-9650-8E94ECE26A3E}"/>
    <hyperlink ref="F39" r:id="rId162" display="http://maps.google.com/?output=embed&amp;q=41.66008333,-70.18802778" xr:uid="{7F194147-14D0-4236-A21F-7A67DDD8E393}"/>
    <hyperlink ref="G39" r:id="rId163" display="http://maps.google.com/?output=embed&amp;q=41.66008333,-70.18802778" xr:uid="{AD9EFB55-361F-44D1-9E86-B2CE07923597}"/>
    <hyperlink ref="P39" r:id="rId164" display="http://www.usharbormaster.com/secure/AuxAidReport_new.cfm?id=23749" xr:uid="{B3E092EE-BC92-4B1F-AF4D-FB1BCF66DC6C}"/>
    <hyperlink ref="E40" r:id="rId165" display="http://www.usharbormaster.com/secure/auxview.cfm?recordid=23751" xr:uid="{B6FA282D-8068-48E8-9609-5F0B2914B939}"/>
    <hyperlink ref="F40" r:id="rId166" display="http://maps.google.com/?output=embed&amp;q=41.66141667,-70.18683333" xr:uid="{3625B0D4-BC99-43CF-8328-B2DB82113111}"/>
    <hyperlink ref="G40" r:id="rId167" display="http://maps.google.com/?output=embed&amp;q=41.66141667,-70.18683333" xr:uid="{097FBD79-517E-4E17-8799-0026155458B2}"/>
    <hyperlink ref="P40" r:id="rId168" display="http://www.usharbormaster.com/secure/AuxAidReport_new.cfm?id=23751" xr:uid="{4891A0E7-C719-43D7-B244-47D5B5B91487}"/>
    <hyperlink ref="E41" r:id="rId169" display="http://www.usharbormaster.com/secure/auxview.cfm?recordid=28497" xr:uid="{AFCA4590-CE5C-4C31-BFB7-D4426F70DEEA}"/>
    <hyperlink ref="F41" r:id="rId170" display="http://maps.google.com/?output=embed&amp;q=41.66261111,-70.18413889" xr:uid="{0016C68F-3ACB-4C7D-9B14-0786FE5E8CC5}"/>
    <hyperlink ref="G41" r:id="rId171" display="http://maps.google.com/?output=embed&amp;q=41.66261111,-70.18413889" xr:uid="{5C30436B-342C-494D-93EE-0AFE561F63FC}"/>
    <hyperlink ref="P41" r:id="rId172" display="http://www.usharbormaster.com/secure/AuxAidReport_new.cfm?id=28497" xr:uid="{AC953A61-F681-4C62-9457-8015AA361621}"/>
    <hyperlink ref="E42" r:id="rId173" display="http://www.usharbormaster.com/secure/auxview.cfm?recordid=23850" xr:uid="{8688CC17-A3C7-4017-A6A4-44CF2C310F87}"/>
    <hyperlink ref="F42" r:id="rId174" display="http://maps.google.com/?output=embed&amp;q=41.66752778,-70.18058333" xr:uid="{49A330D4-038D-43F2-A56C-481118870146}"/>
    <hyperlink ref="G42" r:id="rId175" display="http://maps.google.com/?output=embed&amp;q=41.66752778,-70.18058333" xr:uid="{E2340A89-2E0E-4B23-A75A-975BE36E8B28}"/>
    <hyperlink ref="P42" r:id="rId176" display="http://www.usharbormaster.com/secure/AuxAidReport_new.cfm?id=23850" xr:uid="{FED44C3E-14AF-41F4-88F6-A61FB3F16859}"/>
    <hyperlink ref="E43" r:id="rId177" display="http://www.usharbormaster.com/secure/auxview.cfm?recordid=27976" xr:uid="{6704DF70-DB02-45C7-8FE7-54FCA53622C0}"/>
    <hyperlink ref="F43" r:id="rId178" display="http://maps.google.com/?output=embed&amp;q=41.66894444,-70.17963889" xr:uid="{3FED61FE-22E2-4491-9715-92CBD0CAA5F3}"/>
    <hyperlink ref="G43" r:id="rId179" display="http://maps.google.com/?output=embed&amp;q=41.66894444,-70.17963889" xr:uid="{DBE225E5-41BE-4946-9408-D1220EDC2BCE}"/>
    <hyperlink ref="P43" r:id="rId180" display="http://www.usharbormaster.com/secure/AuxAidReport_new.cfm?id=27976" xr:uid="{CDB535DB-CE13-4BA8-8854-721A8BE5038E}"/>
    <hyperlink ref="E44" r:id="rId181" display="http://www.usharbormaster.com/secure/auxview.cfm?recordid=28499" xr:uid="{7513EA7D-F9DB-4330-A1B6-F99C99E35C34}"/>
    <hyperlink ref="F44" r:id="rId182" display="http://maps.google.com/?output=embed&amp;q=41.66944444,-70.17725000" xr:uid="{528751F0-89BA-427D-985B-4B093B7B8AEF}"/>
    <hyperlink ref="G44" r:id="rId183" display="http://maps.google.com/?output=embed&amp;q=41.66944444,-70.17725000" xr:uid="{972833B7-D4DD-44FB-9CFA-795B26D7DDA6}"/>
    <hyperlink ref="P44" r:id="rId184" display="http://www.usharbormaster.com/secure/AuxAidReport_new.cfm?id=28499" xr:uid="{51342B7F-E025-411E-BF96-5FB96DAD8265}"/>
    <hyperlink ref="E45" r:id="rId185" display="http://www.usharbormaster.com/secure/auxview.cfm?recordid=27977" xr:uid="{0E959314-61F7-4C8A-A190-FF248A51492A}"/>
    <hyperlink ref="F45" r:id="rId186" display="http://maps.google.com/?output=embed&amp;q=41.66991667,-70.17513889" xr:uid="{88D59043-3BBD-4752-AEF6-72B7E87AC337}"/>
    <hyperlink ref="G45" r:id="rId187" display="http://maps.google.com/?output=embed&amp;q=41.66991667,-70.17513889" xr:uid="{45CCAB5B-A42F-41EC-99BF-637B97EA94DC}"/>
    <hyperlink ref="P45" r:id="rId188" display="http://www.usharbormaster.com/secure/AuxAidReport_new.cfm?id=27977" xr:uid="{132A6512-1C37-4637-BD7B-1862BF8B4222}"/>
    <hyperlink ref="E46" r:id="rId189" display="http://www.usharbormaster.com/secure/auxview.cfm?recordid=27978" xr:uid="{21517CE5-8C1E-4B55-8D6D-50FF6AA5193E}"/>
    <hyperlink ref="F46" r:id="rId190" display="http://maps.google.com/?output=embed&amp;q=41.67261111,-70.17197222" xr:uid="{F721F578-8F9F-494C-9410-EBF4513DA63D}"/>
    <hyperlink ref="G46" r:id="rId191" display="http://maps.google.com/?output=embed&amp;q=41.67261111,-70.17197222" xr:uid="{CD57D1CC-2708-419A-A288-9DF424F93948}"/>
    <hyperlink ref="P46" r:id="rId192" display="http://www.usharbormaster.com/secure/AuxAidReport_new.cfm?id=27978" xr:uid="{AEB858A0-A4DE-468D-BB98-84DED5D4C766}"/>
    <hyperlink ref="E47" r:id="rId193" display="http://www.usharbormaster.com/secure/auxview.cfm?recordid=28500" xr:uid="{E76915E6-E3D0-41B7-BDE1-FB475DFF907F}"/>
    <hyperlink ref="F47" r:id="rId194" display="http://maps.google.com/?output=embed&amp;q=41.67433333,-70.17105556" xr:uid="{7CA9B11D-C4CF-468E-9EC6-E57998406A15}"/>
    <hyperlink ref="G47" r:id="rId195" display="http://maps.google.com/?output=embed&amp;q=41.67433333,-70.17105556" xr:uid="{5EA186C5-B4AB-438F-B3C5-F392C7608B59}"/>
    <hyperlink ref="P47" r:id="rId196" display="http://www.usharbormaster.com/secure/AuxAidReport_new.cfm?id=28500" xr:uid="{D870CAC1-F221-4AF1-A5E3-9A7701AE92B0}"/>
    <hyperlink ref="E48" r:id="rId197" display="http://www.usharbormaster.com/secure/auxview.cfm?recordid=23854" xr:uid="{34BEE146-F3E4-4EDB-AAA7-2B3B02BFD24B}"/>
    <hyperlink ref="F48" r:id="rId198" display="http://maps.google.com/?output=embed&amp;q=41.67580556,-70.16905556" xr:uid="{203FB0B2-DE1C-4CD7-90CB-38A5959AD24C}"/>
    <hyperlink ref="G48" r:id="rId199" display="http://maps.google.com/?output=embed&amp;q=41.67580556,-70.16905556" xr:uid="{2BF1173A-BF7C-463A-AA67-6716F593D6C9}"/>
    <hyperlink ref="P48" r:id="rId200" display="http://www.usharbormaster.com/secure/AuxAidReport_new.cfm?id=23854" xr:uid="{BAC922E8-F2AD-42D5-8462-B3AA956CA748}"/>
    <hyperlink ref="E49" r:id="rId201" display="http://www.usharbormaster.com/secure/auxview.cfm?recordid=27979" xr:uid="{EBA9ED62-1399-4EEA-BA79-354A4432F639}"/>
    <hyperlink ref="F49" r:id="rId202" display="http://maps.google.com/?output=embed&amp;q=41.68047222,-70.16230556" xr:uid="{0502AC62-4EB5-45B6-8701-444AA7561BF3}"/>
    <hyperlink ref="G49" r:id="rId203" display="http://maps.google.com/?output=embed&amp;q=41.68047222,-70.16230556" xr:uid="{D05D16B1-9A49-4E40-8B5C-2345C69B9C56}"/>
    <hyperlink ref="P49" r:id="rId204" display="http://www.usharbormaster.com/secure/AuxAidReport_new.cfm?id=27979" xr:uid="{2E893AB0-7AA4-47A6-9F68-264A3F6E53FC}"/>
    <hyperlink ref="E50" r:id="rId205" display="http://www.usharbormaster.com/secure/auxview.cfm?recordid=26766" xr:uid="{CE2A6A67-9ED3-4261-ABE3-0B770560813D}"/>
    <hyperlink ref="F50" r:id="rId206" display="http://maps.google.com/?output=embed&amp;q=41.68258333,-70.16258333" xr:uid="{41ECF353-FA30-4BE1-B41A-B845B233EBDE}"/>
    <hyperlink ref="G50" r:id="rId207" display="http://maps.google.com/?output=embed&amp;q=41.68258333,-70.16258333" xr:uid="{71C273E0-9B35-4C01-97EE-7E8CCC24DBD9}"/>
    <hyperlink ref="P50" r:id="rId208" display="http://www.usharbormaster.com/secure/AuxAidReport_new.cfm?id=26766" xr:uid="{1D374215-13B4-4AA2-9B52-F29DE4FD0D8B}"/>
    <hyperlink ref="E51" r:id="rId209" display="http://www.usharbormaster.com/secure/auxview.cfm?recordid=23857" xr:uid="{95EC9FF7-D691-44BC-9F15-C76AA8868B44}"/>
    <hyperlink ref="F51" r:id="rId210" display="http://maps.google.com/?output=embed&amp;q=41.68263889,-70.16202778" xr:uid="{6BA1B282-D9BB-4ECD-A0DC-00372AC49376}"/>
    <hyperlink ref="G51" r:id="rId211" display="http://maps.google.com/?output=embed&amp;q=41.68263889,-70.16202778" xr:uid="{8225A107-B821-4084-BBA8-456D23DF5193}"/>
    <hyperlink ref="P51" r:id="rId212" display="http://www.usharbormaster.com/secure/AuxAidReport_new.cfm?id=23857" xr:uid="{897C1D3D-26B1-439B-A4B2-79D343F6D707}"/>
    <hyperlink ref="E52" r:id="rId213" display="http://www.usharbormaster.com/secure/auxview.cfm?recordid=23858" xr:uid="{5DA65CCD-3102-4722-9851-E1431AA22FC2}"/>
    <hyperlink ref="F52" r:id="rId214" display="http://maps.google.com/?output=embed&amp;q=41.68438889,-70.15938889" xr:uid="{839C402E-29FA-4EB6-A594-F0323FC08B92}"/>
    <hyperlink ref="G52" r:id="rId215" display="http://maps.google.com/?output=embed&amp;q=41.68438889,-70.15938889" xr:uid="{BBA5AFC9-2BEF-478B-8597-A460C8C123BB}"/>
    <hyperlink ref="P52" r:id="rId216" display="http://www.usharbormaster.com/secure/AuxAidReport_new.cfm?id=23858" xr:uid="{0BAF5E2B-40B8-4A69-9E0B-4751A5BF351C}"/>
    <hyperlink ref="E53" r:id="rId217" display="http://www.usharbormaster.com/secure/auxview.cfm?recordid=23859" xr:uid="{B0D2E06C-7100-4B96-98A6-ED9F480BF660}"/>
    <hyperlink ref="F53" r:id="rId218" display="http://maps.google.com/?output=embed&amp;q=41.68605556,-70.16077778" xr:uid="{AD7BBCFD-AD65-45BF-BF35-147E7DFE71BB}"/>
    <hyperlink ref="G53" r:id="rId219" display="http://maps.google.com/?output=embed&amp;q=41.68605556,-70.16077778" xr:uid="{1B4DA46C-153D-4BC5-8C90-F1A54E818B5D}"/>
    <hyperlink ref="P53" r:id="rId220" display="http://www.usharbormaster.com/secure/AuxAidReport_new.cfm?id=23859" xr:uid="{25B0EBA0-B07A-4ADD-825A-24E1A86BF125}"/>
    <hyperlink ref="E54" r:id="rId221" display="http://www.usharbormaster.com/secure/auxview.cfm?recordid=23860" xr:uid="{E18ADBF9-3585-40D1-A2E3-C4B9A1EA16BF}"/>
    <hyperlink ref="F54" r:id="rId222" display="http://maps.google.com/?output=embed&amp;q=41.68786111,-70.16202778" xr:uid="{C3B283E4-9048-45D9-991D-ABDAE05030DB}"/>
    <hyperlink ref="G54" r:id="rId223" display="http://maps.google.com/?output=embed&amp;q=41.68786111,-70.16202778" xr:uid="{36A0C2DE-FC0D-4B9A-9DC4-A1899F3462B0}"/>
    <hyperlink ref="P54" r:id="rId224" display="http://www.usharbormaster.com/secure/AuxAidReport_new.cfm?id=23860" xr:uid="{ACC28526-FA16-4BBD-9578-A468FAC91C02}"/>
    <hyperlink ref="E55" r:id="rId225" display="http://www.usharbormaster.com/secure/auxview.cfm?recordid=23861" xr:uid="{C596B4EC-D036-4782-9FF8-E99FAB681F83}"/>
    <hyperlink ref="F55" r:id="rId226" display="http://maps.google.com/?output=embed&amp;q=41.68802778,-70.16241667" xr:uid="{00A6A951-1F6E-498A-867C-A7FD999B600E}"/>
    <hyperlink ref="G55" r:id="rId227" display="http://maps.google.com/?output=embed&amp;q=41.68802778,-70.16241667" xr:uid="{F9C003E7-F87E-408A-AFA4-69F46DD43BAC}"/>
    <hyperlink ref="P55" r:id="rId228" display="http://www.usharbormaster.com/secure/AuxAidReport_new.cfm?id=23861" xr:uid="{95696294-AEDE-475A-A72B-403E2D8674B1}"/>
    <hyperlink ref="E56" r:id="rId229" display="http://www.usharbormaster.com/secure/auxview.cfm?recordid=27983" xr:uid="{372D8BF2-B110-4F57-8B80-1C6E22B5FC6F}"/>
    <hyperlink ref="F56" r:id="rId230" display="http://maps.google.com/?output=embed&amp;q=41.68811111,-70.16566667" xr:uid="{C5D9E75B-6D39-4A0C-ACC7-6738DCF1FD84}"/>
    <hyperlink ref="G56" r:id="rId231" display="http://maps.google.com/?output=embed&amp;q=41.68811111,-70.16566667" xr:uid="{D192EEC4-B6C5-4671-ADFC-E160300F97DC}"/>
    <hyperlink ref="P56" r:id="rId232" display="http://www.usharbormaster.com/secure/AuxAidReport_new.cfm?id=27983" xr:uid="{36D06AEA-759B-4E76-A947-D71B48605C3D}"/>
    <hyperlink ref="E57" r:id="rId233" display="http://www.usharbormaster.com/secure/auxview.cfm?recordid=30132" xr:uid="{B629AE54-A35F-4918-B393-3CBDDB616EE6}"/>
    <hyperlink ref="F57" r:id="rId234" display="http://maps.google.com/?output=embed&amp;q=41.68888889,-70.16633333" xr:uid="{48D65F3F-0752-469D-8CE5-FEA4DCF3AEB7}"/>
    <hyperlink ref="G57" r:id="rId235" display="http://maps.google.com/?output=embed&amp;q=41.68888889,-70.16633333" xr:uid="{58772DE7-FDFE-494D-915E-BF761460534F}"/>
    <hyperlink ref="P57" r:id="rId236" display="http://www.usharbormaster.com/secure/AuxAidReport_new.cfm?id=30132" xr:uid="{F0BBFEEB-C39A-484A-95BC-3AC78452AFE0}"/>
    <hyperlink ref="E58" r:id="rId237" display="http://www.usharbormaster.com/secure/auxview.cfm?recordid=27984" xr:uid="{3B7495FF-C350-4C11-9541-E6FA4C694575}"/>
    <hyperlink ref="F58" r:id="rId238" display="http://maps.google.com/?output=embed&amp;q=41.68936111,-70.16683333" xr:uid="{854A0362-373A-4937-9BCE-56C8F2DE168F}"/>
    <hyperlink ref="G58" r:id="rId239" display="http://maps.google.com/?output=embed&amp;q=41.68936111,-70.16683333" xr:uid="{E7324A66-7CAA-418A-B630-B4968E4595B7}"/>
    <hyperlink ref="P58" r:id="rId240" display="http://www.usharbormaster.com/secure/AuxAidReport_new.cfm?id=27984" xr:uid="{8687C8A7-9AC6-4BE7-A899-7D7A4ED97B78}"/>
    <hyperlink ref="E59" r:id="rId241" display="http://www.usharbormaster.com/secure/auxview.cfm?recordid=23864" xr:uid="{DB0CC6D8-D00F-4556-AE49-21B944BCA757}"/>
    <hyperlink ref="F59" r:id="rId242" display="http://maps.google.com/?output=embed&amp;q=41.69145833,-70.16713889" xr:uid="{A88C96FE-613F-4996-B7E3-0563E5532A39}"/>
    <hyperlink ref="G59" r:id="rId243" display="http://maps.google.com/?output=embed&amp;q=41.69145833,-70.16713889" xr:uid="{5C5E707F-8136-478C-8D7C-F9BAEEB37675}"/>
    <hyperlink ref="P59" r:id="rId244" display="http://www.usharbormaster.com/secure/AuxAidReport_new.cfm?id=23864" xr:uid="{AF036D13-57D8-4144-8DB0-ECAA280809C4}"/>
    <hyperlink ref="E60" r:id="rId245" display="http://www.usharbormaster.com/secure/auxview.cfm?recordid=23856" xr:uid="{055782B6-D1EB-4633-AAC2-C065CC43EB33}"/>
    <hyperlink ref="F60" r:id="rId246" display="http://maps.google.com/?output=embed&amp;q=41.69022222,-70.16819444" xr:uid="{5E110FCF-51F6-4B5F-AA0B-802B31F0AA8B}"/>
    <hyperlink ref="G60" r:id="rId247" display="http://maps.google.com/?output=embed&amp;q=41.69022222,-70.16819444" xr:uid="{9FFF4B5B-E65E-420A-817C-2D7A69D02007}"/>
    <hyperlink ref="P60" r:id="rId248" display="http://www.usharbormaster.com/secure/AuxAidReport_new.cfm?id=23856" xr:uid="{181C6B61-A702-4F68-9660-9336B992DB77}"/>
    <hyperlink ref="E61" r:id="rId249" display="http://www.usharbormaster.com/secure/auxview.cfm?recordid=23865" xr:uid="{B2B654BC-FC85-4598-8590-E4F826B9344A}"/>
    <hyperlink ref="F61" r:id="rId250" display="http://maps.google.com/?output=embed&amp;q=41.68755556,-70.16458333" xr:uid="{C44A8837-F933-4DFD-A082-7EB8EEF6EAC6}"/>
    <hyperlink ref="G61" r:id="rId251" display="http://maps.google.com/?output=embed&amp;q=41.68755556,-70.16458333" xr:uid="{A99521A0-45D0-4D5C-A816-FE19CEC89CB3}"/>
    <hyperlink ref="P61" r:id="rId252" display="http://www.usharbormaster.com/secure/AuxAidReport_new.cfm?id=23865" xr:uid="{B16920C7-A998-484A-B877-3BAF88FAFD14}"/>
    <hyperlink ref="E62" r:id="rId253" display="http://www.usharbormaster.com/secure/auxview.cfm?recordid=23866" xr:uid="{4EED4EB3-7F09-4039-9497-16BC54741B5D}"/>
    <hyperlink ref="F62" r:id="rId254" display="http://maps.google.com/?output=embed&amp;q=41.69266667,-70.16966667" xr:uid="{4379FE3E-58D4-4141-B5D8-3017DBC3042F}"/>
    <hyperlink ref="G62" r:id="rId255" display="http://maps.google.com/?output=embed&amp;q=41.69266667,-70.16966667" xr:uid="{8A4A1D7F-C8F8-4B8B-AB86-652AF681FD23}"/>
    <hyperlink ref="P62" r:id="rId256" display="http://www.usharbormaster.com/secure/AuxAidReport_new.cfm?id=23866" xr:uid="{C2837B4E-59DF-4647-B7F5-142D461C3B5C}"/>
    <hyperlink ref="E63" r:id="rId257" display="http://www.usharbormaster.com/secure/auxview.cfm?recordid=23867" xr:uid="{D5D6D72E-DF60-4A6F-9FF7-4AF12153E3AC}"/>
    <hyperlink ref="F63" r:id="rId258" display="http://maps.google.com/?output=embed&amp;q=41.69480556,-70.16975000" xr:uid="{E241CEA0-46F9-49FC-A140-25F87B502C90}"/>
    <hyperlink ref="G63" r:id="rId259" display="http://maps.google.com/?output=embed&amp;q=41.69480556,-70.16975000" xr:uid="{05B0683B-6970-4910-9A5D-99AB985A680C}"/>
    <hyperlink ref="P63" r:id="rId260" display="http://www.usharbormaster.com/secure/AuxAidReport_new.cfm?id=23867" xr:uid="{C45C1FA5-BF1A-44FE-BB69-75DAF476CF6F}"/>
    <hyperlink ref="E64" r:id="rId261" display="http://www.usharbormaster.com/secure/auxview.cfm?recordid=23868" xr:uid="{C0883B7B-F0D1-414A-A866-B2B83FEAA7BB}"/>
    <hyperlink ref="F64" r:id="rId262" display="http://maps.google.com/?output=embed&amp;q=41.69425000,-70.16988889" xr:uid="{858CAA88-235E-4581-A65A-0CF93ABCA7C0}"/>
    <hyperlink ref="G64" r:id="rId263" display="http://maps.google.com/?output=embed&amp;q=41.69425000,-70.16988889" xr:uid="{94324D66-DC5F-4F46-B2B6-515C76A9D1FE}"/>
    <hyperlink ref="P64" r:id="rId264" display="http://www.usharbormaster.com/secure/AuxAidReport_new.cfm?id=23868" xr:uid="{B338CB74-45CA-4A6D-810D-E0AEAA4672B9}"/>
    <hyperlink ref="E65" r:id="rId265" display="http://www.usharbormaster.com/secure/auxview.cfm?recordid=23869" xr:uid="{0B7AC0BD-A2A4-494F-AA6D-D91A28947DEB}"/>
    <hyperlink ref="F65" r:id="rId266" display="http://maps.google.com/?output=embed&amp;q=41.69538889,-70.16986111" xr:uid="{4A03E3CB-D147-4504-96F4-76CDDC4E1C94}"/>
    <hyperlink ref="G65" r:id="rId267" display="http://maps.google.com/?output=embed&amp;q=41.69538889,-70.16986111" xr:uid="{95E41856-F00E-47B8-94A3-96E308C01379}"/>
    <hyperlink ref="P65" r:id="rId268" display="http://www.usharbormaster.com/secure/AuxAidReport_new.cfm?id=23869" xr:uid="{F3BDB8F6-59BF-4CE8-B8A2-24CE02876C46}"/>
    <hyperlink ref="E66" r:id="rId269" display="http://www.usharbormaster.com/secure/auxview.cfm?recordid=23870" xr:uid="{B4EC7789-4AA6-4407-AB4A-03FFD1EA9664}"/>
    <hyperlink ref="F66" r:id="rId270" display="http://maps.google.com/?output=embed&amp;q=41.69491667,-70.17000000" xr:uid="{25AEE51C-7926-4582-ABB8-184BD00E5AF7}"/>
    <hyperlink ref="G66" r:id="rId271" display="http://maps.google.com/?output=embed&amp;q=41.69491667,-70.17000000" xr:uid="{D98FCDAD-D00D-4FDB-B68B-50A765BD6978}"/>
    <hyperlink ref="P66" r:id="rId272" display="http://www.usharbormaster.com/secure/AuxAidReport_new.cfm?id=23870" xr:uid="{50E8FD9F-9E07-485B-AF19-2E95A89F4468}"/>
    <hyperlink ref="E67" r:id="rId273" display="http://www.usharbormaster.com/secure/auxview.cfm?recordid=27692" xr:uid="{F4857B49-B7A8-483F-9C78-B71F68F0C0E5}"/>
    <hyperlink ref="F67" r:id="rId274" display="http://maps.google.com/?output=embed&amp;q=41.69602778,-70.16988889" xr:uid="{46E68244-3A0A-4E54-B8E6-52313D30FD17}"/>
    <hyperlink ref="G67" r:id="rId275" display="http://maps.google.com/?output=embed&amp;q=41.69602778,-70.16988889" xr:uid="{B511BF5A-6941-4161-B2CF-4110F276DBB9}"/>
    <hyperlink ref="P67" r:id="rId276" display="http://www.usharbormaster.com/secure/AuxAidReport_new.cfm?id=27692" xr:uid="{F2DC9FBE-0F2E-4407-A929-717BC74B346D}"/>
    <hyperlink ref="E68" r:id="rId277" display="http://www.usharbormaster.com/secure/auxview.cfm?recordid=23871" xr:uid="{717C203F-E6EE-45EB-86D9-E4EEB57419A3}"/>
    <hyperlink ref="F68" r:id="rId278" display="http://maps.google.com/?output=embed&amp;q=41.69672222,-70.17030556" xr:uid="{2B3BA1D2-C248-40AA-BB5E-0A42C8F2EF96}"/>
    <hyperlink ref="G68" r:id="rId279" display="http://maps.google.com/?output=embed&amp;q=41.69672222,-70.17030556" xr:uid="{57E9D1C4-5C75-4B79-81E0-33523A0BD9C4}"/>
    <hyperlink ref="P68" r:id="rId280" display="http://www.usharbormaster.com/secure/AuxAidReport_new.cfm?id=23871" xr:uid="{32AB4796-A9B5-4BDA-A24D-77107234C0C1}"/>
    <hyperlink ref="E69" r:id="rId281" display="http://www.usharbormaster.com/secure/auxview.cfm?recordid=28577" xr:uid="{511C1F02-46BC-467F-9B41-5A5573BE9834}"/>
    <hyperlink ref="F69" r:id="rId282" display="http://maps.google.com/?output=embed&amp;q=41.69708333,-70.16966667" xr:uid="{2ABA57BE-2282-49EC-904D-F7CDAD5870C7}"/>
    <hyperlink ref="G69" r:id="rId283" display="http://maps.google.com/?output=embed&amp;q=41.69708333,-70.16966667" xr:uid="{6F4172C9-CBB2-4E84-A101-EADEDF00B4D5}"/>
    <hyperlink ref="P69" r:id="rId284" display="http://www.usharbormaster.com/secure/AuxAidReport_new.cfm?id=28577" xr:uid="{B2DF1653-1784-4687-9664-175BB8E7EDAA}"/>
    <hyperlink ref="E70" r:id="rId285" display="http://www.usharbormaster.com/secure/auxview.cfm?recordid=27987" xr:uid="{E18816E7-71CC-4F38-A9C0-7340A02AC9F7}"/>
    <hyperlink ref="F70" r:id="rId286" display="http://maps.google.com/?output=embed&amp;q=41.69750000,-70.17072222" xr:uid="{214E598A-8667-418B-AB94-E0DA0E806ED4}"/>
    <hyperlink ref="G70" r:id="rId287" display="http://maps.google.com/?output=embed&amp;q=41.69750000,-70.17072222" xr:uid="{EFE6B4BA-E98F-4BC9-9771-F60B2BFDD322}"/>
    <hyperlink ref="P70" r:id="rId288" display="http://www.usharbormaster.com/secure/AuxAidReport_new.cfm?id=27987" xr:uid="{0A3682F3-28F4-4799-AB4B-847D15B3CEB5}"/>
    <hyperlink ref="E71" r:id="rId289" display="http://www.usharbormaster.com/secure/auxview.cfm?recordid=25733" xr:uid="{5E1513FA-E18A-40C5-9122-254A1CD5E1A9}"/>
    <hyperlink ref="F71" r:id="rId290" display="http://maps.google.com/?output=embed&amp;q=41.69791667,-70.17266667" xr:uid="{7840798B-E1BC-4E7C-BC24-EDC426C656B7}"/>
    <hyperlink ref="G71" r:id="rId291" display="http://maps.google.com/?output=embed&amp;q=41.69791667,-70.17266667" xr:uid="{F1A38A22-4672-4E61-A326-DF7582110C62}"/>
    <hyperlink ref="P71" r:id="rId292" display="http://www.usharbormaster.com/secure/AuxAidReport_new.cfm?id=25733" xr:uid="{05AB81ED-44B4-46C6-BB80-F7CBD232C108}"/>
    <hyperlink ref="E72" r:id="rId293" display="http://www.usharbormaster.com/secure/auxview.cfm?recordid=27989" xr:uid="{71E7B836-CE98-427F-8C98-F60A2CD75BBB}"/>
    <hyperlink ref="F72" r:id="rId294" display="http://maps.google.com/?output=embed&amp;q=41.70030556,-70.17458333" xr:uid="{D76C2568-C0DC-4333-A674-7B7CBE40D471}"/>
    <hyperlink ref="G72" r:id="rId295" display="http://maps.google.com/?output=embed&amp;q=41.70030556,-70.17458333" xr:uid="{0983BB6F-E255-4F9F-B1BF-5E247BC9717E}"/>
    <hyperlink ref="P72" r:id="rId296" display="http://www.usharbormaster.com/secure/AuxAidReport_new.cfm?id=27989" xr:uid="{071CA00D-DF55-4BA6-8F41-0EB132D80484}"/>
    <hyperlink ref="E73" r:id="rId297" display="http://www.usharbormaster.com/secure/auxview.cfm?recordid=25735" xr:uid="{AF136790-3F6F-4A7A-85EC-FBFCA66E6084}"/>
    <hyperlink ref="F73" r:id="rId298" display="http://maps.google.com/?output=embed&amp;q=41.70080556,-70.17583333" xr:uid="{B33DCFE7-FE62-43E0-BBB8-6645963BD6AC}"/>
    <hyperlink ref="G73" r:id="rId299" display="http://maps.google.com/?output=embed&amp;q=41.70080556,-70.17583333" xr:uid="{062DD7A6-510D-481E-B1DE-4386D990FAD3}"/>
    <hyperlink ref="P73" r:id="rId300" display="http://www.usharbormaster.com/secure/AuxAidReport_new.cfm?id=25735" xr:uid="{0B1EA714-2EB2-4626-AFA5-32EB215E8099}"/>
    <hyperlink ref="E74" r:id="rId301" display="http://www.usharbormaster.com/secure/auxview.cfm?recordid=29352" xr:uid="{39BAD326-B57A-4A11-AA72-FEDBBE6D2CF1}"/>
    <hyperlink ref="F74" r:id="rId302" display="http://maps.google.com/?output=embed&amp;q=41.64313889,-70.19611111" xr:uid="{39826660-A638-4AEC-8C6B-4C0E92EB63F5}"/>
    <hyperlink ref="G74" r:id="rId303" display="http://maps.google.com/?output=embed&amp;q=41.64313889,-70.19611111" xr:uid="{2627819B-C49B-44A9-8930-99334D5269F6}"/>
    <hyperlink ref="P74" r:id="rId304" display="http://www.usharbormaster.com/secure/AuxAidReport_new.cfm?id=29352" xr:uid="{1D752CEF-EBCE-4872-9CFF-A53A97158FB5}"/>
    <hyperlink ref="E75" r:id="rId305" display="http://www.usharbormaster.com/secure/auxview.cfm?recordid=23737" xr:uid="{C26A3AA7-8C8D-4BC1-A2C0-FE9C81DB40E3}"/>
    <hyperlink ref="F75" r:id="rId306" display="http://maps.google.com/?output=embed&amp;q=41.63594444,-70.19497222" xr:uid="{20FF2629-61BE-41FF-9EF5-86127902E6EC}"/>
    <hyperlink ref="G75" r:id="rId307" display="http://maps.google.com/?output=embed&amp;q=41.63594444,-70.19497222" xr:uid="{1FC84666-0448-4F5D-8506-C4A57A9FAFD8}"/>
    <hyperlink ref="P75" r:id="rId308" display="http://www.usharbormaster.com/secure/AuxAidReport_new.cfm?id=23737" xr:uid="{E6BF2CBC-7232-4299-BDAF-34723D449B9A}"/>
    <hyperlink ref="E76" r:id="rId309" display="http://www.usharbormaster.com/secure/auxview.cfm?recordid=23738" xr:uid="{B18F685E-711C-4A5E-BF03-9EFF2B7CA37A}"/>
    <hyperlink ref="F76" r:id="rId310" display="http://maps.google.com/?output=embed&amp;q=41.63691667,-70.19602778" xr:uid="{12FB4398-8E6A-4DCF-95B3-3EB0703F6079}"/>
    <hyperlink ref="G76" r:id="rId311" display="http://maps.google.com/?output=embed&amp;q=41.63691667,-70.19602778" xr:uid="{EAB64BC6-6710-4A25-B818-9CFFBA76B480}"/>
    <hyperlink ref="P76" r:id="rId312" display="http://www.usharbormaster.com/secure/AuxAidReport_new.cfm?id=23738" xr:uid="{A4ABFAA8-7DDF-4EAC-BC32-08849B86DF30}"/>
    <hyperlink ref="E77" r:id="rId313" display="http://www.usharbormaster.com/secure/auxview.cfm?recordid=23739" xr:uid="{EB1A4DF5-2009-4BF8-900B-4D92C5EA97FC}"/>
    <hyperlink ref="F77" r:id="rId314" display="http://maps.google.com/?output=embed&amp;q=41.63641667,-70.19494444" xr:uid="{08A68F95-0D2F-481C-80A1-3D122714677A}"/>
    <hyperlink ref="G77" r:id="rId315" display="http://maps.google.com/?output=embed&amp;q=41.63641667,-70.19494444" xr:uid="{8330C162-6F70-40C8-96BB-B195C6845F2B}"/>
    <hyperlink ref="P77" r:id="rId316" display="http://www.usharbormaster.com/secure/AuxAidReport_new.cfm?id=23739" xr:uid="{4D44DCD7-CBCE-4F42-9ECD-4E2649297649}"/>
    <hyperlink ref="E78" r:id="rId317" display="http://www.usharbormaster.com/secure/auxview.cfm?recordid=23740" xr:uid="{AA291D5A-EB0E-4255-8498-29A1B79D3F84}"/>
    <hyperlink ref="F78" r:id="rId318" display="http://maps.google.com/?output=embed&amp;q=41.63880556,-70.19619444" xr:uid="{028D6172-7808-41BD-B09C-3EF0E088997A}"/>
    <hyperlink ref="G78" r:id="rId319" display="http://maps.google.com/?output=embed&amp;q=41.63880556,-70.19619444" xr:uid="{3A7E3082-D238-4CC4-B98A-8AB4A6E85DFF}"/>
    <hyperlink ref="P78" r:id="rId320" display="http://www.usharbormaster.com/secure/AuxAidReport_new.cfm?id=23740" xr:uid="{1C833AEA-26AA-4D98-9309-01FD8D7B426D}"/>
    <hyperlink ref="E79" r:id="rId321" display="http://www.usharbormaster.com/secure/auxview.cfm?recordid=23741" xr:uid="{FD653920-5297-4289-A62A-E41BF4675F3C}"/>
    <hyperlink ref="F79" r:id="rId322" display="http://maps.google.com/?output=embed&amp;q=41.63986111,-70.19572222" xr:uid="{82DE677F-38F9-4253-810E-1B43D6B079B2}"/>
    <hyperlink ref="G79" r:id="rId323" display="http://maps.google.com/?output=embed&amp;q=41.63986111,-70.19572222" xr:uid="{4801B137-53E4-46F5-A376-56965931A90D}"/>
    <hyperlink ref="P79" r:id="rId324" display="http://www.usharbormaster.com/secure/AuxAidReport_new.cfm?id=23741" xr:uid="{E5702E5E-283A-4BFC-ACC3-9026BD91B326}"/>
    <hyperlink ref="E80" r:id="rId325" display="http://www.usharbormaster.com/secure/auxview.cfm?recordid=23742" xr:uid="{6EDAC101-2EC1-40EF-B69E-8B6523EFFB2E}"/>
    <hyperlink ref="F80" r:id="rId326" display="http://maps.google.com/?output=embed&amp;q=41.64219444,-70.19613889" xr:uid="{D10341D1-6112-4907-8070-F8F878F5238C}"/>
    <hyperlink ref="G80" r:id="rId327" display="http://maps.google.com/?output=embed&amp;q=41.64219444,-70.19613889" xr:uid="{279DAD51-DAAB-4E10-95BA-971CCCCF35E3}"/>
    <hyperlink ref="P80" r:id="rId328" display="http://www.usharbormaster.com/secure/AuxAidReport_new.cfm?id=23742" xr:uid="{761E0D22-CC15-412D-82FB-494B06795431}"/>
    <hyperlink ref="E81" r:id="rId329" display="http://www.usharbormaster.com/secure/auxview.cfm?recordid=28571" xr:uid="{FA713D40-C439-41EE-B21B-12C89F870C69}"/>
    <hyperlink ref="F81" r:id="rId330" display="http://maps.google.com/?output=embed&amp;q=41.64241667,-70.19572222" xr:uid="{6CDDA6C3-1F11-4350-A6C6-585D860B416C}"/>
    <hyperlink ref="G81" r:id="rId331" display="http://maps.google.com/?output=embed&amp;q=41.64241667,-70.19572222" xr:uid="{0C9D2716-E2D4-43B6-8BAA-B615D1C95555}"/>
    <hyperlink ref="P81" r:id="rId332" display="http://www.usharbormaster.com/secure/AuxAidReport_new.cfm?id=28571" xr:uid="{F75E7243-C49A-4C90-8CFD-1E49C4F7DFA7}"/>
    <hyperlink ref="E82" r:id="rId333" display="http://www.usharbormaster.com/secure/auxview.cfm?recordid=29356" xr:uid="{4A854301-6395-4118-A061-C4E5916D83C2}"/>
    <hyperlink ref="F82" r:id="rId334" display="http://maps.google.com/?output=embed&amp;q=41.64380556,-70.19597222" xr:uid="{8A9218D9-6F8E-40A7-AC65-FCEAA57D46F2}"/>
    <hyperlink ref="G82" r:id="rId335" display="http://maps.google.com/?output=embed&amp;q=41.64380556,-70.19597222" xr:uid="{84A14043-DADB-4EF4-B4C8-B85220A6944A}"/>
    <hyperlink ref="P82" r:id="rId336" display="http://www.usharbormaster.com/secure/AuxAidReport_new.cfm?id=29356" xr:uid="{A502DED9-12B6-4733-A676-FCEACF56FF53}"/>
    <hyperlink ref="E83" r:id="rId337" display="http://www.usharbormaster.com/secure/auxview.cfm?recordid=28498" xr:uid="{59DD656A-593D-4607-BA3A-D522C82674DB}"/>
    <hyperlink ref="F83" r:id="rId338" display="http://maps.google.com/?output=embed&amp;q=41.66533333,-70.18216667" xr:uid="{11DCF7C5-8DFD-4917-868F-685B508F5689}"/>
    <hyperlink ref="G83" r:id="rId339" display="http://maps.google.com/?output=embed&amp;q=41.66533333,-70.18216667" xr:uid="{7CBD9F21-79FD-4201-8D53-A0CED1B0241F}"/>
    <hyperlink ref="P83" r:id="rId340" display="http://www.usharbormaster.com/secure/AuxAidReport_new.cfm?id=28498" xr:uid="{8E1F607E-6DC4-4250-A67C-B026793C794A}"/>
    <hyperlink ref="E84" r:id="rId341" display="http://www.usharbormaster.com/secure/auxview.cfm?recordid=28496" xr:uid="{04D21588-8031-4B89-825B-1222EABD6A29}"/>
    <hyperlink ref="F84" r:id="rId342" display="http://maps.google.com/?output=embed&amp;q=41.64502778,-70.19730556" xr:uid="{B5CBEBAD-7246-4395-B0FE-5F7CA14CE642}"/>
    <hyperlink ref="G84" r:id="rId343" display="http://maps.google.com/?output=embed&amp;q=41.64502778,-70.19730556" xr:uid="{9F008252-6F0F-420F-8DAB-FCE0D16CAA75}"/>
    <hyperlink ref="P84" r:id="rId344" display="http://www.usharbormaster.com/secure/AuxAidReport_new.cfm?id=28496" xr:uid="{48506323-529C-4EF6-B5BA-12658EFD9C6C}"/>
    <hyperlink ref="E85" r:id="rId345" display="http://www.usharbormaster.com/secure/auxview.cfm?recordid=27690" xr:uid="{29A8FB6E-CC54-40FD-9238-0140FF30397A}"/>
    <hyperlink ref="F85" r:id="rId346" display="http://maps.google.com/?output=embed&amp;q=41.68098333,-70.16193333" xr:uid="{7ED87F66-BB2C-427D-AD17-301CCA907C2C}"/>
    <hyperlink ref="G85" r:id="rId347" display="http://maps.google.com/?output=embed&amp;q=41.68098333,-70.16193333" xr:uid="{AA563EDE-27C2-4109-96D9-8C0A8C1AC7C3}"/>
    <hyperlink ref="P85" r:id="rId348" display="http://www.usharbormaster.com/secure/AuxAidReport_new.cfm?id=27690" xr:uid="{6177416F-1CA5-445E-B1B3-8FBE15040EF3}"/>
    <hyperlink ref="E86" r:id="rId349" display="http://www.usharbormaster.com/secure/auxview.cfm?recordid=30134" xr:uid="{9869C7C6-D2D9-4AF3-A54F-FF6F753E784C}"/>
    <hyperlink ref="F86" r:id="rId350" display="http://maps.google.com/?output=embed&amp;q=41.64438889,-70.19608333" xr:uid="{031F4BD6-20A3-49CD-9792-9B16538E3265}"/>
    <hyperlink ref="G86" r:id="rId351" display="http://maps.google.com/?output=embed&amp;q=41.64438889,-70.19608333" xr:uid="{F0EBE554-E8B2-4785-98BA-314DC9CE3FFB}"/>
    <hyperlink ref="P86" r:id="rId352" display="http://www.usharbormaster.com/secure/AuxAidReport_new.cfm?id=30134" xr:uid="{4AE45CCD-D3FF-458B-9EFD-DB9DC71EBABF}"/>
    <hyperlink ref="E87" r:id="rId353" display="http://www.usharbormaster.com/secure/auxview.cfm?recordid=27695" xr:uid="{BC47E1F1-A5B6-4977-BB84-9D681771C885}"/>
    <hyperlink ref="F87" r:id="rId354" display="http://maps.google.com/?output=embed&amp;q=41.68931667,-70.16723333" xr:uid="{0EC2925E-79B1-49FC-9F0C-DF21B0CA7DC9}"/>
    <hyperlink ref="G87" r:id="rId355" display="http://maps.google.com/?output=embed&amp;q=41.68931667,-70.16723333" xr:uid="{FC1541DB-3219-459E-A850-48FE93E4E00B}"/>
    <hyperlink ref="P87" r:id="rId356" display="http://www.usharbormaster.com/secure/AuxAidReport_new.cfm?id=27695" xr:uid="{E2EF5DB3-8713-480E-83A9-FFEE4C6347A6}"/>
    <hyperlink ref="E88" r:id="rId357" display="http://www.usharbormaster.com/secure/auxview.cfm?recordid=30139" xr:uid="{536AD213-DAA3-4298-B4EE-F99D8F75552B}"/>
    <hyperlink ref="F88" r:id="rId358" display="http://maps.google.com/?output=embed&amp;q=41.68019444,-70.16202778" xr:uid="{41A771EB-CDFB-457F-BB9A-457525E5F986}"/>
    <hyperlink ref="G88" r:id="rId359" display="http://maps.google.com/?output=embed&amp;q=41.68019444,-70.16202778" xr:uid="{D291E407-B7FC-4D5E-92D8-BB2A4D891150}"/>
    <hyperlink ref="P88" r:id="rId360" display="http://www.usharbormaster.com/secure/AuxAidReport_new.cfm?id=30139" xr:uid="{F64A8A40-41A1-46AF-9B0E-FADD5B65B6BB}"/>
    <hyperlink ref="E89" r:id="rId361" display="http://www.usharbormaster.com/secure/auxview.cfm?recordid=30136" xr:uid="{26F31241-1818-49D5-B2F6-343ED7A32B3E}"/>
    <hyperlink ref="F89" r:id="rId362" display="http://maps.google.com/?output=embed&amp;q=41.67605556,-70.16936111" xr:uid="{D35B8EA7-F75B-4BD0-89E1-5E8EA4679007}"/>
    <hyperlink ref="G89" r:id="rId363" display="http://maps.google.com/?output=embed&amp;q=41.67605556,-70.16936111" xr:uid="{9B70AB41-6B67-45D0-B175-EF4DF51195F2}"/>
    <hyperlink ref="P89" r:id="rId364" display="http://www.usharbormaster.com/secure/AuxAidReport_new.cfm?id=30136" xr:uid="{2D20996C-70BC-4924-922E-B5E8F6736F48}"/>
    <hyperlink ref="E90" r:id="rId365" display="http://www.usharbormaster.com/secure/auxview.cfm?recordid=29107" xr:uid="{FEBF658C-549D-4841-ACC5-1228899946E2}"/>
    <hyperlink ref="F90" r:id="rId366" display="http://maps.google.com/?output=embed&amp;q=41.67570611,-70.62951111" xr:uid="{A2282EF6-A6CE-4ED9-B2BF-DFF19EAC1535}"/>
    <hyperlink ref="G90" r:id="rId367" display="http://maps.google.com/?output=embed&amp;q=41.67570611,-70.62951111" xr:uid="{4B3AB452-DF2A-4D97-9F6B-6DAF747557A9}"/>
    <hyperlink ref="P90" r:id="rId368" display="http://www.usharbormaster.com/secure/AuxAidReport_new.cfm?id=29107" xr:uid="{BDF6C863-8EBA-486B-9A74-04BDF27A8808}"/>
    <hyperlink ref="E91" r:id="rId369" display="http://www.usharbormaster.com/secure/auxview.cfm?recordid=29100" xr:uid="{864E432E-CCB1-47DC-B362-42E68B0E7957}"/>
    <hyperlink ref="F91" r:id="rId370" display="http://maps.google.com/?output=embed&amp;q=41.67222222,-70.63895056" xr:uid="{12DE4678-EC20-4E3A-9A8C-5CF485B56111}"/>
    <hyperlink ref="G91" r:id="rId371" display="http://maps.google.com/?output=embed&amp;q=41.67222222,-70.63895056" xr:uid="{1ED4A2B4-9A39-4B38-80F6-0BAA8DB344CF}"/>
    <hyperlink ref="P91" r:id="rId372" display="http://www.usharbormaster.com/secure/AuxAidReport_new.cfm?id=29100" xr:uid="{B5E5CD33-66D4-46BB-9DB3-2F4E2B4B9053}"/>
    <hyperlink ref="E92" r:id="rId373" display="http://www.usharbormaster.com/secure/auxview.cfm?recordid=23849" xr:uid="{B03C7FB6-F81F-4500-82EB-865448966F53}"/>
    <hyperlink ref="F92" r:id="rId374" display="http://maps.google.com/?output=embed&amp;q=41.67411667,-70.63633333" xr:uid="{650DC11F-1544-4560-9FA0-DDD6A96DEF00}"/>
    <hyperlink ref="G92" r:id="rId375" display="http://maps.google.com/?output=embed&amp;q=41.67411667,-70.63633333" xr:uid="{F6DBA907-E119-4A80-8F32-9B1DE402743F}"/>
    <hyperlink ref="P92" r:id="rId376" display="http://www.usharbormaster.com/secure/AuxAidReport_new.cfm?id=23849" xr:uid="{D07868C3-90DF-4E51-83FD-383A0280DA19}"/>
    <hyperlink ref="E93" r:id="rId377" display="http://www.usharbormaster.com/secure/auxview.cfm?recordid=29102" xr:uid="{7995BAA8-7B11-4D06-B67C-230A7F76B327}"/>
    <hyperlink ref="F93" r:id="rId378" display="http://maps.google.com/?output=embed&amp;q=41.68665000,-70.63036667" xr:uid="{B66822FF-3C56-4715-BE63-8A8EF507D983}"/>
    <hyperlink ref="G93" r:id="rId379" display="http://maps.google.com/?output=embed&amp;q=41.68665000,-70.63036667" xr:uid="{32B23542-4E5F-4040-ACB0-44DC9C8B0C2C}"/>
    <hyperlink ref="P93" r:id="rId380" display="http://www.usharbormaster.com/secure/AuxAidReport_new.cfm?id=29102" xr:uid="{7B263EE9-C1D7-45E9-8413-A2FF4925DD55}"/>
    <hyperlink ref="E94" r:id="rId381" display="http://www.usharbormaster.com/secure/auxview.cfm?recordid=36721" xr:uid="{335B1C22-9C80-4FBC-87A4-8A2B5B9321E3}"/>
    <hyperlink ref="F94" r:id="rId382" display="http://maps.google.com/?output=embed&amp;q=41.68175000,-70.64301611" xr:uid="{844CC2CD-089C-4C25-A125-97B6C69FE867}"/>
    <hyperlink ref="G94" r:id="rId383" display="http://maps.google.com/?output=embed&amp;q=41.68175000,-70.64301611" xr:uid="{3DEA9DF6-00C5-4E3A-8C78-A218E54E1199}"/>
    <hyperlink ref="P94" r:id="rId384" display="http://www.usharbormaster.com/secure/AuxAidReport_new.cfm?id=36721" xr:uid="{1409BE65-FA51-411D-8EE7-5220B6C4CCA3}"/>
    <hyperlink ref="E95" r:id="rId385" display="http://www.usharbormaster.com/secure/auxview.cfm?recordid=36722" xr:uid="{25E66441-272D-4EC5-BD3E-D922CD4FC978}"/>
    <hyperlink ref="F95" r:id="rId386" display="http://maps.google.com/?output=embed&amp;q=41.67796667,-70.64185000" xr:uid="{B2F774DB-B6BD-44C9-8623-27B3A3018E67}"/>
    <hyperlink ref="G95" r:id="rId387" display="http://maps.google.com/?output=embed&amp;q=41.67796667,-70.64185000" xr:uid="{D584C6AA-E13A-4C83-BE9C-C45331C7A54F}"/>
    <hyperlink ref="P95" r:id="rId388" display="http://www.usharbormaster.com/secure/AuxAidReport_new.cfm?id=36722" xr:uid="{AC56A969-6D13-457D-B021-61AB3825AC82}"/>
    <hyperlink ref="E96" r:id="rId389" display="http://www.usharbormaster.com/secure/auxview.cfm?recordid=28087" xr:uid="{645BE56D-253F-487E-A91D-59DC8A39EFE5}"/>
    <hyperlink ref="F96" r:id="rId390" display="http://maps.google.com/?output=embed&amp;q=41.71294444,-69.96491667" xr:uid="{1A4C67C5-CEE3-4E1B-A302-ADECB96BCCDC}"/>
    <hyperlink ref="G96" r:id="rId391" display="http://maps.google.com/?output=embed&amp;q=41.71294444,-69.96491667" xr:uid="{087DFC07-83E6-408D-A907-1E5C84B4DDE1}"/>
    <hyperlink ref="P96" r:id="rId392" display="http://www.usharbormaster.com/secure/AuxAidReport_new.cfm?id=28087" xr:uid="{90212A26-2264-41FC-B14D-5C57AD76BB6D}"/>
    <hyperlink ref="E97" r:id="rId393" display="http://www.usharbormaster.com/secure/auxview.cfm?recordid=28088" xr:uid="{8CBAB9C8-CD60-4A2C-B44E-C24C9222AEAB}"/>
    <hyperlink ref="F97" r:id="rId394" display="http://maps.google.com/?output=embed&amp;q=41.71356667,-69.96665000" xr:uid="{54C89F7E-46CA-44E8-9451-1D720720FD3F}"/>
    <hyperlink ref="G97" r:id="rId395" display="http://maps.google.com/?output=embed&amp;q=41.71356667,-69.96665000" xr:uid="{51953BFD-9D37-4133-B6CF-CA8B2BEDEADD}"/>
    <hyperlink ref="P97" r:id="rId396" display="http://www.usharbormaster.com/secure/AuxAidReport_new.cfm?id=28088" xr:uid="{CE8AE16B-15C3-4CD3-92AD-49EA378EFF0A}"/>
    <hyperlink ref="E98" r:id="rId397" display="http://www.usharbormaster.com/secure/auxview.cfm?recordid=28089" xr:uid="{0C626D19-F6FE-4DA4-A130-298185914763}"/>
    <hyperlink ref="F98" r:id="rId398" display="http://maps.google.com/?output=embed&amp;q=41.71101667,-69.97151667" xr:uid="{4F8C7D31-97CE-4192-BCF5-A8570A3A750E}"/>
    <hyperlink ref="G98" r:id="rId399" display="http://maps.google.com/?output=embed&amp;q=41.71101667,-69.97151667" xr:uid="{C05E97EB-4FE1-4CF1-B474-4528A218E9EE}"/>
    <hyperlink ref="P98" r:id="rId400" display="http://www.usharbormaster.com/secure/AuxAidReport_new.cfm?id=28089" xr:uid="{9644CA51-6B5F-4B9B-8257-E7E592BF3655}"/>
    <hyperlink ref="E99" r:id="rId401" display="http://www.usharbormaster.com/secure/auxview.cfm?recordid=28090" xr:uid="{90F2FF1F-0C11-4345-8331-77F7FB1116BE}"/>
    <hyperlink ref="F99" r:id="rId402" display="http://maps.google.com/?output=embed&amp;q=41.71150000,-69.97086111" xr:uid="{BCC5FBCA-D930-471E-9F15-EFE290F7D6AF}"/>
    <hyperlink ref="G99" r:id="rId403" display="http://maps.google.com/?output=embed&amp;q=41.71150000,-69.97086111" xr:uid="{7C74F20A-C7EE-43AC-BACC-E29EF2291E6F}"/>
    <hyperlink ref="P99" r:id="rId404" display="http://www.usharbormaster.com/secure/AuxAidReport_new.cfm?id=28090" xr:uid="{6BC58081-5CFF-4504-BC2B-9AEDEC9BC743}"/>
    <hyperlink ref="E100" r:id="rId405" display="http://www.usharbormaster.com/secure/auxview.cfm?recordid=28236" xr:uid="{0B76F808-17EE-4D21-BB3C-FF3353A42D81}"/>
    <hyperlink ref="F100" r:id="rId406" display="http://maps.google.com/?output=embed&amp;q=41.56679444,-70.53538333" xr:uid="{9B075FF3-6A74-49B5-AC41-E0D6BED595B6}"/>
    <hyperlink ref="G100" r:id="rId407" display="http://maps.google.com/?output=embed&amp;q=41.56679444,-70.53538333" xr:uid="{D66F0703-FBD1-4642-9A4E-9AA783703304}"/>
    <hyperlink ref="P100" r:id="rId408" display="http://www.usharbormaster.com/secure/AuxAidReport_new.cfm?id=28236" xr:uid="{752839B3-B095-4DA8-A177-A0471DC4D080}"/>
    <hyperlink ref="E101" r:id="rId409" display="http://www.usharbormaster.com/secure/auxview.cfm?recordid=43846" xr:uid="{D797263B-D8E5-4827-A214-017FE2147E0D}"/>
    <hyperlink ref="F101" r:id="rId410" display="http://maps.google.com/?output=embed&amp;q=40.82829833,-70.53281278" xr:uid="{196726F4-1136-4E2E-B4DE-E067B8A337F7}"/>
    <hyperlink ref="G101" r:id="rId411" display="http://maps.google.com/?output=embed&amp;q=40.82829833,-70.53281278" xr:uid="{2822C39C-7C35-45DF-8114-1112EA1BDA13}"/>
    <hyperlink ref="P101" r:id="rId412" display="http://www.usharbormaster.com/secure/AuxAidReport_new.cfm?id=43846" xr:uid="{A6F1EE4F-39D3-45FE-AF3B-40D889F5CDCF}"/>
    <hyperlink ref="E102" r:id="rId413" display="http://www.usharbormaster.com/secure/auxview.cfm?recordid=44085" xr:uid="{7C845C64-704B-48BB-A854-28E512420DF5}"/>
    <hyperlink ref="F102" r:id="rId414" display="http://maps.google.com/?output=embed&amp;q=40.95156694,-70.37592750" xr:uid="{D304FDC1-AA8E-4010-8C9A-52ACEDDC2AD8}"/>
    <hyperlink ref="G102" r:id="rId415" display="http://maps.google.com/?output=embed&amp;q=40.95156694,-70.37592750" xr:uid="{B56A709A-EAE6-42D0-9335-B0B24DC5F050}"/>
    <hyperlink ref="P102" r:id="rId416" display="http://www.usharbormaster.com/secure/AuxAidReport_new.cfm?id=44085" xr:uid="{299181DD-E415-49BC-838D-C7FE9AAAC6F3}"/>
    <hyperlink ref="E103" r:id="rId417" display="http://www.usharbormaster.com/secure/auxview.cfm?recordid=43845" xr:uid="{3944B506-3FD1-4629-A5DF-5A60D4035C1D}"/>
    <hyperlink ref="F103" r:id="rId418" display="http://maps.google.com/?output=embed&amp;q=40.71400250,-70.67788472" xr:uid="{E42866C9-50CF-4EF6-BC17-1586F9C32068}"/>
    <hyperlink ref="G103" r:id="rId419" display="http://maps.google.com/?output=embed&amp;q=40.71400250,-70.67788472" xr:uid="{785DC3C2-E780-4746-BADC-0EA872D457EF}"/>
    <hyperlink ref="P103" r:id="rId420" display="http://www.usharbormaster.com/secure/AuxAidReport_new.cfm?id=43845" xr:uid="{0AFE8A4C-AF10-4A99-AFDF-4C6708B4DF77}"/>
    <hyperlink ref="E104" r:id="rId421" display="http://www.usharbormaster.com/secure/auxview.cfm?recordid=41361" xr:uid="{F9A22AF8-C56F-453E-B57B-88B4DFF72027}"/>
    <hyperlink ref="F104" r:id="rId422" display="http://maps.google.com/?output=embed&amp;q=41.64766667,-70.70666667" xr:uid="{18AD2417-FB03-4983-A7BC-B9C0675967D7}"/>
    <hyperlink ref="G104" r:id="rId423" display="http://maps.google.com/?output=embed&amp;q=41.64766667,-70.70666667" xr:uid="{089BDE17-6EF1-41E1-AF24-3274CECEE0DA}"/>
    <hyperlink ref="P104" r:id="rId424" display="http://www.usharbormaster.com/secure/AuxAidReport_new.cfm?id=41361" xr:uid="{369EEA5E-9722-4BBC-A6D9-E076645E692A}"/>
    <hyperlink ref="E105" r:id="rId425" display="http://www.usharbormaster.com/secure/auxview.cfm?recordid=43937" xr:uid="{998CEAC0-AC3D-4DE0-ABC2-9EE965EB05B7}"/>
    <hyperlink ref="F105" r:id="rId426" display="http://maps.google.com/?output=embed&amp;q=41.68961667,-70.74201667" xr:uid="{E9B855F3-E346-4668-93A6-E3CF8763A00A}"/>
    <hyperlink ref="G105" r:id="rId427" display="http://maps.google.com/?output=embed&amp;q=41.68961667,-70.74201667" xr:uid="{B571B1F4-A2A6-4621-85D0-6C21519B54D5}"/>
    <hyperlink ref="P105" r:id="rId428" display="http://www.usharbormaster.com/secure/AuxAidReport_new.cfm?id=43937" xr:uid="{692E62A5-F582-4717-A69A-6F5C9FCC85E0}"/>
    <hyperlink ref="E106" r:id="rId429" display="http://www.usharbormaster.com/secure/auxview.cfm?recordid=43936" xr:uid="{8A47C7BE-41AF-44F1-AC31-991362228138}"/>
    <hyperlink ref="F106" r:id="rId430" display="http://maps.google.com/?output=embed&amp;q=41.63333361,-70.71666694" xr:uid="{B534DFC7-CA75-4768-92A0-C37E73A9002D}"/>
    <hyperlink ref="G106" r:id="rId431" display="http://maps.google.com/?output=embed&amp;q=41.63333361,-70.71666694" xr:uid="{EE2647B9-FD51-40FF-89F6-67C308585B22}"/>
    <hyperlink ref="P106" r:id="rId432" display="http://www.usharbormaster.com/secure/AuxAidReport_new.cfm?id=43936" xr:uid="{7430E9C4-8007-4014-B1A3-A5654C380A80}"/>
    <hyperlink ref="E107" r:id="rId433" display="http://www.usharbormaster.com/secure/auxview.cfm?recordid=28851" xr:uid="{1983757B-00A4-42D9-AA76-C54398A87D2A}"/>
    <hyperlink ref="F107" r:id="rId434" display="http://maps.google.com/?output=embed&amp;q=41.66945000,-70.71733333" xr:uid="{D28DE23A-2EDE-4841-82F9-ACBCD3842647}"/>
    <hyperlink ref="G107" r:id="rId435" display="http://maps.google.com/?output=embed&amp;q=41.66945000,-70.71733333" xr:uid="{26A0F3C8-AAA7-4B40-ABC6-A6C4B9D52D40}"/>
    <hyperlink ref="P107" r:id="rId436" display="http://www.usharbormaster.com/secure/AuxAidReport_new.cfm?id=28851" xr:uid="{7F46F0B2-87D1-4864-A265-98220DCB2F4F}"/>
    <hyperlink ref="E108" r:id="rId437" display="http://www.usharbormaster.com/secure/auxview.cfm?recordid=27693" xr:uid="{3F472E59-527B-44F6-B974-B6D35F4E9641}"/>
    <hyperlink ref="F108" r:id="rId438" display="http://maps.google.com/?output=embed&amp;q=41.69250000,-70.16985000" xr:uid="{4A21A5C6-5DE4-47FA-A5BC-D20266C1D00C}"/>
    <hyperlink ref="G108" r:id="rId439" display="http://maps.google.com/?output=embed&amp;q=41.69250000,-70.16985000" xr:uid="{090E22BD-E4D5-49D7-B71A-842DF28C3146}"/>
    <hyperlink ref="P108" r:id="rId440" display="http://www.usharbormaster.com/secure/AuxAidReport_new.cfm?id=27693" xr:uid="{56254E8D-4E85-4DE4-90BB-508488D01A57}"/>
    <hyperlink ref="E109" r:id="rId441" display="http://www.usharbormaster.com/secure/auxview.cfm?recordid=43899" xr:uid="{87BF6BE2-A241-49FD-9689-6D43ED4EF485}"/>
    <hyperlink ref="F109" r:id="rId442" display="http://maps.google.com/?output=embed&amp;q=41.60860000,-70.80470000" xr:uid="{855C6414-AE3B-4079-A6C5-DA292D08DE1D}"/>
    <hyperlink ref="G109" r:id="rId443" display="http://maps.google.com/?output=embed&amp;q=41.60860000,-70.80470000" xr:uid="{EFEA0325-12DF-4EB8-83F5-66CFEA22394C}"/>
    <hyperlink ref="P109" r:id="rId444" display="http://www.usharbormaster.com/secure/AuxAidReport_new.cfm?id=43899" xr:uid="{23F9A12E-369F-4FBC-9982-4A3A149E94A5}"/>
    <hyperlink ref="E110" r:id="rId445" display="http://www.usharbormaster.com/secure/auxview.cfm?recordid=43898" xr:uid="{B66A6071-779D-48F8-B5EF-14774B0F0E4A}"/>
    <hyperlink ref="F110" r:id="rId446" display="http://maps.google.com/?output=embed&amp;q=41.61240000,-70.80720000" xr:uid="{652EAA37-23EA-4794-975C-6CF21D293B60}"/>
    <hyperlink ref="G110" r:id="rId447" display="http://maps.google.com/?output=embed&amp;q=41.61240000,-70.80720000" xr:uid="{7541AE89-42EB-45AE-9149-65C342BE36EF}"/>
    <hyperlink ref="P110" r:id="rId448" display="http://www.usharbormaster.com/secure/AuxAidReport_new.cfm?id=43898" xr:uid="{0D45AF5A-C89C-419B-BDDE-46A3D191474B}"/>
    <hyperlink ref="E111" r:id="rId449" display="http://www.usharbormaster.com/secure/auxview.cfm?recordid=43900" xr:uid="{8803C548-6891-46B9-8948-FCC09F762A86}"/>
    <hyperlink ref="F111" r:id="rId450" display="http://maps.google.com/?output=embed&amp;q=41.60720000,-70.80970000" xr:uid="{85CCE7CF-2D86-4D1A-BC38-9EA6D77B5C34}"/>
    <hyperlink ref="G111" r:id="rId451" display="http://maps.google.com/?output=embed&amp;q=41.60720000,-70.80970000" xr:uid="{1D790D3D-46E3-4E6D-878F-12B5495AA7D1}"/>
    <hyperlink ref="P111" r:id="rId452" display="http://www.usharbormaster.com/secure/AuxAidReport_new.cfm?id=43900" xr:uid="{5E1A0891-9834-47FF-8494-B3C2A08E114B}"/>
    <hyperlink ref="E112" r:id="rId453" display="http://www.usharbormaster.com/secure/auxview.cfm?recordid=43901" xr:uid="{66BEC654-F222-4C42-9FA1-7ED86A240AA5}"/>
    <hyperlink ref="F112" r:id="rId454" display="http://maps.google.com/?output=embed&amp;q=41.61090000,-70.81220000" xr:uid="{8BDC04FD-76DD-4E7B-9562-A6B1D8F0CD92}"/>
    <hyperlink ref="G112" r:id="rId455" display="http://maps.google.com/?output=embed&amp;q=41.61090000,-70.81220000" xr:uid="{FCC3DAB4-724F-4D6E-9D79-F93CD70D7BFE}"/>
    <hyperlink ref="P112" r:id="rId456" display="http://www.usharbormaster.com/secure/AuxAidReport_new.cfm?id=43901" xr:uid="{D5EAF7B1-998C-41C6-9182-CDC07963E08F}"/>
    <hyperlink ref="E113" r:id="rId457" display="http://www.usharbormaster.com/secure/auxview.cfm?recordid=36860" xr:uid="{5FE3B4F0-7710-4ADC-808E-89C3E7E1D46B}"/>
    <hyperlink ref="F113" r:id="rId458" display="http://maps.google.com/?output=embed&amp;q=41.61930000,-70.81098333" xr:uid="{83475F92-3A99-4386-ABEA-17ED96A96C2E}"/>
    <hyperlink ref="G113" r:id="rId459" display="http://maps.google.com/?output=embed&amp;q=41.61930000,-70.81098333" xr:uid="{201ED933-90CC-4DB1-A5BE-CD76EEBCA32C}"/>
    <hyperlink ref="P113" r:id="rId460" display="http://www.usharbormaster.com/secure/AuxAidReport_new.cfm?id=36860" xr:uid="{D2B18478-EAC3-4B97-9F69-B28FEFB4FE52}"/>
    <hyperlink ref="E114" r:id="rId461" display="http://www.usharbormaster.com/secure/auxview.cfm?recordid=36861" xr:uid="{9AFF67DB-E009-4988-8EAA-062A211C4D13}"/>
    <hyperlink ref="F114" r:id="rId462" display="http://maps.google.com/?output=embed&amp;q=41.61988333,-70.80988333" xr:uid="{F1B42B78-8F48-413C-909B-C6C3B03E3102}"/>
    <hyperlink ref="G114" r:id="rId463" display="http://maps.google.com/?output=embed&amp;q=41.61988333,-70.80988333" xr:uid="{E8A03152-D3C5-44BC-B441-91CF06BF7384}"/>
    <hyperlink ref="P114" r:id="rId464" display="http://www.usharbormaster.com/secure/AuxAidReport_new.cfm?id=36861" xr:uid="{3EB106D5-0668-43F8-A85D-6EC1E724A7AC}"/>
    <hyperlink ref="E115" r:id="rId465" display="http://www.usharbormaster.com/secure/auxview.cfm?recordid=36863" xr:uid="{D2B749C5-96C1-4CFA-A078-594347B15DE1}"/>
    <hyperlink ref="F115" r:id="rId466" display="http://maps.google.com/?output=embed&amp;q=41.62561667,-70.81510000" xr:uid="{20B9DD12-3E18-42C8-ABBA-2537B42ED8CC}"/>
    <hyperlink ref="G115" r:id="rId467" display="http://maps.google.com/?output=embed&amp;q=41.62561667,-70.81510000" xr:uid="{E3F43735-656A-41F3-A0B4-62466382135B}"/>
    <hyperlink ref="P115" r:id="rId468" display="http://www.usharbormaster.com/secure/AuxAidReport_new.cfm?id=36863" xr:uid="{6C1A57E1-DB8B-42F1-A104-E479F8495028}"/>
    <hyperlink ref="E116" r:id="rId469" display="http://www.usharbormaster.com/secure/auxview.cfm?recordid=36864" xr:uid="{A32EA318-3B8E-4A74-8912-93D9AB464770}"/>
    <hyperlink ref="F116" r:id="rId470" display="http://maps.google.com/?output=embed&amp;q=41.62613333,-70.81478333" xr:uid="{2C56EC80-5E23-4AB6-957A-AE92D42AA325}"/>
    <hyperlink ref="G116" r:id="rId471" display="http://maps.google.com/?output=embed&amp;q=41.62613333,-70.81478333" xr:uid="{493091E3-F980-4267-AE1C-625C36319FAE}"/>
    <hyperlink ref="P116" r:id="rId472" display="http://www.usharbormaster.com/secure/AuxAidReport_new.cfm?id=36864" xr:uid="{5DFD6CC4-58D6-4D55-956F-619B735F5245}"/>
    <hyperlink ref="E117" r:id="rId473" display="http://www.usharbormaster.com/secure/auxview.cfm?recordid=36857" xr:uid="{5C085851-EF3D-46D7-AC76-F3190AAFEDF7}"/>
    <hyperlink ref="F117" r:id="rId474" display="http://maps.google.com/?output=embed&amp;q=41.61105000,-70.80278333" xr:uid="{3B8834E5-60FD-43E0-AC37-60901E083790}"/>
    <hyperlink ref="G117" r:id="rId475" display="http://maps.google.com/?output=embed&amp;q=41.61105000,-70.80278333" xr:uid="{712E908F-10FC-46B1-93B0-1EB893ED8D2B}"/>
    <hyperlink ref="P117" r:id="rId476" display="http://www.usharbormaster.com/secure/AuxAidReport_new.cfm?id=36857" xr:uid="{8FC23C08-B9E7-497A-B6BD-A8249F20A0A4}"/>
    <hyperlink ref="E118" r:id="rId477" display="http://www.usharbormaster.com/secure/auxview.cfm?recordid=36856" xr:uid="{47C023AD-86FB-498B-A869-CA97B34F3952}"/>
    <hyperlink ref="F118" r:id="rId478" display="http://maps.google.com/?output=embed&amp;q=41.61168333,-70.80211667" xr:uid="{6223D07E-50DB-4D6E-8DA6-7A8AD8786312}"/>
    <hyperlink ref="G118" r:id="rId479" display="http://maps.google.com/?output=embed&amp;q=41.61168333,-70.80211667" xr:uid="{47066555-EE62-4A77-92BE-6AF2E1E42189}"/>
    <hyperlink ref="P118" r:id="rId480" display="http://www.usharbormaster.com/secure/AuxAidReport_new.cfm?id=36856" xr:uid="{A921A842-1731-41EF-AB2B-E8A87C66FE76}"/>
    <hyperlink ref="E119" r:id="rId481" display="http://www.usharbormaster.com/secure/auxview.cfm?recordid=36858" xr:uid="{368F044A-D861-4F55-B8A3-E5A0138A4194}"/>
    <hyperlink ref="F119" r:id="rId482" display="http://maps.google.com/?output=embed&amp;q=41.61675000,-70.80890000" xr:uid="{679A852A-B177-4FE4-949B-2302DDA78D14}"/>
    <hyperlink ref="G119" r:id="rId483" display="http://maps.google.com/?output=embed&amp;q=41.61675000,-70.80890000" xr:uid="{F69B9AD4-EC6B-49B9-B766-F509BFECEB5A}"/>
    <hyperlink ref="P119" r:id="rId484" display="http://www.usharbormaster.com/secure/AuxAidReport_new.cfm?id=36858" xr:uid="{D7929A01-C4E1-4734-8295-68B60CA4A990}"/>
    <hyperlink ref="E120" r:id="rId485" display="http://www.usharbormaster.com/secure/auxview.cfm?recordid=36859" xr:uid="{9F63506C-3573-4046-B458-A569D692A693}"/>
    <hyperlink ref="F120" r:id="rId486" display="http://maps.google.com/?output=embed&amp;q=41.61750000,-70.80771667" xr:uid="{1AD2B6A3-73E2-4AA8-8D30-B4560978FA9C}"/>
    <hyperlink ref="G120" r:id="rId487" display="http://maps.google.com/?output=embed&amp;q=41.61750000,-70.80771667" xr:uid="{6C5E92D9-9074-4EDF-BCA0-FDBAAC779073}"/>
    <hyperlink ref="P120" r:id="rId488" display="http://www.usharbormaster.com/secure/AuxAidReport_new.cfm?id=36859" xr:uid="{D3E9E081-E659-4C11-90ED-92476A15B434}"/>
    <hyperlink ref="E121" r:id="rId489" display="http://www.usharbormaster.com/secure/auxview.cfm?recordid=31219" xr:uid="{BE79DDAB-43AD-40D2-A9DD-4E8C55F6E71F}"/>
    <hyperlink ref="F121" r:id="rId490" display="http://maps.google.com/?output=embed&amp;q=41.65056667,-70.63556667" xr:uid="{8378816A-1119-4896-A846-44755ABA2DD7}"/>
    <hyperlink ref="G121" r:id="rId491" display="http://maps.google.com/?output=embed&amp;q=41.65056667,-70.63556667" xr:uid="{C106737A-7655-4B97-992E-E828FD5DBA06}"/>
    <hyperlink ref="P121" r:id="rId492" display="http://www.usharbormaster.com/secure/AuxAidReport_new.cfm?id=31219" xr:uid="{8DA84551-CE87-4A52-9099-88E93614232F}"/>
    <hyperlink ref="E122" r:id="rId493" display="http://www.usharbormaster.com/secure/auxview.cfm?recordid=27421" xr:uid="{9F6C5013-6382-4F40-B76E-DA82908F8420}"/>
    <hyperlink ref="F122" r:id="rId494" display="http://maps.google.com/?output=embed&amp;q=41.54494444,-70.58983333" xr:uid="{51710D8C-3518-43EB-B009-24D38429C489}"/>
    <hyperlink ref="G122" r:id="rId495" display="http://maps.google.com/?output=embed&amp;q=41.54494444,-70.58983333" xr:uid="{49B22328-12D5-41AA-BFC0-F057CFE395A6}"/>
    <hyperlink ref="P122" r:id="rId496" display="http://www.usharbormaster.com/secure/AuxAidReport_new.cfm?id=27421" xr:uid="{2D0050BD-6170-44A8-9D53-8D446CD7B217}"/>
    <hyperlink ref="E123" r:id="rId497" display="http://www.usharbormaster.com/secure/auxview.cfm?recordid=29143" xr:uid="{0C80DF55-5904-40D0-9513-D38ABEEFEF2F}"/>
    <hyperlink ref="F123" r:id="rId498" display="http://maps.google.com/?output=embed&amp;q=41.74321667,-70.65371667" xr:uid="{D9FFC6A8-654F-465F-8C7C-3B491BE8243C}"/>
    <hyperlink ref="G123" r:id="rId499" display="http://maps.google.com/?output=embed&amp;q=41.74321667,-70.65371667" xr:uid="{985AF1AA-5173-4099-893D-64C0644D1927}"/>
    <hyperlink ref="P123" r:id="rId500" display="http://www.usharbormaster.com/secure/AuxAidReport_new.cfm?id=29143" xr:uid="{3B7E5741-9DE9-4129-8E9E-901C4D36157C}"/>
    <hyperlink ref="E124" r:id="rId501" display="http://www.usharbormaster.com/secure/auxview.cfm?recordid=29144" xr:uid="{87638EDD-3F5E-42C9-8F95-316961B8C1D0}"/>
    <hyperlink ref="F124" r:id="rId502" display="http://maps.google.com/?output=embed&amp;q=41.74518333,-70.65471667" xr:uid="{F034BC07-68B6-4D02-9020-A1AF2C6D39FB}"/>
    <hyperlink ref="G124" r:id="rId503" display="http://maps.google.com/?output=embed&amp;q=41.74518333,-70.65471667" xr:uid="{E23AE559-2E85-4C57-BBE2-473D3193BD83}"/>
    <hyperlink ref="P124" r:id="rId504" display="http://www.usharbormaster.com/secure/AuxAidReport_new.cfm?id=29144" xr:uid="{F13075B6-8D33-469D-AC71-DA74F0734C26}"/>
    <hyperlink ref="E125" r:id="rId505" display="http://www.usharbormaster.com/secure/auxview.cfm?recordid=43939" xr:uid="{F48E9DA0-47D7-453C-ABD3-EE95EA7CDB38}"/>
    <hyperlink ref="F125" r:id="rId506" display="http://maps.google.com/?output=embed&amp;q=41.66861111,-70.72222222" xr:uid="{3774F6D5-2CED-4023-AE0D-569F0442F066}"/>
    <hyperlink ref="G125" r:id="rId507" display="http://maps.google.com/?output=embed&amp;q=41.66861111,-70.72222222" xr:uid="{3451AA42-D0DB-46B2-A3C0-561C4F134866}"/>
    <hyperlink ref="P125" r:id="rId508" display="http://www.usharbormaster.com/secure/AuxAidReport_new.cfm?id=43939" xr:uid="{6688F9F1-5955-4C78-B696-D8295EF61E53}"/>
    <hyperlink ref="E126" r:id="rId509" display="http://www.usharbormaster.com/secure/auxview.cfm?recordid=29132" xr:uid="{0FF2DB5F-D33B-455B-8216-77507984FEC5}"/>
    <hyperlink ref="F126" r:id="rId510" display="http://maps.google.com/?output=embed&amp;q=41.72895000,-70.64225000" xr:uid="{E764E0E1-53B0-46D1-9321-E535082336A3}"/>
    <hyperlink ref="G126" r:id="rId511" display="http://maps.google.com/?output=embed&amp;q=41.72895000,-70.64225000" xr:uid="{DE2011A8-4236-4978-B211-4822C87F2FAA}"/>
    <hyperlink ref="P126" r:id="rId512" display="http://www.usharbormaster.com/secure/AuxAidReport_new.cfm?id=29132" xr:uid="{22F4A7F5-5258-4293-AA5D-BBBB917807B0}"/>
    <hyperlink ref="E127" r:id="rId513" display="http://www.usharbormaster.com/secure/auxview.cfm?recordid=29133" xr:uid="{21DB412B-27A6-4B2D-950B-51C1AB1E661A}"/>
    <hyperlink ref="F127" r:id="rId514" display="http://maps.google.com/?output=embed&amp;q=41.73163333,-70.64566667" xr:uid="{50E72C72-E5C4-4A70-9681-7870BCD1538D}"/>
    <hyperlink ref="G127" r:id="rId515" display="http://maps.google.com/?output=embed&amp;q=41.73163333,-70.64566667" xr:uid="{4B31BFE0-0229-40A6-A126-17DB98E5D6D0}"/>
    <hyperlink ref="P127" r:id="rId516" display="http://www.usharbormaster.com/secure/AuxAidReport_new.cfm?id=29133" xr:uid="{C20A5400-0940-42F2-9392-C91A6D15862F}"/>
    <hyperlink ref="E128" r:id="rId517" display="http://www.usharbormaster.com/secure/auxview.cfm?recordid=29134" xr:uid="{3A8FB17E-4917-494D-B5E0-0114CB6BEA07}"/>
    <hyperlink ref="F128" r:id="rId518" display="http://maps.google.com/?output=embed&amp;q=41.73386667,-70.64985000" xr:uid="{266F17BD-8662-4888-8BD6-35156DD1D754}"/>
    <hyperlink ref="G128" r:id="rId519" display="http://maps.google.com/?output=embed&amp;q=41.73386667,-70.64985000" xr:uid="{147A4DA4-34F0-4EEC-9551-4A2805F29FA1}"/>
    <hyperlink ref="P128" r:id="rId520" display="http://www.usharbormaster.com/secure/AuxAidReport_new.cfm?id=29134" xr:uid="{1A40D1F0-7B13-4D99-B0FD-E2CB2D5848D8}"/>
    <hyperlink ref="E129" r:id="rId521" display="http://www.usharbormaster.com/secure/auxview.cfm?recordid=29139" xr:uid="{45DF8360-F114-4451-9F89-82EB898249F6}"/>
    <hyperlink ref="F129" r:id="rId522" display="http://maps.google.com/?output=embed&amp;q=41.73555000,-70.65413333" xr:uid="{40520A21-10D5-4B0E-A928-AF73196AA104}"/>
    <hyperlink ref="G129" r:id="rId523" display="http://maps.google.com/?output=embed&amp;q=41.73555000,-70.65413333" xr:uid="{6C89137F-195D-490D-BA51-442B2C7C9286}"/>
    <hyperlink ref="P129" r:id="rId524" display="http://www.usharbormaster.com/secure/AuxAidReport_new.cfm?id=29139" xr:uid="{A9C476A9-8EDE-43C4-B125-064EC26439F7}"/>
    <hyperlink ref="E130" r:id="rId525" display="http://www.usharbormaster.com/secure/auxview.cfm?recordid=27500" xr:uid="{2DDF4CE5-6CDD-4BB4-9D0E-6B812F943A09}"/>
    <hyperlink ref="F130" r:id="rId526" display="http://maps.google.com/?output=embed&amp;q=41.71333333,-70.76500000" xr:uid="{B85D5A00-CCBD-4DCE-886B-802AC829FCA9}"/>
    <hyperlink ref="G130" r:id="rId527" display="http://maps.google.com/?output=embed&amp;q=41.71333333,-70.76500000" xr:uid="{6975E347-B0FD-408F-B056-4650037927EE}"/>
    <hyperlink ref="P130" r:id="rId528" display="http://www.usharbormaster.com/secure/AuxAidReport_new.cfm?id=27500" xr:uid="{CF8DC9DD-F706-420F-8A12-329D3AAB24BB}"/>
    <hyperlink ref="E131" r:id="rId529" display="http://www.usharbormaster.com/secure/auxview.cfm?recordid=27499" xr:uid="{6D25FBCA-6574-4863-B8E3-359355BDC79A}"/>
    <hyperlink ref="F131" r:id="rId530" display="http://maps.google.com/?output=embed&amp;q=41.71063889,-70.76336111" xr:uid="{7305D747-F9C2-42FC-A928-5758464BDFA8}"/>
    <hyperlink ref="G131" r:id="rId531" display="http://maps.google.com/?output=embed&amp;q=41.71063889,-70.76336111" xr:uid="{872621F8-0FF1-422F-ACAF-9E372286870B}"/>
    <hyperlink ref="P131" r:id="rId532" display="http://www.usharbormaster.com/secure/AuxAidReport_new.cfm?id=27499" xr:uid="{5562B80C-6053-4C5D-9829-BE7254121EF3}"/>
    <hyperlink ref="E132" r:id="rId533" display="http://www.usharbormaster.com/secure/auxview.cfm?recordid=27501" xr:uid="{F67DFACA-2B1C-41CA-BD1F-F3D5570A68E7}"/>
    <hyperlink ref="F132" r:id="rId534" display="http://maps.google.com/?output=embed&amp;q=41.71205556,-70.76480556" xr:uid="{6A607F0D-2377-40DE-B9ED-F66F24DF6368}"/>
    <hyperlink ref="G132" r:id="rId535" display="http://maps.google.com/?output=embed&amp;q=41.71205556,-70.76480556" xr:uid="{2FCED0D2-A914-4430-A553-DD8E5E88BC90}"/>
    <hyperlink ref="P132" r:id="rId536" display="http://www.usharbormaster.com/secure/AuxAidReport_new.cfm?id=27501" xr:uid="{5FD2B1A2-F149-471E-81AB-37FEE7F4B6EF}"/>
    <hyperlink ref="E133" r:id="rId537" display="http://www.usharbormaster.com/secure/auxview.cfm?recordid=27502" xr:uid="{49C60C37-5944-4F9C-B38D-00D227377AF7}"/>
    <hyperlink ref="F133" r:id="rId538" display="http://maps.google.com/?output=embed&amp;q=41.71252778,-70.76508333" xr:uid="{DBB18F4D-2243-4734-B8D8-051BDBB1D548}"/>
    <hyperlink ref="G133" r:id="rId539" display="http://maps.google.com/?output=embed&amp;q=41.71252778,-70.76508333" xr:uid="{D25200F0-F01E-4AA5-9B6F-ABEB6523D6B0}"/>
    <hyperlink ref="P133" r:id="rId540" display="http://www.usharbormaster.com/secure/AuxAidReport_new.cfm?id=27502" xr:uid="{43842940-DBD3-48EB-9026-E96A765F831A}"/>
    <hyperlink ref="E134" r:id="rId541" display="http://www.usharbormaster.com/secure/auxview.cfm?recordid=27503" xr:uid="{F20C3D9C-3DE6-4D50-93DB-9E6BCFDA6075}"/>
    <hyperlink ref="F134" r:id="rId542" display="http://maps.google.com/?output=embed&amp;q=41.71311111,-70.76527778" xr:uid="{9586FACE-A3A1-4BD7-B2AE-43B77B87E9F2}"/>
    <hyperlink ref="G134" r:id="rId543" display="http://maps.google.com/?output=embed&amp;q=41.71311111,-70.76527778" xr:uid="{08A8FA73-A3CF-40A7-B9C7-07C38D0987C8}"/>
    <hyperlink ref="P134" r:id="rId544" display="http://www.usharbormaster.com/secure/AuxAidReport_new.cfm?id=27503" xr:uid="{1E76012B-EE1E-4381-916B-777D483BA810}"/>
    <hyperlink ref="E135" r:id="rId545" display="http://www.usharbormaster.com/secure/auxview.cfm?recordid=27504" xr:uid="{77786EC4-91C5-44C4-9B25-A3F844EA77A7}"/>
    <hyperlink ref="F135" r:id="rId546" display="http://maps.google.com/?output=embed&amp;q=41.71366667,-70.76519444" xr:uid="{300C4AB6-814E-469D-89AC-1BEF1B5214C7}"/>
    <hyperlink ref="G135" r:id="rId547" display="http://maps.google.com/?output=embed&amp;q=41.71366667,-70.76519444" xr:uid="{E30AC965-5B1A-4D96-9904-0F7D4A1578B4}"/>
    <hyperlink ref="P135" r:id="rId548" display="http://www.usharbormaster.com/secure/AuxAidReport_new.cfm?id=27504" xr:uid="{7BCC81C3-545C-4C3F-BA8F-02C31D82B7C2}"/>
    <hyperlink ref="E136" r:id="rId549" display="http://www.usharbormaster.com/secure/auxview.cfm?recordid=36830" xr:uid="{58367F34-1B50-4C51-B4CE-1AD6D35AED1C}"/>
    <hyperlink ref="F136" r:id="rId550" display="http://maps.google.com/?output=embed&amp;q=41.75140306,-70.62430611" xr:uid="{B12F00BF-CBEF-4987-B088-DE04CB8F9BDA}"/>
    <hyperlink ref="G136" r:id="rId551" display="http://maps.google.com/?output=embed&amp;q=41.75140306,-70.62430611" xr:uid="{0FE98AEC-8702-4A9F-A6DB-55C0397CD929}"/>
    <hyperlink ref="P136" r:id="rId552" display="http://www.usharbormaster.com/secure/AuxAidReport_new.cfm?id=36830" xr:uid="{435232ED-2460-4CA9-B506-104764036863}"/>
    <hyperlink ref="E137" r:id="rId553" display="http://www.usharbormaster.com/secure/auxview.cfm?recordid=23755" xr:uid="{0F22ACA9-4004-4EB0-BC95-B468EEB15B07}"/>
    <hyperlink ref="F137" r:id="rId554" display="http://maps.google.com/?output=embed&amp;q=41.75243333,-70.62491667" xr:uid="{BADBD203-F9DB-48A1-B17D-AE45EFA24258}"/>
    <hyperlink ref="G137" r:id="rId555" display="http://maps.google.com/?output=embed&amp;q=41.75243333,-70.62491667" xr:uid="{8F7B2043-36EC-4FBE-8392-115901AE56AD}"/>
    <hyperlink ref="P137" r:id="rId556" display="http://www.usharbormaster.com/secure/AuxAidReport_new.cfm?id=23755" xr:uid="{1004A82E-C1B6-4850-BD45-0B0F5B74D42E}"/>
    <hyperlink ref="E138" r:id="rId557" display="http://www.usharbormaster.com/secure/auxview.cfm?recordid=23756" xr:uid="{02533C29-83AB-41F0-B602-E4FB484E1122}"/>
    <hyperlink ref="F138" r:id="rId558" display="http://maps.google.com/?output=embed&amp;q=41.75498333,-70.62261667" xr:uid="{D4687567-B326-4312-9CD2-353A44679033}"/>
    <hyperlink ref="G138" r:id="rId559" display="http://maps.google.com/?output=embed&amp;q=41.75498333,-70.62261667" xr:uid="{8A8AE3CD-6983-4B18-8663-BCD83181685C}"/>
    <hyperlink ref="P138" r:id="rId560" display="http://www.usharbormaster.com/secure/AuxAidReport_new.cfm?id=23756" xr:uid="{850F9A93-9875-411C-BE23-608D7F0975A5}"/>
    <hyperlink ref="E139" r:id="rId561" display="http://www.usharbormaster.com/secure/auxview.cfm?recordid=23757" xr:uid="{1C2EF2F1-C02A-44E3-B45E-8AD3917A8B6B}"/>
    <hyperlink ref="F139" r:id="rId562" display="http://maps.google.com/?output=embed&amp;q=41.75596667,-70.62163333" xr:uid="{0362578E-8428-4414-AF50-E0797712C1DA}"/>
    <hyperlink ref="G139" r:id="rId563" display="http://maps.google.com/?output=embed&amp;q=41.75596667,-70.62163333" xr:uid="{8D9B9564-FB06-46CC-A285-3CE0559B55BD}"/>
    <hyperlink ref="P139" r:id="rId564" display="http://www.usharbormaster.com/secure/AuxAidReport_new.cfm?id=23757" xr:uid="{291048F6-0244-4B15-807A-4575B5B073ED}"/>
    <hyperlink ref="E140" r:id="rId565" display="http://www.usharbormaster.com/secure/auxview.cfm?recordid=29087" xr:uid="{A23670F7-35B0-49E1-BB61-F431F13E3EED}"/>
    <hyperlink ref="F140" r:id="rId566" display="http://maps.google.com/?output=embed&amp;q=41.75260000,-70.62490000" xr:uid="{5323B0B0-CEA2-46DD-927C-22B7A7D99CEF}"/>
    <hyperlink ref="G140" r:id="rId567" display="http://maps.google.com/?output=embed&amp;q=41.75260000,-70.62490000" xr:uid="{6A709941-C01D-4474-B362-8D65452A2368}"/>
    <hyperlink ref="P140" r:id="rId568" display="http://www.usharbormaster.com/secure/AuxAidReport_new.cfm?id=29087" xr:uid="{3E86A484-8631-4729-9D0F-5D2AB6EF4FF0}"/>
    <hyperlink ref="E141" r:id="rId569" display="http://www.usharbormaster.com/secure/auxview.cfm?recordid=23875" xr:uid="{ECC74A6A-9349-440F-9A0D-4B13DF30EA63}"/>
    <hyperlink ref="F141" r:id="rId570" display="http://maps.google.com/?output=embed&amp;q=41.74850000,-70.62035000" xr:uid="{E68F217D-F39E-4D40-99F9-6C76F62E92AB}"/>
    <hyperlink ref="G141" r:id="rId571" display="http://maps.google.com/?output=embed&amp;q=41.74850000,-70.62035000" xr:uid="{EDD4615C-56A1-490A-B980-2BC77E06B8B4}"/>
    <hyperlink ref="P141" r:id="rId572" display="http://www.usharbormaster.com/secure/AuxAidReport_new.cfm?id=23875" xr:uid="{A6FB3A97-C64F-40B0-AFDA-60A420C2D600}"/>
    <hyperlink ref="E142" r:id="rId573" display="http://www.usharbormaster.com/secure/auxview.cfm?recordid=44074" xr:uid="{920124D8-A412-4ECA-808F-EDAA2A3353BD}"/>
    <hyperlink ref="F142" r:id="rId574" display="http://maps.google.com/?output=embed&amp;q=41.50351389,-70.87726194" xr:uid="{3A82679D-6C25-43CF-8799-81E475C94A69}"/>
    <hyperlink ref="G142" r:id="rId575" display="http://maps.google.com/?output=embed&amp;q=41.50351389,-70.87726194" xr:uid="{900A0F37-367F-4228-A3A1-7CA449F15902}"/>
    <hyperlink ref="P142" r:id="rId576" display="http://www.usharbormaster.com/secure/AuxAidReport_new.cfm?id=44074" xr:uid="{7CBD8A48-6FC9-4D04-AF02-E566E7C8A40A}"/>
    <hyperlink ref="E143" r:id="rId577" display="http://www.usharbormaster.com/secure/auxview.cfm?recordid=27621" xr:uid="{DD65AD38-D9B7-4432-BA39-DB92FC56DA48}"/>
    <hyperlink ref="F143" r:id="rId578" display="http://maps.google.com/?output=embed&amp;q=41.56650000,-70.82569444" xr:uid="{4CD3BB7A-53EE-4790-A724-D17B0401C1D2}"/>
    <hyperlink ref="G143" r:id="rId579" display="http://maps.google.com/?output=embed&amp;q=41.56650000,-70.82569444" xr:uid="{744881F7-9DC3-413E-B913-7E7B1D3993FC}"/>
    <hyperlink ref="P143" r:id="rId580" display="http://www.usharbormaster.com/secure/AuxAidReport_new.cfm?id=27621" xr:uid="{71CC478D-07D4-4AB5-9EFD-771382A75B4B}"/>
    <hyperlink ref="E144" r:id="rId581" display="http://www.usharbormaster.com/secure/auxview.cfm?recordid=43974" xr:uid="{CE2CF8F5-A89D-496F-A4A2-98604B68690C}"/>
    <hyperlink ref="F144" r:id="rId582" display="http://maps.google.com/?output=embed&amp;q=41.38700000,-71.03200000" xr:uid="{4732ADCC-AACF-42F5-BC35-CABE77B30DDF}"/>
    <hyperlink ref="G144" r:id="rId583" display="http://maps.google.com/?output=embed&amp;q=41.38700000,-71.03200000" xr:uid="{143D7E8C-5399-4CFA-B1AB-00A1773CD746}"/>
    <hyperlink ref="P144" r:id="rId584" display="http://www.usharbormaster.com/secure/AuxAidReport_new.cfm?id=43974" xr:uid="{A2A2FCA0-8257-47E1-BF78-1E13D5727405}"/>
    <hyperlink ref="E145" r:id="rId585" display="http://www.usharbormaster.com/secure/auxview.cfm?recordid=41331" xr:uid="{727DB559-6871-4256-B07B-10DFA5554A8A}"/>
    <hyperlink ref="F145" r:id="rId586" display="http://maps.google.com/?output=embed&amp;q=41.65340000,-70.74001667" xr:uid="{879B864A-2742-4B35-8A17-D0F84EA39643}"/>
    <hyperlink ref="G145" r:id="rId587" display="http://maps.google.com/?output=embed&amp;q=41.65340000,-70.74001667" xr:uid="{E523F3AC-35C1-41FD-95AA-3C42FC684A06}"/>
    <hyperlink ref="P145" r:id="rId588" display="http://www.usharbormaster.com/secure/AuxAidReport_new.cfm?id=41331" xr:uid="{D7A4808D-ED2A-46CB-BEE9-B297645F6AEE}"/>
    <hyperlink ref="E146" r:id="rId589" display="http://www.usharbormaster.com/secure/auxview.cfm?recordid=41330" xr:uid="{FE817E09-5F3C-4737-833D-B4BF6AFA4EE2}"/>
    <hyperlink ref="F146" r:id="rId590" display="http://maps.google.com/?output=embed&amp;q=41.64166667,-70.75333333" xr:uid="{AD110AE0-415D-426E-A051-1AF0BFA44005}"/>
    <hyperlink ref="G146" r:id="rId591" display="http://maps.google.com/?output=embed&amp;q=41.64166667,-70.75333333" xr:uid="{B91AD44A-6FF0-4752-9FB1-86BD1493F42C}"/>
    <hyperlink ref="P146" r:id="rId592" display="http://www.usharbormaster.com/secure/AuxAidReport_new.cfm?id=41330" xr:uid="{C8E3665C-41B0-46EF-92E0-3EA16B89F429}"/>
    <hyperlink ref="E147" r:id="rId593" display="http://www.usharbormaster.com/secure/auxview.cfm?recordid=38025" xr:uid="{EC3571AB-B841-43E1-BE88-B71639CF01A2}"/>
    <hyperlink ref="F147" r:id="rId594" display="http://maps.google.com/?output=embed&amp;q=41.62577778,-70.36786111" xr:uid="{6282BBC0-BC04-40F9-97E4-B284D407F0D1}"/>
    <hyperlink ref="G147" r:id="rId595" display="http://maps.google.com/?output=embed&amp;q=41.62577778,-70.36786111" xr:uid="{159CA4D3-6851-45B0-A9CC-66A787CC459A}"/>
    <hyperlink ref="P147" r:id="rId596" display="http://www.usharbormaster.com/secure/AuxAidReport_new.cfm?id=38025" xr:uid="{5FDD43BD-1BF6-4A3F-9115-B37B2F2743E7}"/>
    <hyperlink ref="E148" r:id="rId597" display="http://www.usharbormaster.com/secure/auxview.cfm?recordid=26518" xr:uid="{294A2D28-376E-4496-AAA2-A26E76696DD1}"/>
    <hyperlink ref="F148" r:id="rId598" display="http://maps.google.com/?output=embed&amp;q=41.63169444,-70.36180556" xr:uid="{914EF784-FCD0-49BB-B2FC-8F758027505A}"/>
    <hyperlink ref="G148" r:id="rId599" display="http://maps.google.com/?output=embed&amp;q=41.63169444,-70.36180556" xr:uid="{8592E7A6-E70A-449C-82AE-4E21DA5C3EBB}"/>
    <hyperlink ref="P148" r:id="rId600" display="http://www.usharbormaster.com/secure/AuxAidReport_new.cfm?id=26518" xr:uid="{1DBC1BA1-96F7-4460-B2BE-CD8549549740}"/>
    <hyperlink ref="E149" r:id="rId601" display="http://www.usharbormaster.com/secure/auxview.cfm?recordid=26519" xr:uid="{78597DA9-7120-40CC-BAA0-C0EFE14A35C4}"/>
    <hyperlink ref="F149" r:id="rId602" display="http://maps.google.com/?output=embed&amp;q=41.63383333,-70.35839722" xr:uid="{0E54F947-1C67-4A31-8F7E-FC682BE0BA1F}"/>
    <hyperlink ref="G149" r:id="rId603" display="http://maps.google.com/?output=embed&amp;q=41.63383333,-70.35839722" xr:uid="{407B9C89-FABA-49FC-B4A2-E36F9457FBF0}"/>
    <hyperlink ref="P149" r:id="rId604" display="http://www.usharbormaster.com/secure/AuxAidReport_new.cfm?id=26519" xr:uid="{F531DBEA-4EEE-42F0-BA53-1DD5152167A3}"/>
    <hyperlink ref="E150" r:id="rId605" display="http://www.usharbormaster.com/secure/auxview.cfm?recordid=26520" xr:uid="{9492B361-5AB2-4AD6-A2E7-A90F39875664}"/>
    <hyperlink ref="F150" r:id="rId606" display="http://maps.google.com/?output=embed&amp;q=41.63280556,-70.36025000" xr:uid="{59EDD2FC-E72E-4C40-9E93-18D164C62E48}"/>
    <hyperlink ref="G150" r:id="rId607" display="http://maps.google.com/?output=embed&amp;q=41.63280556,-70.36025000" xr:uid="{312F810A-5874-4D80-BEA1-C99913E2FFAE}"/>
    <hyperlink ref="P150" r:id="rId608" display="http://www.usharbormaster.com/secure/AuxAidReport_new.cfm?id=26520" xr:uid="{25F9D4A3-50A3-4F49-A5A4-2F66FDEDED36}"/>
    <hyperlink ref="E151" r:id="rId609" display="http://www.usharbormaster.com/secure/auxview.cfm?recordid=26521" xr:uid="{F96835B2-61A2-4FC5-AEE3-2E0EC9246C62}"/>
    <hyperlink ref="F151" r:id="rId610" display="http://maps.google.com/?output=embed&amp;q=41.63416667,-70.35725000" xr:uid="{398C7B18-92DC-436C-B09E-E16F7915EED4}"/>
    <hyperlink ref="G151" r:id="rId611" display="http://maps.google.com/?output=embed&amp;q=41.63416667,-70.35725000" xr:uid="{829EBACA-4384-4041-BECA-B076F54FB084}"/>
    <hyperlink ref="P151" r:id="rId612" display="http://www.usharbormaster.com/secure/AuxAidReport_new.cfm?id=26521" xr:uid="{EB30632F-951E-4A26-8B54-4DD2BA2A5E74}"/>
    <hyperlink ref="E152" r:id="rId613" display="http://www.usharbormaster.com/secure/auxview.cfm?recordid=26522" xr:uid="{36B8518E-CA5B-41A4-B775-2F8385898257}"/>
    <hyperlink ref="F152" r:id="rId614" display="http://maps.google.com/?output=embed&amp;q=41.63380472,-70.35771917" xr:uid="{E8CC139A-20C5-4129-8689-A1B0A05FB3FE}"/>
    <hyperlink ref="G152" r:id="rId615" display="http://maps.google.com/?output=embed&amp;q=41.63380472,-70.35771917" xr:uid="{FB97BC55-3732-4F8B-A460-A8B653C695CC}"/>
    <hyperlink ref="P152" r:id="rId616" display="http://www.usharbormaster.com/secure/AuxAidReport_new.cfm?id=26522" xr:uid="{E9BA920C-F5CD-49B3-AB7E-60BC2A76AAF3}"/>
    <hyperlink ref="E153" r:id="rId617" display="http://www.usharbormaster.com/secure/auxview.cfm?recordid=38026" xr:uid="{7E4FDD3E-8EB9-4504-B3C2-EA63A44A9E13}"/>
    <hyperlink ref="F153" r:id="rId618" display="http://maps.google.com/?output=embed&amp;q=41.62594444,-70.36769444" xr:uid="{F910112A-C967-4AFC-8501-C9A9CCDB7968}"/>
    <hyperlink ref="G153" r:id="rId619" display="http://maps.google.com/?output=embed&amp;q=41.62594444,-70.36769444" xr:uid="{97C5D572-5D43-4BD8-ABE3-AF19B763830F}"/>
    <hyperlink ref="P153" r:id="rId620" display="http://www.usharbormaster.com/secure/AuxAidReport_new.cfm?id=38026" xr:uid="{DFB5DDCE-7C03-41C1-BF49-E382BFB73810}"/>
    <hyperlink ref="E154" r:id="rId621" display="http://www.usharbormaster.com/secure/auxview.cfm?recordid=26513" xr:uid="{2D2B63B7-B9D7-4EB2-A7F6-A2085B6E5449}"/>
    <hyperlink ref="F154" r:id="rId622" display="http://maps.google.com/?output=embed&amp;q=41.62736111,-70.36697222" xr:uid="{85BFBC80-DD98-4693-A88D-D3E4D20F227C}"/>
    <hyperlink ref="G154" r:id="rId623" display="http://maps.google.com/?output=embed&amp;q=41.62736111,-70.36697222" xr:uid="{038358FB-D20C-416B-AC04-B803DCB93608}"/>
    <hyperlink ref="P154" r:id="rId624" display="http://www.usharbormaster.com/secure/AuxAidReport_new.cfm?id=26513" xr:uid="{00B51C14-547A-4A6A-88C7-02C1D89EA1E2}"/>
    <hyperlink ref="E155" r:id="rId625" display="http://www.usharbormaster.com/secure/auxview.cfm?recordid=26514" xr:uid="{9BC211C5-6F11-4AC7-9698-D5AC2ADF81EF}"/>
    <hyperlink ref="F155" r:id="rId626" display="http://maps.google.com/?output=embed&amp;q=41.62763889,-70.36658333" xr:uid="{CAC62117-B513-4420-B0F5-51426D1334A0}"/>
    <hyperlink ref="G155" r:id="rId627" display="http://maps.google.com/?output=embed&amp;q=41.62763889,-70.36658333" xr:uid="{641FF049-F61D-4AD4-92ED-1A6CC96EC3D4}"/>
    <hyperlink ref="P155" r:id="rId628" display="http://www.usharbormaster.com/secure/AuxAidReport_new.cfm?id=26514" xr:uid="{04887CE9-E180-454B-9CFC-D1A83E5E3514}"/>
    <hyperlink ref="E156" r:id="rId629" display="http://www.usharbormaster.com/secure/auxview.cfm?recordid=26515" xr:uid="{DFB1DC37-DB8F-4A6C-AAA8-58586EC6E3D6}"/>
    <hyperlink ref="F156" r:id="rId630" display="http://maps.google.com/?output=embed&amp;q=41.62883056,-70.36595833" xr:uid="{50DA2307-FADA-4F4D-B1B4-A12DC6E86C24}"/>
    <hyperlink ref="G156" r:id="rId631" display="http://maps.google.com/?output=embed&amp;q=41.62883056,-70.36595833" xr:uid="{5FA6A8DE-9957-411C-8019-684C7EDB7D30}"/>
    <hyperlink ref="P156" r:id="rId632" display="http://www.usharbormaster.com/secure/AuxAidReport_new.cfm?id=26515" xr:uid="{FB62EF9C-0BE8-4CB4-A33C-F508AB5789CF}"/>
    <hyperlink ref="E157" r:id="rId633" display="http://www.usharbormaster.com/secure/auxview.cfm?recordid=26516" xr:uid="{3CD18D10-5290-4695-8D4A-15F8228DDA99}"/>
    <hyperlink ref="F157" r:id="rId634" display="http://maps.google.com/?output=embed&amp;q=41.63094444,-70.36338889" xr:uid="{BC1CCCD0-E553-4423-BEFF-F60CB7A1314C}"/>
    <hyperlink ref="G157" r:id="rId635" display="http://maps.google.com/?output=embed&amp;q=41.63094444,-70.36338889" xr:uid="{1CBB263F-1392-4E44-983C-914807F51726}"/>
    <hyperlink ref="P157" r:id="rId636" display="http://www.usharbormaster.com/secure/AuxAidReport_new.cfm?id=26516" xr:uid="{37A2E55E-36F9-456E-9453-AB651B2FD00A}"/>
    <hyperlink ref="E158" r:id="rId637" display="http://www.usharbormaster.com/secure/auxview.cfm?recordid=26517" xr:uid="{BA89E73F-704B-4A2C-B3C8-33EBEAD45CDD}"/>
    <hyperlink ref="F158" r:id="rId638" display="http://maps.google.com/?output=embed&amp;q=41.62991667,-70.36441667" xr:uid="{B75C7723-AA6D-42CD-8E8D-1D3AB3D7DEF9}"/>
    <hyperlink ref="G158" r:id="rId639" display="http://maps.google.com/?output=embed&amp;q=41.62991667,-70.36441667" xr:uid="{983216DC-8A69-4575-AEFC-FDB6E2E488D2}"/>
    <hyperlink ref="P158" r:id="rId640" display="http://www.usharbormaster.com/secure/AuxAidReport_new.cfm?id=26517" xr:uid="{5D103BCD-E566-43D7-A3F0-974406B99CD3}"/>
    <hyperlink ref="E159" r:id="rId641" display="http://www.usharbormaster.com/secure/auxview.cfm?recordid=29453" xr:uid="{C7E34F73-24B0-4763-99B7-F65EDBD38E7A}"/>
    <hyperlink ref="F159" r:id="rId642" display="http://maps.google.com/?output=embed&amp;q=41.63241667,-70.36086111" xr:uid="{822814D6-64E1-4B65-ABD4-91D122FC6ACA}"/>
    <hyperlink ref="G159" r:id="rId643" display="http://maps.google.com/?output=embed&amp;q=41.63241667,-70.36086111" xr:uid="{CE6CECD5-B9CF-4CCD-8643-0436C890C74E}"/>
    <hyperlink ref="P159" r:id="rId644" display="http://www.usharbormaster.com/secure/AuxAidReport_new.cfm?id=29453" xr:uid="{B3559D1C-FCCB-4619-800D-18F085A5B3FC}"/>
    <hyperlink ref="E160" r:id="rId645" display="http://www.usharbormaster.com/secure/auxview.cfm?recordid=27438" xr:uid="{6E65EEFA-4BC8-4FA2-996E-4218719DC968}"/>
    <hyperlink ref="F160" r:id="rId646" display="http://maps.google.com/?output=embed&amp;q=41.59916667,-70.65000000" xr:uid="{7C35501C-84F2-4275-BD81-9BFFA64AA9A2}"/>
    <hyperlink ref="G160" r:id="rId647" display="http://maps.google.com/?output=embed&amp;q=41.59916667,-70.65000000" xr:uid="{0A0DF2AF-8E86-4892-AB9C-A675D90EBABB}"/>
    <hyperlink ref="P160" r:id="rId648" display="http://www.usharbormaster.com/secure/AuxAidReport_new.cfm?id=27438" xr:uid="{E976C2CA-26DD-4E92-B19A-213BEA217A30}"/>
    <hyperlink ref="E161" r:id="rId649" display="http://www.usharbormaster.com/secure/auxview.cfm?recordid=29324" xr:uid="{8DA6DEAE-6FE5-475E-B296-6BAAAE8C1C97}"/>
    <hyperlink ref="F161" r:id="rId650" display="http://maps.google.com/?output=embed&amp;q=41.38765000,-70.50238333" xr:uid="{9BEA173C-3D32-4E22-A27D-2D014A937DAD}"/>
    <hyperlink ref="G161" r:id="rId651" display="http://maps.google.com/?output=embed&amp;q=41.38765000,-70.50238333" xr:uid="{6B26E27B-32CE-4FB8-BF08-1F1C6DB4DA64}"/>
    <hyperlink ref="P161" r:id="rId652" display="http://www.usharbormaster.com/secure/AuxAidReport_new.cfm?id=29324" xr:uid="{50F43AD9-9EA1-4EF3-BE8E-85613768483A}"/>
    <hyperlink ref="E162" r:id="rId653" display="http://www.usharbormaster.com/secure/auxview.cfm?recordid=26102" xr:uid="{3EF930EE-7348-4EC2-88FE-7DBD1F291074}"/>
    <hyperlink ref="F162" r:id="rId654" display="http://maps.google.com/?output=embed&amp;q=41.66613889,-69.94413889" xr:uid="{12078DAF-F8D3-4EBF-BD8E-B641C8BDA5F2}"/>
    <hyperlink ref="G162" r:id="rId655" display="http://maps.google.com/?output=embed&amp;q=41.66613889,-69.94413889" xr:uid="{34A40CAF-5474-4E98-899E-290CF3025B48}"/>
    <hyperlink ref="P162" r:id="rId656" display="http://www.usharbormaster.com/secure/AuxAidReport_new.cfm?id=26102" xr:uid="{F93C817B-C79A-4AA5-B55D-09E01C782A59}"/>
    <hyperlink ref="E163" r:id="rId657" display="http://www.usharbormaster.com/secure/auxview.cfm?recordid=25511" xr:uid="{0686E02C-C494-478A-9DF8-4B79178A8CFD}"/>
    <hyperlink ref="F163" r:id="rId658" display="http://maps.google.com/?output=embed&amp;q=41.66613889,-69.94302778" xr:uid="{BE96F950-EE81-4D51-83A6-50BDDAF90B0C}"/>
    <hyperlink ref="G163" r:id="rId659" display="http://maps.google.com/?output=embed&amp;q=41.66613889,-69.94302778" xr:uid="{E8CD0231-693B-4007-B465-660E954F458B}"/>
    <hyperlink ref="P163" r:id="rId660" display="http://www.usharbormaster.com/secure/AuxAidReport_new.cfm?id=25511" xr:uid="{9C72CCBB-2098-4FAD-BD73-80C3C487326A}"/>
    <hyperlink ref="E164" r:id="rId661" display="http://www.usharbormaster.com/secure/auxview.cfm?recordid=28168" xr:uid="{E95C5769-C436-45CA-9EFD-4A7F1F952160}"/>
    <hyperlink ref="F164" r:id="rId662" display="http://maps.google.com/?output=embed&amp;q=41.67050000,-69.94447222" xr:uid="{EDE24E9B-1BDA-4671-90C9-67DF3AF8F22F}"/>
    <hyperlink ref="G164" r:id="rId663" display="http://maps.google.com/?output=embed&amp;q=41.67050000,-69.94447222" xr:uid="{2F19241B-53CD-4E95-8B7A-5164C5021776}"/>
    <hyperlink ref="P164" r:id="rId664" display="http://www.usharbormaster.com/secure/AuxAidReport_new.cfm?id=28168" xr:uid="{9D04C402-EFC2-4576-A73F-778A2981CC81}"/>
    <hyperlink ref="E165" r:id="rId665" display="http://www.usharbormaster.com/secure/auxview.cfm?recordid=25512" xr:uid="{06F2F2F3-0BE0-4074-AF4D-217D04B55FC9}"/>
    <hyperlink ref="F165" r:id="rId666" display="http://maps.google.com/?output=embed&amp;q=41.67291667,-69.94511111" xr:uid="{D871F36C-66E8-4387-B1CC-DB966AC59B89}"/>
    <hyperlink ref="G165" r:id="rId667" display="http://maps.google.com/?output=embed&amp;q=41.67291667,-69.94511111" xr:uid="{6B170F2D-527E-471A-B035-0224833ACEF5}"/>
    <hyperlink ref="P165" r:id="rId668" display="http://www.usharbormaster.com/secure/AuxAidReport_new.cfm?id=25512" xr:uid="{3BF9D453-84B6-4786-AD8B-7652A1706DA0}"/>
    <hyperlink ref="E166" r:id="rId669" display="http://www.usharbormaster.com/secure/auxview.cfm?recordid=25513" xr:uid="{2A867DDA-8CD2-4421-97B0-D409EEAC1872}"/>
    <hyperlink ref="F166" r:id="rId670" display="http://maps.google.com/?output=embed&amp;q=41.67730556,-69.94497222" xr:uid="{51826AA1-BEAE-4977-A771-01330DE5C5F6}"/>
    <hyperlink ref="G166" r:id="rId671" display="http://maps.google.com/?output=embed&amp;q=41.67730556,-69.94497222" xr:uid="{C2620790-F82E-44BF-9A92-D4EFE9A958E2}"/>
    <hyperlink ref="P166" r:id="rId672" display="http://www.usharbormaster.com/secure/AuxAidReport_new.cfm?id=25513" xr:uid="{C70C0CAD-FE25-4725-A9C1-42EBDB0621C7}"/>
    <hyperlink ref="E167" r:id="rId673" display="http://www.usharbormaster.com/secure/auxview.cfm?recordid=28041" xr:uid="{DF9106FB-AB85-40B4-9FD8-71156D54A2AF}"/>
    <hyperlink ref="F167" r:id="rId674" display="http://maps.google.com/?output=embed&amp;q=41.66831667,-69.94416667" xr:uid="{55F6284B-6B1C-41C7-A0CB-9869EB9424F4}"/>
    <hyperlink ref="G167" r:id="rId675" display="http://maps.google.com/?output=embed&amp;q=41.66831667,-69.94416667" xr:uid="{F887627B-E031-46F0-B557-E385F7754DCA}"/>
    <hyperlink ref="P167" r:id="rId676" display="http://www.usharbormaster.com/secure/AuxAidReport_new.cfm?id=28041" xr:uid="{74581308-892A-4DDA-B9BE-5FC8E9F24B48}"/>
    <hyperlink ref="E168" r:id="rId677" display="http://www.usharbormaster.com/secure/auxview.cfm?recordid=42607" xr:uid="{698A34E1-8098-44B5-9271-336D671502C4}"/>
    <hyperlink ref="F168" r:id="rId678" display="http://maps.google.com/?output=embed&amp;q=41.74861667,-70.62123333" xr:uid="{FC47374D-2396-4B2F-A3B5-FBDF22741745}"/>
    <hyperlink ref="G168" r:id="rId679" display="http://maps.google.com/?output=embed&amp;q=41.74861667,-70.62123333" xr:uid="{26C776D0-5EE2-4F38-B96A-6E49CD34868D}"/>
    <hyperlink ref="P168" r:id="rId680" display="http://www.usharbormaster.com/secure/AuxAidReport_new.cfm?id=42607" xr:uid="{B75FC293-DF9B-47A9-BF7F-23436DAD28ED}"/>
    <hyperlink ref="E169" r:id="rId681" display="http://www.usharbormaster.com/secure/auxview.cfm?recordid=29088" xr:uid="{16F3687B-1810-48B4-B222-4DE899F15004}"/>
    <hyperlink ref="F169" r:id="rId682" display="http://maps.google.com/?output=embed&amp;q=41.74595000,-70.62193333" xr:uid="{C2231736-2D3D-47D2-991C-833BF7D75A95}"/>
    <hyperlink ref="G169" r:id="rId683" display="http://maps.google.com/?output=embed&amp;q=41.74595000,-70.62193333" xr:uid="{E06F46B6-B597-4669-94D9-AF32EB8AFD2E}"/>
    <hyperlink ref="P169" r:id="rId684" display="http://www.usharbormaster.com/secure/AuxAidReport_new.cfm?id=29088" xr:uid="{F0BEB3E5-6D27-48BF-B38A-BDE7E5364E4E}"/>
    <hyperlink ref="E170" r:id="rId685" display="http://www.usharbormaster.com/secure/auxview.cfm?recordid=29089" xr:uid="{B249D0AC-0521-47D3-A73E-79797F956097}"/>
    <hyperlink ref="F170" r:id="rId686" display="http://maps.google.com/?output=embed&amp;q=41.74586667,-70.62141667" xr:uid="{A440D8A7-90F6-4303-857E-6B92229E6A42}"/>
    <hyperlink ref="G170" r:id="rId687" display="http://maps.google.com/?output=embed&amp;q=41.74586667,-70.62141667" xr:uid="{281A1BEE-89B9-4C56-B58E-A6290E57C51F}"/>
    <hyperlink ref="P170" r:id="rId688" display="http://www.usharbormaster.com/secure/AuxAidReport_new.cfm?id=29089" xr:uid="{4A52A334-8B88-4ABA-9AE4-D0816F4B9168}"/>
    <hyperlink ref="E171" r:id="rId689" display="http://www.usharbormaster.com/secure/auxview.cfm?recordid=23782" xr:uid="{12BFAF56-6D21-471A-911A-0757CAFBFFBC}"/>
    <hyperlink ref="F171" r:id="rId690" display="http://maps.google.com/?output=embed&amp;q=41.74216667,-70.62761667" xr:uid="{1B1DDAB3-0807-4CD0-A539-A9B16FF0C6BA}"/>
    <hyperlink ref="G171" r:id="rId691" display="http://maps.google.com/?output=embed&amp;q=41.74216667,-70.62761667" xr:uid="{D0EE1674-6E35-4AD5-A091-CCD7423C29BE}"/>
    <hyperlink ref="P171" r:id="rId692" display="http://www.usharbormaster.com/secure/AuxAidReport_new.cfm?id=23782" xr:uid="{63E66CBB-5536-45CD-B1C6-040A212328B2}"/>
    <hyperlink ref="E172" r:id="rId693" display="http://www.usharbormaster.com/secure/auxview.cfm?recordid=27486" xr:uid="{D887EADC-F027-4E54-8422-87759B6990BD}"/>
    <hyperlink ref="F172" r:id="rId694" display="http://maps.google.com/?output=embed&amp;q=41.74581667,-70.62060000" xr:uid="{612FA418-EF99-4AF0-9034-395188B57FCD}"/>
    <hyperlink ref="G172" r:id="rId695" display="http://maps.google.com/?output=embed&amp;q=41.74581667,-70.62060000" xr:uid="{F58A1074-69E9-4CB0-BC9F-C954ABCDC696}"/>
    <hyperlink ref="P172" r:id="rId696" display="http://www.usharbormaster.com/secure/AuxAidReport_new.cfm?id=27486" xr:uid="{ABE174A5-214C-4C95-9F14-216F46B36B3B}"/>
    <hyperlink ref="E173" r:id="rId697" display="http://www.usharbormaster.com/secure/auxview.cfm?recordid=28602" xr:uid="{E0E897BB-9AA9-4C4C-92A8-E178314431E6}"/>
    <hyperlink ref="F173" r:id="rId698" display="http://maps.google.com/?output=embed&amp;q=41.76022222,-70.13744444" xr:uid="{4F103343-8977-4547-95DB-EB8B7D115364}"/>
    <hyperlink ref="G173" r:id="rId699" display="http://maps.google.com/?output=embed&amp;q=41.76022222,-70.13744444" xr:uid="{B0D7B705-17E0-45C1-B540-451B954A5905}"/>
    <hyperlink ref="P173" r:id="rId700" display="http://www.usharbormaster.com/secure/AuxAidReport_new.cfm?id=28602" xr:uid="{1784CAAC-83CB-4048-BC34-9FD1100D15FF}"/>
    <hyperlink ref="E174" r:id="rId701" display="http://www.usharbormaster.com/secure/auxview.cfm?recordid=29661" xr:uid="{71B13DCD-2621-490C-824A-DEC606BD3A72}"/>
    <hyperlink ref="F174" r:id="rId702" display="http://maps.google.com/?output=embed&amp;q=41.56063333,-70.65756667" xr:uid="{A0BAC37B-6AD0-4B2B-8151-B3547F7B2394}"/>
    <hyperlink ref="G174" r:id="rId703" display="http://maps.google.com/?output=embed&amp;q=41.56063333,-70.65756667" xr:uid="{376461B4-83AC-407E-A02C-54A2BBE6E47E}"/>
    <hyperlink ref="P174" r:id="rId704" display="http://www.usharbormaster.com/secure/AuxAidReport_new.cfm?id=29661" xr:uid="{CFBB3E63-CDF8-4E7A-B9CF-2AAE7CF78D69}"/>
    <hyperlink ref="E175" r:id="rId705" display="http://www.usharbormaster.com/secure/auxview.cfm?recordid=29658" xr:uid="{EAD10FC8-238C-4A1F-BC81-0234C4482C59}"/>
    <hyperlink ref="F175" r:id="rId706" display="http://maps.google.com/?output=embed&amp;q=41.56028333,-70.65896667" xr:uid="{BD048B89-7C08-482A-81D8-491B8EB381D0}"/>
    <hyperlink ref="G175" r:id="rId707" display="http://maps.google.com/?output=embed&amp;q=41.56028333,-70.65896667" xr:uid="{A94809BC-00F6-4E39-A774-2CCDA0F7B263}"/>
    <hyperlink ref="P175" r:id="rId708" display="http://www.usharbormaster.com/secure/AuxAidReport_new.cfm?id=29658" xr:uid="{3CA53F7A-B1FF-46F8-A907-4B0DE96CF8C6}"/>
    <hyperlink ref="E176" r:id="rId709" display="http://www.usharbormaster.com/secure/auxview.cfm?recordid=29660" xr:uid="{A2363DA8-EF6B-4B81-86C6-463818A9F081}"/>
    <hyperlink ref="F176" r:id="rId710" display="http://maps.google.com/?output=embed&amp;q=41.55925000,-70.65780000" xr:uid="{9824DD29-91C1-4520-B418-078E0F3D735E}"/>
    <hyperlink ref="G176" r:id="rId711" display="http://maps.google.com/?output=embed&amp;q=41.55925000,-70.65780000" xr:uid="{952402EB-3036-4ACC-8D47-AC0263506E81}"/>
    <hyperlink ref="P176" r:id="rId712" display="http://www.usharbormaster.com/secure/AuxAidReport_new.cfm?id=29660" xr:uid="{0066D46D-61B0-4B01-BBFF-0F7F86AF1920}"/>
    <hyperlink ref="E177" r:id="rId713" display="http://www.usharbormaster.com/secure/auxview.cfm?recordid=29659" xr:uid="{152F00D7-83EE-4C62-8D91-7C14B682B135}"/>
    <hyperlink ref="F177" r:id="rId714" display="http://maps.google.com/?output=embed&amp;q=41.55910000,-70.65941667" xr:uid="{D337CA29-67F9-4746-BA57-B9FEE236FCFE}"/>
    <hyperlink ref="G177" r:id="rId715" display="http://maps.google.com/?output=embed&amp;q=41.55910000,-70.65941667" xr:uid="{AA14BDBB-EBD2-4B65-8362-7E9968A65504}"/>
    <hyperlink ref="P177" r:id="rId716" display="http://www.usharbormaster.com/secure/AuxAidReport_new.cfm?id=29659" xr:uid="{6C5D2518-01D8-4BBD-9CFE-A1A234069BB2}"/>
    <hyperlink ref="E178" r:id="rId717" display="http://www.usharbormaster.com/secure/auxview.cfm?recordid=28599" xr:uid="{BA7A8733-0718-4F7A-BC9D-427213AD2227}"/>
    <hyperlink ref="F178" r:id="rId718" display="http://maps.google.com/?output=embed&amp;q=41.75286111,-70.18441667" xr:uid="{9A7C10B2-7182-4C50-A33D-9E410CC43090}"/>
    <hyperlink ref="G178" r:id="rId719" display="http://maps.google.com/?output=embed&amp;q=41.75286111,-70.18441667" xr:uid="{6A2B614B-16EA-46A9-BE36-339378264B37}"/>
    <hyperlink ref="P178" r:id="rId720" display="http://www.usharbormaster.com/secure/AuxAidReport_new.cfm?id=28599" xr:uid="{0372560B-514A-45FF-A7D7-AD3B9470E3E0}"/>
    <hyperlink ref="E179" r:id="rId721" display="http://www.usharbormaster.com/secure/auxview.cfm?recordid=26477" xr:uid="{0BFAF3F1-F757-4402-8C8C-D0FE651F75A4}"/>
    <hyperlink ref="F179" r:id="rId722" display="http://maps.google.com/?output=embed&amp;q=41.59838889,-70.43105556" xr:uid="{59CAA37A-2B89-42BF-94CC-8B2ADADD8DAF}"/>
    <hyperlink ref="G179" r:id="rId723" display="http://maps.google.com/?output=embed&amp;q=41.59838889,-70.43105556" xr:uid="{8C5953BE-4B38-427D-BD9E-8CBFCC7A99D8}"/>
    <hyperlink ref="P179" r:id="rId724" display="http://www.usharbormaster.com/secure/AuxAidReport_new.cfm?id=26477" xr:uid="{8CA44E9A-BBF8-4C3B-823E-B1D5BD02DDB1}"/>
    <hyperlink ref="E180" r:id="rId725" display="http://www.usharbormaster.com/secure/auxview.cfm?recordid=26486" xr:uid="{2BFE580C-8359-4634-B500-5831F21DB4C2}"/>
    <hyperlink ref="F180" r:id="rId726" display="http://maps.google.com/?output=embed&amp;q=41.60719444,-70.43469444" xr:uid="{5BEF0D37-8785-4A0B-AA7A-CEAC5871EBCA}"/>
    <hyperlink ref="G180" r:id="rId727" display="http://maps.google.com/?output=embed&amp;q=41.60719444,-70.43469444" xr:uid="{F0C09019-6E0C-4632-95DF-5652FB75F55D}"/>
    <hyperlink ref="P180" r:id="rId728" display="http://www.usharbormaster.com/secure/AuxAidReport_new.cfm?id=26486" xr:uid="{5BB8C271-EED4-45BC-9D8C-FF1795ECC072}"/>
    <hyperlink ref="E181" r:id="rId729" display="http://www.usharbormaster.com/secure/auxview.cfm?recordid=26478" xr:uid="{A0658B27-CA01-46C3-8FA9-5236BF5CB0E2}"/>
    <hyperlink ref="F181" r:id="rId730" display="http://maps.google.com/?output=embed&amp;q=41.59852778,-70.43075000" xr:uid="{53BAE5F0-0BA0-499E-8A96-D6C464562641}"/>
    <hyperlink ref="G181" r:id="rId731" display="http://maps.google.com/?output=embed&amp;q=41.59852778,-70.43075000" xr:uid="{DA835F35-74EC-41AA-B857-E6FFD02A8996}"/>
    <hyperlink ref="P181" r:id="rId732" display="http://www.usharbormaster.com/secure/AuxAidReport_new.cfm?id=26478" xr:uid="{ABD5D04D-677E-4825-A65A-BA7A25A9E91E}"/>
    <hyperlink ref="E182" r:id="rId733" display="http://www.usharbormaster.com/secure/auxview.cfm?recordid=26479" xr:uid="{B4FC921A-5F94-47BA-BE8E-51A543792B59}"/>
    <hyperlink ref="F182" r:id="rId734" display="http://maps.google.com/?output=embed&amp;q=41.60030556,-70.43227778" xr:uid="{CED85B19-4B14-424C-A008-6C82E9418104}"/>
    <hyperlink ref="G182" r:id="rId735" display="http://maps.google.com/?output=embed&amp;q=41.60030556,-70.43227778" xr:uid="{81E00774-06EF-44AD-A7C8-F2A276D46D06}"/>
    <hyperlink ref="P182" r:id="rId736" display="http://www.usharbormaster.com/secure/AuxAidReport_new.cfm?id=26479" xr:uid="{7CC0F13D-8D89-4F54-8DE4-6758329F7E6F}"/>
    <hyperlink ref="E183" r:id="rId737" display="http://www.usharbormaster.com/secure/auxview.cfm?recordid=26480" xr:uid="{C0A1F5DB-76E8-456F-A89F-A1FD67A54279}"/>
    <hyperlink ref="F183" r:id="rId738" display="http://maps.google.com/?output=embed&amp;q=41.60041667,-70.43211111" xr:uid="{FEEF9ADF-D5EA-4956-BD6F-466B411A2556}"/>
    <hyperlink ref="G183" r:id="rId739" display="http://maps.google.com/?output=embed&amp;q=41.60041667,-70.43211111" xr:uid="{F13A3FBE-72E8-4786-BAA3-E5A33FFD776C}"/>
    <hyperlink ref="P183" r:id="rId740" display="http://www.usharbormaster.com/secure/AuxAidReport_new.cfm?id=26480" xr:uid="{528AEAAC-09BE-4538-86E6-4BA1529C4E9F}"/>
    <hyperlink ref="E184" r:id="rId741" display="http://www.usharbormaster.com/secure/auxview.cfm?recordid=26481" xr:uid="{EC6307C0-B24E-4EB9-9602-446FDDF9232E}"/>
    <hyperlink ref="F184" r:id="rId742" display="http://maps.google.com/?output=embed&amp;q=41.60225000,-70.43366667" xr:uid="{F9F1FF0B-9D46-46F8-8DB9-6D17A66B8DC8}"/>
    <hyperlink ref="G184" r:id="rId743" display="http://maps.google.com/?output=embed&amp;q=41.60225000,-70.43366667" xr:uid="{37A79882-D878-4173-A223-CA9753B4938D}"/>
    <hyperlink ref="P184" r:id="rId744" display="http://www.usharbormaster.com/secure/AuxAidReport_new.cfm?id=26481" xr:uid="{6B52E86A-8757-4912-BC27-F66CC4C5E18B}"/>
    <hyperlink ref="E185" r:id="rId745" display="http://www.usharbormaster.com/secure/auxview.cfm?recordid=26482" xr:uid="{104EFF0D-B8DB-498E-A3FA-AAD4B33B24E7}"/>
    <hyperlink ref="F185" r:id="rId746" display="http://maps.google.com/?output=embed&amp;q=41.60232222,-70.43298889" xr:uid="{D98F0A72-82C9-4E81-8491-083C498B4DB4}"/>
    <hyperlink ref="G185" r:id="rId747" display="http://maps.google.com/?output=embed&amp;q=41.60232222,-70.43298889" xr:uid="{FA9A0585-00CE-4062-A56F-623DCD1E1805}"/>
    <hyperlink ref="P185" r:id="rId748" display="http://www.usharbormaster.com/secure/AuxAidReport_new.cfm?id=26482" xr:uid="{5FDF295A-3638-450A-846C-657C2D9CC48E}"/>
    <hyperlink ref="E186" r:id="rId749" display="http://www.usharbormaster.com/secure/auxview.cfm?recordid=26483" xr:uid="{D9B4271D-52C6-4988-852C-380B330F6B07}"/>
    <hyperlink ref="F186" r:id="rId750" display="http://maps.google.com/?output=embed&amp;q=41.60530556,-70.43463889" xr:uid="{0F561F95-F38F-4753-8516-E38DA4211328}"/>
    <hyperlink ref="G186" r:id="rId751" display="http://maps.google.com/?output=embed&amp;q=41.60530556,-70.43463889" xr:uid="{A2B621DF-D7DE-4563-99D1-E550C0A16F60}"/>
    <hyperlink ref="P186" r:id="rId752" display="http://www.usharbormaster.com/secure/AuxAidReport_new.cfm?id=26483" xr:uid="{DCFB6A82-69CA-4E58-8E5D-EE4249C4CD02}"/>
    <hyperlink ref="E187" r:id="rId753" display="http://www.usharbormaster.com/secure/auxview.cfm?recordid=26484" xr:uid="{C8A7DB44-DBF2-45C5-8E91-41D647EA3924}"/>
    <hyperlink ref="F187" r:id="rId754" display="http://maps.google.com/?output=embed&amp;q=41.60547222,-70.43430556" xr:uid="{DBD46DCA-0E2E-449D-BC79-0B0AB9F3261F}"/>
    <hyperlink ref="G187" r:id="rId755" display="http://maps.google.com/?output=embed&amp;q=41.60547222,-70.43430556" xr:uid="{BC42EE7F-3684-4F46-BD39-29FD693D9AF4}"/>
    <hyperlink ref="P187" r:id="rId756" display="http://www.usharbormaster.com/secure/AuxAidReport_new.cfm?id=26484" xr:uid="{0A9A6704-DA3C-4CA6-B46E-C6F5E6390A72}"/>
    <hyperlink ref="E188" r:id="rId757" display="http://www.usharbormaster.com/secure/auxview.cfm?recordid=26485" xr:uid="{C7695DD8-011A-4D0A-A15C-550BE51A4165}"/>
    <hyperlink ref="F188" r:id="rId758" display="http://maps.google.com/?output=embed&amp;q=41.60711111,-70.43508333" xr:uid="{2CA36BBE-DBE8-453F-951E-5DCC5BC9BCE5}"/>
    <hyperlink ref="G188" r:id="rId759" display="http://maps.google.com/?output=embed&amp;q=41.60711111,-70.43508333" xr:uid="{26A957B8-080D-4568-847F-3AAF1C20E3E1}"/>
    <hyperlink ref="P188" r:id="rId760" display="http://www.usharbormaster.com/secure/AuxAidReport_new.cfm?id=26485" xr:uid="{05C83A70-3FA9-4EB8-95D5-2A0EDB6BEE38}"/>
    <hyperlink ref="E189" r:id="rId761" display="http://www.usharbormaster.com/secure/auxview.cfm?recordid=26487" xr:uid="{3372C69F-D6EF-4ECD-A28B-591E2DE45CCD}"/>
    <hyperlink ref="F189" r:id="rId762" display="http://maps.google.com/?output=embed&amp;q=41.60919444,-70.43247222" xr:uid="{1CC1034C-A5C2-4E91-9E93-D00142B04FA7}"/>
    <hyperlink ref="G189" r:id="rId763" display="http://maps.google.com/?output=embed&amp;q=41.60919444,-70.43247222" xr:uid="{04E4E866-11CA-4CCD-ABCA-1386BF9FC5F3}"/>
    <hyperlink ref="P189" r:id="rId764" display="http://www.usharbormaster.com/secure/AuxAidReport_new.cfm?id=26487" xr:uid="{1062D889-A733-4F64-95A6-23FA94588031}"/>
    <hyperlink ref="E190" r:id="rId765" display="http://www.usharbormaster.com/secure/auxview.cfm?recordid=26494" xr:uid="{D9DB00A5-9142-424A-9D14-1706C5AF58BD}"/>
    <hyperlink ref="F190" r:id="rId766" display="http://maps.google.com/?output=embed&amp;q=41.62294444,-70.42155556" xr:uid="{5641CF78-9F52-47BB-8BCF-ABFE960ABF5F}"/>
    <hyperlink ref="G190" r:id="rId767" display="http://maps.google.com/?output=embed&amp;q=41.62294444,-70.42155556" xr:uid="{FCBB81FF-71C6-4AB6-8370-44B8DAEECCCD}"/>
    <hyperlink ref="P190" r:id="rId768" display="http://www.usharbormaster.com/secure/AuxAidReport_new.cfm?id=26494" xr:uid="{03AA2320-8BB4-464F-93EB-EAA678C851D3}"/>
    <hyperlink ref="E191" r:id="rId769" display="http://www.usharbormaster.com/secure/auxview.cfm?recordid=26495" xr:uid="{0F641DB5-52C1-44F9-A7E4-D38EF6F35BD7}"/>
    <hyperlink ref="F191" r:id="rId770" display="http://maps.google.com/?output=embed&amp;q=41.62525000,-70.41772222" xr:uid="{930854A4-A207-46F8-917E-A243FDECF5D4}"/>
    <hyperlink ref="G191" r:id="rId771" display="http://maps.google.com/?output=embed&amp;q=41.62525000,-70.41772222" xr:uid="{4817AD42-A3D3-44C3-89F0-98CFB031692D}"/>
    <hyperlink ref="P191" r:id="rId772" display="http://www.usharbormaster.com/secure/AuxAidReport_new.cfm?id=26495" xr:uid="{79EBA823-E175-450A-99F3-44FA13FD69C4}"/>
    <hyperlink ref="E192" r:id="rId773" display="http://www.usharbormaster.com/secure/auxview.cfm?recordid=26496" xr:uid="{B4D3A6D7-28C9-4E1A-B7EF-A967B110A01E}"/>
    <hyperlink ref="F192" r:id="rId774" display="http://maps.google.com/?output=embed&amp;q=41.62505556,-70.41772222" xr:uid="{9939FB1E-2045-4F9A-99F8-07B4AE4F54BD}"/>
    <hyperlink ref="G192" r:id="rId775" display="http://maps.google.com/?output=embed&amp;q=41.62505556,-70.41772222" xr:uid="{97BCBDF8-D222-45B9-9BA4-09AE7B165944}"/>
    <hyperlink ref="P192" r:id="rId776" display="http://www.usharbormaster.com/secure/AuxAidReport_new.cfm?id=26496" xr:uid="{738EEDCC-CE4E-43CE-B655-C3FEF883423A}"/>
    <hyperlink ref="E193" r:id="rId777" display="http://www.usharbormaster.com/secure/auxview.cfm?recordid=26497" xr:uid="{BF9E2F46-7FB2-4B2B-803C-EA70FBCF2F37}"/>
    <hyperlink ref="F193" r:id="rId778" display="http://maps.google.com/?output=embed&amp;q=41.62731639,-70.41502750" xr:uid="{AFB13343-0FFC-464B-AC70-AC170EFFF2C0}"/>
    <hyperlink ref="G193" r:id="rId779" display="http://maps.google.com/?output=embed&amp;q=41.62731639,-70.41502750" xr:uid="{53AED0DD-1176-46DD-A43C-065025187706}"/>
    <hyperlink ref="P193" r:id="rId780" display="http://www.usharbormaster.com/secure/AuxAidReport_new.cfm?id=26497" xr:uid="{425FFA4C-D416-4098-8B4F-FAAA4221A483}"/>
    <hyperlink ref="E194" r:id="rId781" display="http://www.usharbormaster.com/secure/auxview.cfm?recordid=26498" xr:uid="{C14FA372-9278-417E-8A41-A8CA6FC77C54}"/>
    <hyperlink ref="F194" r:id="rId782" display="http://maps.google.com/?output=embed&amp;q=41.62709778,-70.41484528" xr:uid="{4B9C48E0-8F8B-484C-9E23-BD5D52859E5F}"/>
    <hyperlink ref="G194" r:id="rId783" display="http://maps.google.com/?output=embed&amp;q=41.62709778,-70.41484528" xr:uid="{6D8443B4-6A60-47BA-AD39-CC61F9E2F02F}"/>
    <hyperlink ref="P194" r:id="rId784" display="http://www.usharbormaster.com/secure/AuxAidReport_new.cfm?id=26498" xr:uid="{66350661-49BD-4DDE-BEFE-895406827627}"/>
    <hyperlink ref="E195" r:id="rId785" display="http://www.usharbormaster.com/secure/auxview.cfm?recordid=26499" xr:uid="{2D972534-8ED4-446C-9BAF-99C6424A62F4}"/>
    <hyperlink ref="F195" r:id="rId786" display="http://maps.google.com/?output=embed&amp;q=41.62890722,-70.41235972" xr:uid="{0774673E-F8F6-437B-AD9C-997C1AAE4452}"/>
    <hyperlink ref="G195" r:id="rId787" display="http://maps.google.com/?output=embed&amp;q=41.62890722,-70.41235972" xr:uid="{C3BC19E4-26EF-498A-B18C-222BC17CDBDA}"/>
    <hyperlink ref="P195" r:id="rId788" display="http://www.usharbormaster.com/secure/AuxAidReport_new.cfm?id=26499" xr:uid="{258F5A98-283B-49B2-9A0D-85E7FC0CAC80}"/>
    <hyperlink ref="E196" r:id="rId789" display="http://www.usharbormaster.com/secure/auxview.cfm?recordid=26500" xr:uid="{267A469D-ECFC-4D18-83AE-B5FB89572F33}"/>
    <hyperlink ref="F196" r:id="rId790" display="http://maps.google.com/?output=embed&amp;q=41.62872917,-70.41212833" xr:uid="{EAB81B74-9523-42B1-8305-4694C8DD10F6}"/>
    <hyperlink ref="G196" r:id="rId791" display="http://maps.google.com/?output=embed&amp;q=41.62872917,-70.41212833" xr:uid="{CD462B54-1BFE-46CC-B0AE-DB45B8CCB010}"/>
    <hyperlink ref="P196" r:id="rId792" display="http://www.usharbormaster.com/secure/AuxAidReport_new.cfm?id=26500" xr:uid="{A9D3FBE8-63BD-4C6E-958B-C0383F3B1B3D}"/>
    <hyperlink ref="E197" r:id="rId793" display="http://www.usharbormaster.com/secure/auxview.cfm?recordid=26501" xr:uid="{C5575BBA-D21B-403E-A925-6D798CE76C5D}"/>
    <hyperlink ref="F197" r:id="rId794" display="http://maps.google.com/?output=embed&amp;q=41.62997389,-70.40983611" xr:uid="{2244E3CB-FFA3-4B65-B309-38FD56816298}"/>
    <hyperlink ref="G197" r:id="rId795" display="http://maps.google.com/?output=embed&amp;q=41.62997389,-70.40983611" xr:uid="{A0AD024F-9D7E-45A4-9596-436BF379E5EE}"/>
    <hyperlink ref="P197" r:id="rId796" display="http://www.usharbormaster.com/secure/AuxAidReport_new.cfm?id=26501" xr:uid="{0EBB93F3-0ACA-4EA1-94BA-BA1429FF6A19}"/>
    <hyperlink ref="E198" r:id="rId797" display="http://www.usharbormaster.com/secure/auxview.cfm?recordid=26502" xr:uid="{B131D26D-3097-498B-9235-72D9DF0FC3DE}"/>
    <hyperlink ref="F198" r:id="rId798" display="http://maps.google.com/?output=embed&amp;q=41.62985444,-70.40962694" xr:uid="{612D010E-012C-451B-90A8-C5E489709586}"/>
    <hyperlink ref="G198" r:id="rId799" display="http://maps.google.com/?output=embed&amp;q=41.62985444,-70.40962694" xr:uid="{EDC89592-1E66-4C0A-99E1-B7A5D09A37F0}"/>
    <hyperlink ref="P198" r:id="rId800" display="http://www.usharbormaster.com/secure/AuxAidReport_new.cfm?id=26502" xr:uid="{A35D881B-E1B3-4F24-9574-857369BDA502}"/>
    <hyperlink ref="E199" r:id="rId801" display="http://www.usharbormaster.com/secure/auxview.cfm?recordid=26503" xr:uid="{C353D45C-5C53-4AA9-A8BF-3A34D0A4E5ED}"/>
    <hyperlink ref="F199" r:id="rId802" display="http://maps.google.com/?output=embed&amp;q=41.63091667,-70.40755556" xr:uid="{2C7081A9-467B-4F4C-AF78-3586D578AF6A}"/>
    <hyperlink ref="G199" r:id="rId803" display="http://maps.google.com/?output=embed&amp;q=41.63091667,-70.40755556" xr:uid="{B9CBF955-0101-4FD0-B22E-AE617149CA1C}"/>
    <hyperlink ref="P199" r:id="rId804" display="http://www.usharbormaster.com/secure/AuxAidReport_new.cfm?id=26503" xr:uid="{4FB299AD-F9D0-4340-B1A5-A645FE82EAFA}"/>
    <hyperlink ref="E200" r:id="rId805" display="http://www.usharbormaster.com/secure/auxview.cfm?recordid=26488" xr:uid="{CCD0BBDA-8642-4F01-9871-ED155B2C0ACC}"/>
    <hyperlink ref="F200" r:id="rId806" display="http://maps.google.com/?output=embed&amp;q=41.60894444,-70.43330556" xr:uid="{97F253F8-8169-4D38-9065-C0CA04F77CAA}"/>
    <hyperlink ref="G200" r:id="rId807" display="http://maps.google.com/?output=embed&amp;q=41.60894444,-70.43330556" xr:uid="{11F96A78-9154-4C4F-8553-4CAF04E91F44}"/>
    <hyperlink ref="P200" r:id="rId808" display="http://www.usharbormaster.com/secure/AuxAidReport_new.cfm?id=26488" xr:uid="{C503A2CB-FAED-4217-A4D0-2330391B1C60}"/>
    <hyperlink ref="E201" r:id="rId809" display="http://www.usharbormaster.com/secure/auxview.cfm?recordid=26504" xr:uid="{3D75F4B4-AC05-43D1-ABDA-278D43147063}"/>
    <hyperlink ref="F201" r:id="rId810" display="http://maps.google.com/?output=embed&amp;q=41.63072222,-70.40744444" xr:uid="{A30E7B48-5F1E-4BFA-98EA-1AF5C9B43577}"/>
    <hyperlink ref="G201" r:id="rId811" display="http://maps.google.com/?output=embed&amp;q=41.63072222,-70.40744444" xr:uid="{722D77FD-449B-42C1-B257-57A6A49261F5}"/>
    <hyperlink ref="P201" r:id="rId812" display="http://www.usharbormaster.com/secure/AuxAidReport_new.cfm?id=26504" xr:uid="{E0E23A4F-9136-47C4-8472-E75E05297F13}"/>
    <hyperlink ref="E202" r:id="rId813" display="http://www.usharbormaster.com/secure/auxview.cfm?recordid=26489" xr:uid="{6216B171-A559-4F5E-B913-27F3ED267244}"/>
    <hyperlink ref="F202" r:id="rId814" display="http://maps.google.com/?output=embed&amp;q=41.60905556,-70.42969444" xr:uid="{D60217BC-EC49-4F0A-88D6-F867A1B0ACC5}"/>
    <hyperlink ref="G202" r:id="rId815" display="http://maps.google.com/?output=embed&amp;q=41.60905556,-70.42969444" xr:uid="{73C9182B-91F3-4774-B1AA-AC08B2A3825E}"/>
    <hyperlink ref="P202" r:id="rId816" display="http://www.usharbormaster.com/secure/AuxAidReport_new.cfm?id=26489" xr:uid="{365F869B-6409-48DC-8E75-98AACE8DC9F9}"/>
    <hyperlink ref="E203" r:id="rId817" display="http://www.usharbormaster.com/secure/auxview.cfm?recordid=26490" xr:uid="{626F9621-34D3-4E4C-A6C6-0B802110646A}"/>
    <hyperlink ref="F203" r:id="rId818" display="http://maps.google.com/?output=embed&amp;q=41.60920556,-70.42869722" xr:uid="{68BA0FD2-8B64-4E97-8968-C98F8A225D64}"/>
    <hyperlink ref="G203" r:id="rId819" display="http://maps.google.com/?output=embed&amp;q=41.60920556,-70.42869722" xr:uid="{1878865C-18C8-4370-943D-5D62460444CB}"/>
    <hyperlink ref="P203" r:id="rId820" display="http://www.usharbormaster.com/secure/AuxAidReport_new.cfm?id=26490" xr:uid="{30B2D259-C3B7-4C27-88F0-555DCA91EBEE}"/>
    <hyperlink ref="E204" r:id="rId821" display="http://www.usharbormaster.com/secure/auxview.cfm?recordid=26491" xr:uid="{94362B91-E5D0-438C-83B9-7132CE121951}"/>
    <hyperlink ref="F204" r:id="rId822" display="http://maps.google.com/?output=embed&amp;q=41.60947222,-70.42891667" xr:uid="{689AB6FB-302F-407A-AF1D-BB4C4E436DCA}"/>
    <hyperlink ref="G204" r:id="rId823" display="http://maps.google.com/?output=embed&amp;q=41.60947222,-70.42891667" xr:uid="{1BC018E9-311A-4B96-B127-21F074907CD7}"/>
    <hyperlink ref="P204" r:id="rId824" display="http://www.usharbormaster.com/secure/AuxAidReport_new.cfm?id=26491" xr:uid="{59FAA7B5-547D-4E9A-912F-8A2116590200}"/>
    <hyperlink ref="E205" r:id="rId825" display="http://www.usharbormaster.com/secure/auxview.cfm?recordid=26492" xr:uid="{83927EC0-FBAB-49CE-8E5C-97810E123C44}"/>
    <hyperlink ref="F205" r:id="rId826" display="http://maps.google.com/?output=embed&amp;q=41.61041667,-70.42855556" xr:uid="{E627F25A-449B-40F7-AAAD-636FCC14ED1F}"/>
    <hyperlink ref="G205" r:id="rId827" display="http://maps.google.com/?output=embed&amp;q=41.61041667,-70.42855556" xr:uid="{EABC4645-9F74-4DF2-BCFE-DEC4DB548DAF}"/>
    <hyperlink ref="P205" r:id="rId828" display="http://www.usharbormaster.com/secure/AuxAidReport_new.cfm?id=26492" xr:uid="{0A730A0D-C2F1-410D-9FEB-6E7CE739031A}"/>
    <hyperlink ref="E206" r:id="rId829" display="http://www.usharbormaster.com/secure/auxview.cfm?recordid=26493" xr:uid="{1CAECC00-1633-45D8-AF6B-C23FD8EC854F}"/>
    <hyperlink ref="F206" r:id="rId830" display="http://maps.google.com/?output=embed&amp;q=41.61400278,-70.42831944" xr:uid="{80E550A8-D6CD-406D-8FB8-6A7FC1B7BA78}"/>
    <hyperlink ref="G206" r:id="rId831" display="http://maps.google.com/?output=embed&amp;q=41.61400278,-70.42831944" xr:uid="{A123B229-F0D1-4555-8453-9DFB22135C5F}"/>
    <hyperlink ref="P206" r:id="rId832" display="http://www.usharbormaster.com/secure/AuxAidReport_new.cfm?id=26493" xr:uid="{693594A8-3576-440B-A293-C3C9532AE929}"/>
    <hyperlink ref="E207" r:id="rId833" display="http://www.usharbormaster.com/secure/auxview.cfm?recordid=26525" xr:uid="{1D51AC96-DA39-44F1-808F-017EEE3F5102}"/>
    <hyperlink ref="F207" r:id="rId834" display="http://maps.google.com/?output=embed&amp;q=41.61200000,-70.42819444" xr:uid="{8B12365D-8130-4060-A44A-6A9663DDA35B}"/>
    <hyperlink ref="G207" r:id="rId835" display="http://maps.google.com/?output=embed&amp;q=41.61200000,-70.42819444" xr:uid="{5F7031BA-3281-44FE-9525-DD2AD4FF209E}"/>
    <hyperlink ref="P207" r:id="rId836" display="http://www.usharbormaster.com/secure/AuxAidReport_new.cfm?id=26525" xr:uid="{49481E87-6A33-4422-94B8-4275756010E7}"/>
    <hyperlink ref="E208" r:id="rId837" display="http://www.usharbormaster.com/secure/auxview.cfm?recordid=29423" xr:uid="{8102B887-9A6A-4F06-A932-8F4428311DF4}"/>
    <hyperlink ref="F208" r:id="rId838" display="http://maps.google.com/?output=embed&amp;q=41.60902833,-70.43087111" xr:uid="{50431634-2C50-44A4-BD7B-1F8F19B0FD4B}"/>
    <hyperlink ref="G208" r:id="rId839" display="http://maps.google.com/?output=embed&amp;q=41.60902833,-70.43087111" xr:uid="{1FBD4295-A2C0-468E-B5B6-9B0FA3CDEBF6}"/>
    <hyperlink ref="P208" r:id="rId840" display="http://www.usharbormaster.com/secure/AuxAidReport_new.cfm?id=29423" xr:uid="{82C7D9DC-EBF4-46C3-BA6E-175C4D098191}"/>
    <hyperlink ref="E209" r:id="rId841" display="http://www.usharbormaster.com/secure/auxview.cfm?recordid=29455" xr:uid="{BCD9A752-7F56-4303-994B-BADF8D9B270C}"/>
    <hyperlink ref="F209" r:id="rId842" display="http://maps.google.com/?output=embed&amp;q=41.63455861,-70.33336417" xr:uid="{33BFA058-F5D6-4C67-9B22-329F8D8CCC3B}"/>
    <hyperlink ref="G209" r:id="rId843" display="http://maps.google.com/?output=embed&amp;q=41.63455861,-70.33336417" xr:uid="{D8D65B4F-2C67-4338-877B-4739FF0497A1}"/>
    <hyperlink ref="P209" r:id="rId844" display="http://www.usharbormaster.com/secure/AuxAidReport_new.cfm?id=29455" xr:uid="{F12F605F-2A1A-4D09-A0B8-EF91C2BB4FA6}"/>
    <hyperlink ref="E210" r:id="rId845" display="http://www.usharbormaster.com/secure/auxview.cfm?recordid=29454" xr:uid="{D307D11B-E16E-4904-BB2E-EB7ED8EF544C}"/>
    <hyperlink ref="F210" r:id="rId846" display="http://maps.google.com/?output=embed&amp;q=41.63562083,-70.33945944" xr:uid="{282FE019-23CF-42BB-960D-5F0D6A3B5CD2}"/>
    <hyperlink ref="G210" r:id="rId847" display="http://maps.google.com/?output=embed&amp;q=41.63562083,-70.33945944" xr:uid="{28026025-78F2-4CC7-9D27-D64EE1C13DB7}"/>
    <hyperlink ref="P210" r:id="rId848" display="http://www.usharbormaster.com/secure/AuxAidReport_new.cfm?id=29454" xr:uid="{F2EE9483-E42B-4098-B3A0-C3192FF72450}"/>
    <hyperlink ref="E211" r:id="rId849" display="http://www.usharbormaster.com/secure/auxview.cfm?recordid=29788" xr:uid="{143230D5-9732-46D1-9683-251B20F5E343}"/>
    <hyperlink ref="F211" r:id="rId850" display="http://maps.google.com/?output=embed&amp;q=41.42462833,-70.91645000" xr:uid="{C831E5A9-5C48-41CD-8F3C-9B2A2D384051}"/>
    <hyperlink ref="G211" r:id="rId851" display="http://maps.google.com/?output=embed&amp;q=41.42462833,-70.91645000" xr:uid="{5575EFBC-F9A8-426F-9569-E610EC4BBEA4}"/>
    <hyperlink ref="P211" r:id="rId852" display="http://www.usharbormaster.com/secure/AuxAidReport_new.cfm?id=29788" xr:uid="{166367F4-41C8-43FE-B429-61B01ED06F74}"/>
    <hyperlink ref="E212" r:id="rId853" display="http://www.usharbormaster.com/secure/auxview.cfm?recordid=28910" xr:uid="{065094E2-9D11-4178-B782-49C5D31A4F65}"/>
    <hyperlink ref="F212" r:id="rId854" display="http://maps.google.com/?output=embed&amp;q=41.42466667,-70.92433333" xr:uid="{F2941254-87E5-4C71-851C-D9DB2B0DEC96}"/>
    <hyperlink ref="G212" r:id="rId855" display="http://maps.google.com/?output=embed&amp;q=41.42466667,-70.92433333" xr:uid="{D9F1BC93-4F65-4C63-9147-3915DBCD5C92}"/>
    <hyperlink ref="P212" r:id="rId856" display="http://www.usharbormaster.com/secure/AuxAidReport_new.cfm?id=28910" xr:uid="{A1588D83-C041-41C1-9069-8C8BC2FFEF16}"/>
    <hyperlink ref="E213" r:id="rId857" display="http://www.usharbormaster.com/secure/auxview.cfm?recordid=28913" xr:uid="{F51BB60A-168D-4180-9ACD-95996013C74F}"/>
    <hyperlink ref="F213" r:id="rId858" display="http://maps.google.com/?output=embed&amp;q=41.42491667,-70.92673333" xr:uid="{DAD0AF6B-DEF8-49EE-BE72-A8B7EDB0A576}"/>
    <hyperlink ref="G213" r:id="rId859" display="http://maps.google.com/?output=embed&amp;q=41.42491667,-70.92673333" xr:uid="{0CEF6388-FA19-4E61-B885-3F65C979740C}"/>
    <hyperlink ref="P213" r:id="rId860" display="http://www.usharbormaster.com/secure/AuxAidReport_new.cfm?id=28913" xr:uid="{758B952C-0F30-4C2B-864F-1CE382526C59}"/>
    <hyperlink ref="E214" r:id="rId861" display="http://www.usharbormaster.com/secure/auxview.cfm?recordid=28909" xr:uid="{47F2B3AE-C4F0-4EA3-B428-3BC4D7B28359}"/>
    <hyperlink ref="F214" r:id="rId862" display="http://maps.google.com/?output=embed&amp;q=41.42473889,-70.92553889" xr:uid="{7B8BCA94-8B9F-4012-9058-75498F664A61}"/>
    <hyperlink ref="G214" r:id="rId863" display="http://maps.google.com/?output=embed&amp;q=41.42473889,-70.92553889" xr:uid="{81A0A212-FA4E-4FEF-A661-2462DC59E36C}"/>
    <hyperlink ref="P214" r:id="rId864" display="http://www.usharbormaster.com/secure/AuxAidReport_new.cfm?id=28909" xr:uid="{8E80902C-B428-4BA2-A4FA-CE30ECB97CF4}"/>
    <hyperlink ref="E215" r:id="rId865" display="http://www.usharbormaster.com/secure/auxview.cfm?recordid=28908" xr:uid="{F1637A2B-3AD7-4283-BE1D-D5540A472A24}"/>
    <hyperlink ref="F215" r:id="rId866" display="http://maps.google.com/?output=embed&amp;q=41.42540000,-70.92352500" xr:uid="{7426F644-B3CA-4292-855A-08118849775D}"/>
    <hyperlink ref="G215" r:id="rId867" display="http://maps.google.com/?output=embed&amp;q=41.42540000,-70.92352500" xr:uid="{745ABB4A-B946-464A-BE1B-C763B2D60961}"/>
    <hyperlink ref="P215" r:id="rId868" display="http://www.usharbormaster.com/secure/AuxAidReport_new.cfm?id=28908" xr:uid="{76949584-4FD5-4932-B6E5-5276D5084349}"/>
    <hyperlink ref="E216" r:id="rId869" display="http://www.usharbormaster.com/secure/auxview.cfm?recordid=28905" xr:uid="{1E7C061D-4A8B-446B-A534-833D64A73B01}"/>
    <hyperlink ref="F216" r:id="rId870" display="http://maps.google.com/?output=embed&amp;q=41.42538333,-70.92303833" xr:uid="{62700A32-9284-455B-9515-0E811E0C6A73}"/>
    <hyperlink ref="G216" r:id="rId871" display="http://maps.google.com/?output=embed&amp;q=41.42538333,-70.92303833" xr:uid="{3185A712-EFA1-493C-BD76-92FC8893883B}"/>
    <hyperlink ref="P216" r:id="rId872" display="http://www.usharbormaster.com/secure/AuxAidReport_new.cfm?id=28905" xr:uid="{072F95D6-0F3D-4068-82CB-A38FEEA02B98}"/>
    <hyperlink ref="E217" r:id="rId873" display="http://www.usharbormaster.com/secure/auxview.cfm?recordid=28907" xr:uid="{BF81F2DB-ED0D-4C51-A544-EE0EEF593CAE}"/>
    <hyperlink ref="F217" r:id="rId874" display="http://maps.google.com/?output=embed&amp;q=41.42600000,-70.92351667" xr:uid="{C07E9AC5-8382-4537-B719-FCE856E404B2}"/>
    <hyperlink ref="G217" r:id="rId875" display="http://maps.google.com/?output=embed&amp;q=41.42600000,-70.92351667" xr:uid="{3624CEE1-E3C1-4AC5-85E2-66F5D15482BC}"/>
    <hyperlink ref="P217" r:id="rId876" display="http://www.usharbormaster.com/secure/AuxAidReport_new.cfm?id=28907" xr:uid="{9ABB32B1-D5F3-498A-9B0A-1AC9BC56DCCB}"/>
    <hyperlink ref="E218" r:id="rId877" display="http://www.usharbormaster.com/secure/auxview.cfm?recordid=28906" xr:uid="{36CF0244-01A4-432A-98D2-94BEE21CBDB1}"/>
    <hyperlink ref="F218" r:id="rId878" display="http://maps.google.com/?output=embed&amp;q=41.42590389,-70.92290278" xr:uid="{80895F8D-083B-431E-8385-2B73D090E481}"/>
    <hyperlink ref="G218" r:id="rId879" display="http://maps.google.com/?output=embed&amp;q=41.42590389,-70.92290278" xr:uid="{0515950D-6FFD-4FE1-9C86-B27C57BA9AAE}"/>
    <hyperlink ref="P218" r:id="rId880" display="http://www.usharbormaster.com/secure/AuxAidReport_new.cfm?id=28906" xr:uid="{1A377786-7C49-429C-A603-172877A7A3C3}"/>
    <hyperlink ref="E219" r:id="rId881" display="http://www.usharbormaster.com/secure/auxview.cfm?recordid=27474" xr:uid="{18298C89-C50E-47AA-B2A3-4AA88383D374}"/>
    <hyperlink ref="F219" r:id="rId882" display="http://maps.google.com/?output=embed&amp;q=41.58961667,-70.46258333" xr:uid="{CC45A8AD-D662-4E2C-AE4A-F53FB285A01B}"/>
    <hyperlink ref="G219" r:id="rId883" display="http://maps.google.com/?output=embed&amp;q=41.58961667,-70.46258333" xr:uid="{BB5A6FB5-8B33-4430-8515-24B3E08F26C8}"/>
    <hyperlink ref="P219" r:id="rId884" display="http://www.usharbormaster.com/secure/AuxAidReport_new.cfm?id=27474" xr:uid="{5D64309A-1B15-46D7-B148-383EC21103C1}"/>
    <hyperlink ref="E220" r:id="rId885" display="http://www.usharbormaster.com/secure/auxview.cfm?recordid=29451" xr:uid="{89818F9B-8FFA-4732-9870-0ABAACBF6BFF}"/>
    <hyperlink ref="F220" r:id="rId886" display="http://maps.google.com/?output=embed&amp;q=41.62100417,-70.36574056" xr:uid="{5621B2DD-0E0C-4077-99E9-03F9431B0108}"/>
    <hyperlink ref="G220" r:id="rId887" display="http://maps.google.com/?output=embed&amp;q=41.62100417,-70.36574056" xr:uid="{84931876-65B3-45AC-983A-EB39749E80F6}"/>
    <hyperlink ref="P220" r:id="rId888" display="http://www.usharbormaster.com/secure/AuxAidReport_new.cfm?id=29451" xr:uid="{61E90DF7-E738-40B4-A7DA-5CC9DCB8BF74}"/>
    <hyperlink ref="E221" r:id="rId889" display="http://www.usharbormaster.com/secure/auxview.cfm?recordid=26505" xr:uid="{3828644D-D440-4693-8F71-31E797C1B6BD}"/>
    <hyperlink ref="F221" r:id="rId890" display="http://maps.google.com/?output=embed&amp;q=41.62016861,-70.36218611" xr:uid="{7E79591E-E9DB-42DA-A303-146B0F32F2E8}"/>
    <hyperlink ref="G221" r:id="rId891" display="http://maps.google.com/?output=embed&amp;q=41.62016861,-70.36218611" xr:uid="{536E3AB8-50E3-4F77-BD56-123F6D994A17}"/>
    <hyperlink ref="P221" r:id="rId892" display="http://www.usharbormaster.com/secure/AuxAidReport_new.cfm?id=26505" xr:uid="{764CB136-70F3-4C19-B235-AF0569A29571}"/>
    <hyperlink ref="E222" r:id="rId893" display="http://www.usharbormaster.com/secure/auxview.cfm?recordid=27509" xr:uid="{F62B0B3C-DE03-477F-8424-DDDE8E9FD3BB}"/>
    <hyperlink ref="F222" r:id="rId894" display="http://maps.google.com/?output=embed&amp;q=41.92850000,-70.02741667" xr:uid="{AD3B4E3E-5F45-4170-BF64-F0205FAA0390}"/>
    <hyperlink ref="G222" r:id="rId895" display="http://maps.google.com/?output=embed&amp;q=41.92850000,-70.02741667" xr:uid="{91F2A4B8-6D5F-4A86-8EFA-DAF0C49A06B9}"/>
    <hyperlink ref="P222" r:id="rId896" display="http://www.usharbormaster.com/secure/AuxAidReport_new.cfm?id=27509" xr:uid="{C7284AC7-9BC8-4929-AEC6-74D990FE3135}"/>
    <hyperlink ref="E223" r:id="rId897" display="http://www.usharbormaster.com/secure/auxview.cfm?recordid=27510" xr:uid="{0D099D69-0A94-471C-9F8C-5E5E5BA701A3}"/>
    <hyperlink ref="F223" r:id="rId898" display="http://maps.google.com/?output=embed&amp;q=41.92822222,-70.02683333" xr:uid="{AE632A0F-8346-47C1-B68C-006A1D1DC953}"/>
    <hyperlink ref="G223" r:id="rId899" display="http://maps.google.com/?output=embed&amp;q=41.92822222,-70.02683333" xr:uid="{65E4478A-FBE7-4859-9F26-CFB8FBC5481A}"/>
    <hyperlink ref="P223" r:id="rId900" display="http://www.usharbormaster.com/secure/AuxAidReport_new.cfm?id=27510" xr:uid="{E799F6B8-B7EB-4E2D-B3FB-E41A50306AA8}"/>
    <hyperlink ref="E224" r:id="rId901" display="http://www.usharbormaster.com/secure/auxview.cfm?recordid=27511" xr:uid="{C50E59A2-1C67-4AEF-A35F-BA559A13C879}"/>
    <hyperlink ref="F224" r:id="rId902" display="http://maps.google.com/?output=embed&amp;q=41.92886111,-70.02516667" xr:uid="{2D320271-CB39-4D90-83F1-E4B07B1BE427}"/>
    <hyperlink ref="G224" r:id="rId903" display="http://maps.google.com/?output=embed&amp;q=41.92886111,-70.02516667" xr:uid="{90957BB6-2D04-496D-AFFE-AAD19739603C}"/>
    <hyperlink ref="P224" r:id="rId904" display="http://www.usharbormaster.com/secure/AuxAidReport_new.cfm?id=27511" xr:uid="{8F19C099-570F-449D-9082-DEC6B7BB0E9C}"/>
    <hyperlink ref="E225" r:id="rId905" display="http://www.usharbormaster.com/secure/auxview.cfm?recordid=27512" xr:uid="{B43BF7EB-B197-4E14-8456-59961286BB20}"/>
    <hyperlink ref="F225" r:id="rId906" display="http://maps.google.com/?output=embed&amp;q=41.92866667,-70.02488889" xr:uid="{4823E602-903A-411A-B5BF-B258C04CB27D}"/>
    <hyperlink ref="G225" r:id="rId907" display="http://maps.google.com/?output=embed&amp;q=41.92866667,-70.02488889" xr:uid="{1461FDD6-F902-4795-82E5-E232D467C7D2}"/>
    <hyperlink ref="P225" r:id="rId908" display="http://www.usharbormaster.com/secure/AuxAidReport_new.cfm?id=27512" xr:uid="{9F414547-CEFC-47D7-ABF8-50A833CF8CFE}"/>
    <hyperlink ref="E226" r:id="rId909" display="http://www.usharbormaster.com/secure/auxview.cfm?recordid=27513" xr:uid="{3FABB035-A832-4798-80A5-3B8EB0BDBDCD}"/>
    <hyperlink ref="F226" r:id="rId910" display="http://maps.google.com/?output=embed&amp;q=41.92980556,-70.02413889" xr:uid="{D1342C0E-18F0-4D8A-A381-B68E87F73938}"/>
    <hyperlink ref="G226" r:id="rId911" display="http://maps.google.com/?output=embed&amp;q=41.92980556,-70.02413889" xr:uid="{630EE462-E323-4919-82E4-3873A3ECBCF5}"/>
    <hyperlink ref="P226" r:id="rId912" display="http://www.usharbormaster.com/secure/AuxAidReport_new.cfm?id=27513" xr:uid="{7E28909A-1AEA-4D98-832B-16AC26B24891}"/>
    <hyperlink ref="E227" r:id="rId913" display="http://www.usharbormaster.com/secure/auxview.cfm?recordid=27514" xr:uid="{6CBDCD42-47F6-439D-9CA8-E1BF79B94DD8}"/>
    <hyperlink ref="F227" r:id="rId914" display="http://maps.google.com/?output=embed&amp;q=41.92969444,-70.02380556" xr:uid="{C221726F-98B3-41AE-903E-5FA35285D49E}"/>
    <hyperlink ref="G227" r:id="rId915" display="http://maps.google.com/?output=embed&amp;q=41.92969444,-70.02380556" xr:uid="{B170D738-0FB5-4967-8B14-F6701AF0D76C}"/>
    <hyperlink ref="P227" r:id="rId916" display="http://www.usharbormaster.com/secure/AuxAidReport_new.cfm?id=27514" xr:uid="{BBC86B21-46C4-471F-942E-59EF668E4FE1}"/>
    <hyperlink ref="E228" r:id="rId917" display="http://www.usharbormaster.com/secure/auxview.cfm?recordid=26506" xr:uid="{8E135B06-33D4-4523-BD04-649A906D3044}"/>
    <hyperlink ref="F228" r:id="rId918" display="http://maps.google.com/?output=embed&amp;q=41.62113889,-70.35880556" xr:uid="{B63F2271-B32C-4F5A-86FA-B7D7250D8777}"/>
    <hyperlink ref="G228" r:id="rId919" display="http://maps.google.com/?output=embed&amp;q=41.62113889,-70.35880556" xr:uid="{0D9D08BE-F753-4066-BFFE-3BCA25712527}"/>
    <hyperlink ref="P228" r:id="rId920" display="http://www.usharbormaster.com/secure/AuxAidReport_new.cfm?id=26506" xr:uid="{B3A12D21-68EB-486D-8548-0F0CF09E2F17}"/>
    <hyperlink ref="E229" r:id="rId921" display="http://www.usharbormaster.com/secure/auxview.cfm?recordid=26507" xr:uid="{497AE4AB-D024-48CC-A8FB-C2934506AD38}"/>
    <hyperlink ref="F229" r:id="rId922" display="http://maps.google.com/?output=embed&amp;q=41.62133333,-70.35897222" xr:uid="{8C01EC2C-A188-4257-A60D-12991309B47D}"/>
    <hyperlink ref="G229" r:id="rId923" display="http://maps.google.com/?output=embed&amp;q=41.62133333,-70.35897222" xr:uid="{C87BE28F-E8C8-42CB-9F5B-C7B4496A7970}"/>
    <hyperlink ref="P229" r:id="rId924" display="http://www.usharbormaster.com/secure/AuxAidReport_new.cfm?id=26507" xr:uid="{4B26182D-D345-4474-A57F-641C9630A8E6}"/>
    <hyperlink ref="E230" r:id="rId925" display="http://www.usharbormaster.com/secure/auxview.cfm?recordid=26508" xr:uid="{730AFD59-1EC6-4FDB-A86D-DB51B5045C30}"/>
    <hyperlink ref="F230" r:id="rId926" display="http://maps.google.com/?output=embed&amp;q=41.62211111,-70.36082222" xr:uid="{92F27DBB-FFBA-45D9-948D-2C183EB319D3}"/>
    <hyperlink ref="G230" r:id="rId927" display="http://maps.google.com/?output=embed&amp;q=41.62211111,-70.36082222" xr:uid="{4BFEBDC4-3CB4-489A-9024-51AF9FDD0FC7}"/>
    <hyperlink ref="P230" r:id="rId928" display="http://www.usharbormaster.com/secure/AuxAidReport_new.cfm?id=26508" xr:uid="{AD9432C2-68A9-41E3-B6D7-0A3AD4C7E0CC}"/>
    <hyperlink ref="E231" r:id="rId929" display="http://www.usharbormaster.com/secure/auxview.cfm?recordid=26509" xr:uid="{ACB95836-4392-41DC-B48B-DB00DC27694C}"/>
    <hyperlink ref="F231" r:id="rId930" display="http://maps.google.com/?output=embed&amp;q=41.62227778,-70.36063889" xr:uid="{6C876B1B-6C52-4D1A-A410-0BF58A930154}"/>
    <hyperlink ref="G231" r:id="rId931" display="http://maps.google.com/?output=embed&amp;q=41.62227778,-70.36063889" xr:uid="{B5CF49E4-AE1E-4E16-8A92-91016C900283}"/>
    <hyperlink ref="P231" r:id="rId932" display="http://www.usharbormaster.com/secure/AuxAidReport_new.cfm?id=26509" xr:uid="{43FD4A4A-E811-4CBA-B7FF-1B555D29E9CB}"/>
    <hyperlink ref="E232" r:id="rId933" display="http://www.usharbormaster.com/secure/auxview.cfm?recordid=26510" xr:uid="{B1A68094-AEA4-4458-8C01-E67D54AFA67D}"/>
    <hyperlink ref="F232" r:id="rId934" display="http://maps.google.com/?output=embed&amp;q=41.62505556,-70.36655389" xr:uid="{CA2B8A71-DBCE-4683-9785-9697494598AB}"/>
    <hyperlink ref="G232" r:id="rId935" display="http://maps.google.com/?output=embed&amp;q=41.62505556,-70.36655389" xr:uid="{C4F3DDA7-C690-41E3-9289-B9C12D74BD1A}"/>
    <hyperlink ref="P232" r:id="rId936" display="http://www.usharbormaster.com/secure/AuxAidReport_new.cfm?id=26510" xr:uid="{28865D00-58D3-4273-BE43-C4360F8CB80E}"/>
    <hyperlink ref="E233" r:id="rId937" display="http://www.usharbormaster.com/secure/auxview.cfm?recordid=27996" xr:uid="{5AA69BB5-746B-45D6-BF99-CCD394B5CFE4}"/>
    <hyperlink ref="F233" r:id="rId938" display="http://maps.google.com/?output=embed&amp;q=41.62313889,-70.36334028" xr:uid="{C523B5F1-8CD9-4A6A-BF69-82D264604CB6}"/>
    <hyperlink ref="G233" r:id="rId939" display="http://maps.google.com/?output=embed&amp;q=41.62313889,-70.36334028" xr:uid="{5BF82927-EC98-494C-A4A0-2E314500191F}"/>
    <hyperlink ref="P233" r:id="rId940" display="http://www.usharbormaster.com/secure/AuxAidReport_new.cfm?id=27996" xr:uid="{7301B5EE-B5BD-4E95-BFAA-8C4306C68CE1}"/>
    <hyperlink ref="E234" r:id="rId941" display="http://www.usharbormaster.com/secure/auxview.cfm?recordid=29452" xr:uid="{A41EF838-C029-4524-9746-A6E55E181468}"/>
    <hyperlink ref="F234" r:id="rId942" display="http://maps.google.com/?output=embed&amp;q=41.62376667,-70.36268333" xr:uid="{28D94B71-5D8D-465A-A00D-6FCBB3EC3755}"/>
    <hyperlink ref="G234" r:id="rId943" display="http://maps.google.com/?output=embed&amp;q=41.62376667,-70.36268333" xr:uid="{DDAED995-8ADB-49FC-9DF5-CEEB694086A9}"/>
    <hyperlink ref="P234" r:id="rId944" display="http://www.usharbormaster.com/secure/AuxAidReport_new.cfm?id=29452" xr:uid="{399C6EC0-1710-4CF9-90F8-B00B84E0B241}"/>
    <hyperlink ref="E235" r:id="rId945" display="http://www.usharbormaster.com/secure/auxview.cfm?recordid=29249" xr:uid="{3AFAF19F-0766-4D87-8EAE-42371F5BE3F8}"/>
    <hyperlink ref="F235" r:id="rId946" display="http://maps.google.com/?output=embed&amp;q=41.46149444,-70.55773056" xr:uid="{6929AE59-B2B3-4B26-9FFA-37D1DC6219E5}"/>
    <hyperlink ref="G235" r:id="rId947" display="http://maps.google.com/?output=embed&amp;q=41.46149444,-70.55773056" xr:uid="{F3755D05-D64A-4B69-A191-21985BD2F3E1}"/>
    <hyperlink ref="P235" r:id="rId948" display="http://www.usharbormaster.com/secure/AuxAidReport_new.cfm?id=29249" xr:uid="{E64D1336-8B57-4B12-9AC6-DC1734777FD8}"/>
    <hyperlink ref="E236" r:id="rId949" display="http://www.usharbormaster.com/secure/auxview.cfm?recordid=37967" xr:uid="{36DBCD9C-497D-4693-B0FE-BD529385F019}"/>
    <hyperlink ref="F236" r:id="rId950" display="http://maps.google.com/?output=embed&amp;q=41.73977167,-70.65581667" xr:uid="{99F68F0F-E868-412E-974A-C796DAC1E4EF}"/>
    <hyperlink ref="G236" r:id="rId951" display="http://maps.google.com/?output=embed&amp;q=41.73977167,-70.65581667" xr:uid="{8FF3FEFB-CA92-4505-8272-C81944BC9A24}"/>
    <hyperlink ref="P236" r:id="rId952" display="http://www.usharbormaster.com/secure/AuxAidReport_new.cfm?id=37967" xr:uid="{C8FCE676-ECBC-4AB1-BB02-7012ED343AF6}"/>
    <hyperlink ref="E237" r:id="rId953" display="http://www.usharbormaster.com/secure/auxview.cfm?recordid=37968" xr:uid="{F8D160B2-DA90-4122-AF9F-CAD524F9AA64}"/>
    <hyperlink ref="F237" r:id="rId954" display="http://maps.google.com/?output=embed&amp;q=41.74043833,-70.65515833" xr:uid="{FD08A31A-2959-444B-9702-BC8CC3994D18}"/>
    <hyperlink ref="G237" r:id="rId955" display="http://maps.google.com/?output=embed&amp;q=41.74043833,-70.65515833" xr:uid="{2456E546-0343-4056-B034-D21297CFAD00}"/>
    <hyperlink ref="P237" r:id="rId956" display="http://www.usharbormaster.com/secure/AuxAidReport_new.cfm?id=37968" xr:uid="{317D343A-2019-49CB-8F73-1BB4DD7678C2}"/>
    <hyperlink ref="E238" r:id="rId957" display="http://www.usharbormaster.com/secure/auxview.cfm?recordid=37970" xr:uid="{641381AB-E865-455B-BAA6-AE7461D0686A}"/>
    <hyperlink ref="F238" r:id="rId958" display="http://maps.google.com/?output=embed&amp;q=41.74042667,-70.65494000" xr:uid="{35035D80-6D3D-4BE2-A315-2F139A21675A}"/>
    <hyperlink ref="G238" r:id="rId959" display="http://maps.google.com/?output=embed&amp;q=41.74042667,-70.65494000" xr:uid="{93B9544D-A838-4BF7-9768-A305F0B561B9}"/>
    <hyperlink ref="P238" r:id="rId960" display="http://www.usharbormaster.com/secure/AuxAidReport_new.cfm?id=37970" xr:uid="{4CB6D2C2-B921-47F2-B4D2-648372467953}"/>
    <hyperlink ref="E239" r:id="rId961" display="http://www.usharbormaster.com/secure/auxview.cfm?recordid=37969" xr:uid="{F3AD665B-7B94-43D3-B192-DFEB65F53048}"/>
    <hyperlink ref="F239" r:id="rId962" display="http://maps.google.com/?output=embed&amp;q=41.74135333,-70.65402833" xr:uid="{CE09F5FF-F2FF-4D08-AF8A-A2FDC28E0026}"/>
    <hyperlink ref="G239" r:id="rId963" display="http://maps.google.com/?output=embed&amp;q=41.74135333,-70.65402833" xr:uid="{96D428B7-88AB-44AA-9390-84FE789A1689}"/>
    <hyperlink ref="P239" r:id="rId964" display="http://www.usharbormaster.com/secure/AuxAidReport_new.cfm?id=37969" xr:uid="{07D3139C-9215-4BE3-B726-2BD94B6D1258}"/>
    <hyperlink ref="E240" r:id="rId965" display="http://www.usharbormaster.com/secure/auxview.cfm?recordid=37999" xr:uid="{B2343C4E-E02A-4D74-BFAB-01BD175325CF}"/>
    <hyperlink ref="F240" r:id="rId966" display="http://maps.google.com/?output=embed&amp;q=41.74156500,-70.65376167" xr:uid="{C58EE573-EA7D-42F1-987C-EF38BD0612EE}"/>
    <hyperlink ref="G240" r:id="rId967" display="http://maps.google.com/?output=embed&amp;q=41.74156500,-70.65376167" xr:uid="{D244BA30-D663-497E-A072-7B906FEB8CBD}"/>
    <hyperlink ref="P240" r:id="rId968" display="http://www.usharbormaster.com/secure/AuxAidReport_new.cfm?id=37999" xr:uid="{2C0B7865-6912-497B-920A-C82E88DCBC8D}"/>
    <hyperlink ref="E241" r:id="rId969" display="http://www.usharbormaster.com/secure/auxview.cfm?recordid=38001" xr:uid="{4EC4199C-EAD5-4685-82F9-CD5796D82EAB}"/>
    <hyperlink ref="F241" r:id="rId970" display="http://maps.google.com/?output=embed&amp;q=41.74197333,-70.65375500" xr:uid="{17855983-949D-4CB4-B7F4-8E692EF82138}"/>
    <hyperlink ref="G241" r:id="rId971" display="http://maps.google.com/?output=embed&amp;q=41.74197333,-70.65375500" xr:uid="{3759F5AB-FE77-4B4C-9372-3C41659F4592}"/>
    <hyperlink ref="P241" r:id="rId972" display="http://www.usharbormaster.com/secure/AuxAidReport_new.cfm?id=38001" xr:uid="{A69CF1D1-D12E-4448-B521-34E0E13C502C}"/>
    <hyperlink ref="E242" r:id="rId973" display="http://www.usharbormaster.com/secure/auxview.cfm?recordid=38000" xr:uid="{318CA0C7-A850-4FE8-91BE-31B1E1D2E814}"/>
    <hyperlink ref="F242" r:id="rId974" display="http://maps.google.com/?output=embed&amp;q=41.74029667,-70.65482167" xr:uid="{39F7FF38-7801-44B9-8FA5-6BFAA99D8064}"/>
    <hyperlink ref="G242" r:id="rId975" display="http://maps.google.com/?output=embed&amp;q=41.74029667,-70.65482167" xr:uid="{E1CBF730-FDB3-4448-A448-48B991EFC118}"/>
    <hyperlink ref="P242" r:id="rId976" display="http://www.usharbormaster.com/secure/AuxAidReport_new.cfm?id=38000" xr:uid="{CC2D1ED2-614E-4323-B9E4-51F9A6272216}"/>
    <hyperlink ref="E243" r:id="rId977" display="http://www.usharbormaster.com/secure/auxview.cfm?recordid=29247" xr:uid="{755135B7-F93D-42F6-9F45-0BAA39BFF4FE}"/>
    <hyperlink ref="F243" r:id="rId978" display="http://maps.google.com/?output=embed&amp;q=41.46023611,-70.58506389" xr:uid="{FB23A4B9-BA22-4136-B180-D4785A19C28E}"/>
    <hyperlink ref="G243" r:id="rId979" display="http://maps.google.com/?output=embed&amp;q=41.46023611,-70.58506389" xr:uid="{3636C522-2892-45C1-BB6F-1F93E64707BC}"/>
    <hyperlink ref="P243" r:id="rId980" display="http://www.usharbormaster.com/secure/AuxAidReport_new.cfm?id=29247" xr:uid="{CD8C7B1A-2904-47EE-BDC5-9FC779824DC1}"/>
    <hyperlink ref="E244" r:id="rId981" display="http://www.usharbormaster.com/secure/auxview.cfm?recordid=29320" xr:uid="{A0B1FF2A-912B-4536-A47E-E9D2E1231DDA}"/>
    <hyperlink ref="F244" r:id="rId982" display="http://maps.google.com/?output=embed&amp;q=41.38395000,-70.50933333" xr:uid="{D75BC520-4CB4-40AF-97AE-A442D810D304}"/>
    <hyperlink ref="G244" r:id="rId983" display="http://maps.google.com/?output=embed&amp;q=41.38395000,-70.50933333" xr:uid="{F8F78D8E-3C2A-4243-9526-C18F9B166F49}"/>
    <hyperlink ref="P244" r:id="rId984" display="http://www.usharbormaster.com/secure/AuxAidReport_new.cfm?id=29320" xr:uid="{D774F0ED-4B3A-4DE2-B476-904FA6999D05}"/>
    <hyperlink ref="E245" r:id="rId985" display="http://www.usharbormaster.com/secure/auxview.cfm?recordid=29321" xr:uid="{A86CD702-BA32-46FF-9B59-72EF5CC53807}"/>
    <hyperlink ref="F245" r:id="rId986" display="http://maps.google.com/?output=embed&amp;q=41.37363333,-70.50466667" xr:uid="{688B5B33-05C4-47B1-9C6F-D658E225EB19}"/>
    <hyperlink ref="G245" r:id="rId987" display="http://maps.google.com/?output=embed&amp;q=41.37363333,-70.50466667" xr:uid="{7D3724A7-87E3-4673-8F87-403654E66F7E}"/>
    <hyperlink ref="P245" r:id="rId988" display="http://www.usharbormaster.com/secure/AuxAidReport_new.cfm?id=29321" xr:uid="{4975456A-C296-479F-B92B-3E863E6ED3A0}"/>
    <hyperlink ref="E246" r:id="rId989" display="http://www.usharbormaster.com/secure/auxview.cfm?recordid=29318" xr:uid="{9C661CF9-2443-4D8F-B151-A40CE7B6FF62}"/>
    <hyperlink ref="F246" r:id="rId990" display="http://maps.google.com/?output=embed&amp;q=41.38872222,-70.49697222" xr:uid="{EA67A463-79FD-4FDF-A89C-0F75A0A57844}"/>
    <hyperlink ref="G246" r:id="rId991" display="http://maps.google.com/?output=embed&amp;q=41.38872222,-70.49697222" xr:uid="{13A83ECC-B836-4C91-B2AF-9A25C932B69A}"/>
    <hyperlink ref="P246" r:id="rId992" display="http://www.usharbormaster.com/secure/AuxAidReport_new.cfm?id=29318" xr:uid="{D8A42523-3209-482B-B8BC-43799998E020}"/>
    <hyperlink ref="E247" r:id="rId993" display="http://www.usharbormaster.com/secure/auxview.cfm?recordid=29319" xr:uid="{66F1D855-5EC7-49FC-A7F3-A6F33D568C9C}"/>
    <hyperlink ref="F247" r:id="rId994" display="http://maps.google.com/?output=embed&amp;q=41.39044444,-70.49888889" xr:uid="{3D845163-FDE3-40BC-8956-E165EE63BB38}"/>
    <hyperlink ref="G247" r:id="rId995" display="http://maps.google.com/?output=embed&amp;q=41.39044444,-70.49888889" xr:uid="{3EA46C42-9341-4186-9BF2-DD41CAC8646F}"/>
    <hyperlink ref="P247" r:id="rId996" display="http://www.usharbormaster.com/secure/AuxAidReport_new.cfm?id=29319" xr:uid="{EB069659-3976-4C1A-AFF7-37A9F652F300}"/>
    <hyperlink ref="E248" r:id="rId997" display="http://www.usharbormaster.com/secure/auxview.cfm?recordid=35536" xr:uid="{66B61116-A520-4706-9FF0-A12E258FF40E}"/>
    <hyperlink ref="F248" r:id="rId998" display="http://maps.google.com/?output=embed&amp;q=41.30605556,-70.19000000" xr:uid="{6D3DBED6-E273-4AC3-9872-8E7FF8E973B3}"/>
    <hyperlink ref="G248" r:id="rId999" display="http://maps.google.com/?output=embed&amp;q=41.30605556,-70.19000000" xr:uid="{63C660FA-28BC-4176-BCB5-BD4668EBFFB1}"/>
    <hyperlink ref="P248" r:id="rId1000" display="http://www.usharbormaster.com/secure/AuxAidReport_new.cfm?id=35536" xr:uid="{5C041CC8-0C52-42FD-8A1B-A96AD9845CD1}"/>
    <hyperlink ref="E249" r:id="rId1001" display="http://www.usharbormaster.com/secure/auxview.cfm?recordid=30666" xr:uid="{DF14D710-CA76-40F8-BF7F-49AC61D67DB6}"/>
    <hyperlink ref="F249" r:id="rId1002" display="http://maps.google.com/?output=embed&amp;q=41.30672222,-70.19516667" xr:uid="{364278E5-3D06-4255-AF4E-922F8288CCE6}"/>
    <hyperlink ref="G249" r:id="rId1003" display="http://maps.google.com/?output=embed&amp;q=41.30672222,-70.19516667" xr:uid="{F7E5660E-1063-4DCB-A34D-0535AAEAC256}"/>
    <hyperlink ref="P249" r:id="rId1004" display="http://www.usharbormaster.com/secure/AuxAidReport_new.cfm?id=30666" xr:uid="{9398D4BD-CE10-4A3F-B3FE-8F2E02564AC9}"/>
    <hyperlink ref="E250" r:id="rId1005" display="http://www.usharbormaster.com/secure/auxview.cfm?recordid=28672" xr:uid="{841A5AF7-0D00-4520-A63A-A46BF6664AED}"/>
    <hyperlink ref="F250" r:id="rId1006" display="http://maps.google.com/?output=embed&amp;q=41.30947222,-70.20100000" xr:uid="{986689F3-D5E5-4BAD-A4AC-1DB0FB19E1F0}"/>
    <hyperlink ref="G250" r:id="rId1007" display="http://maps.google.com/?output=embed&amp;q=41.30947222,-70.20100000" xr:uid="{386CBC46-89D4-4C2E-BB11-B29C78B49AAF}"/>
    <hyperlink ref="P250" r:id="rId1008" display="http://www.usharbormaster.com/secure/AuxAidReport_new.cfm?id=28672" xr:uid="{6EFFFBBB-4B7E-4D0F-8774-C4F6E2C0BC27}"/>
    <hyperlink ref="E251" r:id="rId1009" display="http://www.usharbormaster.com/secure/auxview.cfm?recordid=29681" xr:uid="{B1E4727E-D2DE-4754-9F86-1EE64113FD33}"/>
    <hyperlink ref="F251" r:id="rId1010" display="http://maps.google.com/?output=embed&amp;q=41.30363889,-70.20488889" xr:uid="{21E38E47-75F5-436E-8942-7984EAD5514A}"/>
    <hyperlink ref="G251" r:id="rId1011" display="http://maps.google.com/?output=embed&amp;q=41.30363889,-70.20488889" xr:uid="{F9C03746-9FDC-4DF3-9103-87595EA4F801}"/>
    <hyperlink ref="P251" r:id="rId1012" display="http://www.usharbormaster.com/secure/AuxAidReport_new.cfm?id=29681" xr:uid="{C9A46E80-FD5C-414C-8452-C372407D7DE9}"/>
    <hyperlink ref="E252" r:id="rId1013" display="http://www.usharbormaster.com/secure/auxview.cfm?recordid=29682" xr:uid="{3772D33E-5668-457B-92CB-624956C1D81C}"/>
    <hyperlink ref="F252" r:id="rId1014" display="http://maps.google.com/?output=embed&amp;q=41.30675000,-70.20347222" xr:uid="{CFCB4B71-A1F2-411A-8983-CD0F4A1FE4A0}"/>
    <hyperlink ref="G252" r:id="rId1015" display="http://maps.google.com/?output=embed&amp;q=41.30675000,-70.20347222" xr:uid="{0FE57A5A-C17E-416A-B2BF-33BFCC635C44}"/>
    <hyperlink ref="P252" r:id="rId1016" display="http://www.usharbormaster.com/secure/AuxAidReport_new.cfm?id=29682" xr:uid="{9F93B16F-3E93-4DA8-8A37-A3B3F986F949}"/>
    <hyperlink ref="E253" r:id="rId1017" display="http://www.usharbormaster.com/secure/auxview.cfm?recordid=32284" xr:uid="{78E39583-1C1F-45F9-A1CB-A678154C12F7}"/>
    <hyperlink ref="F253" r:id="rId1018" display="http://maps.google.com/?output=embed&amp;q=41.30186111,-70.20294444" xr:uid="{E78CC8D1-CB23-4B45-B759-DD5A03FD24D3}"/>
    <hyperlink ref="G253" r:id="rId1019" display="http://maps.google.com/?output=embed&amp;q=41.30186111,-70.20294444" xr:uid="{91814CDC-ACC5-46EC-9F28-F853C64D8637}"/>
    <hyperlink ref="P253" r:id="rId1020" display="http://www.usharbormaster.com/secure/AuxAidReport_new.cfm?id=32284" xr:uid="{0091556D-EB6E-430D-A091-DA377041244C}"/>
    <hyperlink ref="E254" r:id="rId1021" display="http://www.usharbormaster.com/secure/auxview.cfm?recordid=28673" xr:uid="{A0AE2F64-7D6E-4980-B1EE-437FE8BA4B16}"/>
    <hyperlink ref="F254" r:id="rId1022" display="http://maps.google.com/?output=embed&amp;q=41.29930556,-70.20341667" xr:uid="{303B7D0A-D106-4D25-9683-16790152A33D}"/>
    <hyperlink ref="G254" r:id="rId1023" display="http://maps.google.com/?output=embed&amp;q=41.29930556,-70.20341667" xr:uid="{D83013E1-3B76-4FAB-B9C0-49542A5C691C}"/>
    <hyperlink ref="P254" r:id="rId1024" display="http://www.usharbormaster.com/secure/AuxAidReport_new.cfm?id=28673" xr:uid="{F909EE30-2964-44C5-8FAE-0749101053EA}"/>
    <hyperlink ref="E255" r:id="rId1025" display="http://www.usharbormaster.com/secure/auxview.cfm?recordid=32285" xr:uid="{FF183804-8957-4335-92F0-1EB1722AA0AD}"/>
    <hyperlink ref="F255" r:id="rId1026" display="http://maps.google.com/?output=embed&amp;q=41.29405556,-70.20633333" xr:uid="{DEC3404E-67D1-4ADC-818C-6953B986E822}"/>
    <hyperlink ref="G255" r:id="rId1027" display="http://maps.google.com/?output=embed&amp;q=41.29405556,-70.20633333" xr:uid="{9BDE1D93-890C-4A70-A374-C35671B61BAD}"/>
    <hyperlink ref="P255" r:id="rId1028" display="http://www.usharbormaster.com/secure/AuxAidReport_new.cfm?id=32285" xr:uid="{855A0D11-2E93-4F41-A713-1C3F9A5AD370}"/>
    <hyperlink ref="E256" r:id="rId1029" display="http://www.usharbormaster.com/secure/auxview.cfm?recordid=28671" xr:uid="{FD076F53-6240-48EE-933A-EEBDC63DD170}"/>
    <hyperlink ref="F256" r:id="rId1030" display="http://maps.google.com/?output=embed&amp;q=41.30508333,-70.19172222" xr:uid="{E0854711-ACCA-4211-835A-5539FDEDFDEA}"/>
    <hyperlink ref="G256" r:id="rId1031" display="http://maps.google.com/?output=embed&amp;q=41.30508333,-70.19172222" xr:uid="{709B0820-4EEA-45E8-BF44-2B69AC888CF7}"/>
    <hyperlink ref="P256" r:id="rId1032" display="http://www.usharbormaster.com/secure/AuxAidReport_new.cfm?id=28671" xr:uid="{B9F95C96-128B-402D-96E2-C5A76B84580A}"/>
    <hyperlink ref="E257" r:id="rId1033" display="http://www.usharbormaster.com/secure/auxview.cfm?recordid=29680" xr:uid="{650C83B4-4623-4A48-9FAC-B1B397EE2FF0}"/>
    <hyperlink ref="F257" r:id="rId1034" display="http://maps.google.com/?output=embed&amp;q=41.30847222,-70.20100000" xr:uid="{E102498F-50B8-44C6-B011-61EE8409BA2C}"/>
    <hyperlink ref="G257" r:id="rId1035" display="http://maps.google.com/?output=embed&amp;q=41.30847222,-70.20100000" xr:uid="{1D28F925-7B4C-4053-BCEA-47C2E2E0851C}"/>
    <hyperlink ref="P257" r:id="rId1036" display="http://www.usharbormaster.com/secure/AuxAidReport_new.cfm?id=29680" xr:uid="{61D23DD0-FB77-4049-860A-74145042AFE7}"/>
    <hyperlink ref="E258" r:id="rId1037" display="http://www.usharbormaster.com/secure/auxview.cfm?recordid=26129" xr:uid="{8C5BB5C4-6EFE-4CF1-B5BC-5AF707BA50C5}"/>
    <hyperlink ref="F258" r:id="rId1038" display="http://maps.google.com/?output=embed&amp;q=41.55391667,-70.54822222" xr:uid="{BE556014-4C56-4A7F-A03E-A88683B83CD9}"/>
    <hyperlink ref="G258" r:id="rId1039" display="http://maps.google.com/?output=embed&amp;q=41.55391667,-70.54822222" xr:uid="{AFA487E3-4B9A-443A-970F-03848E965FEC}"/>
    <hyperlink ref="P258" r:id="rId1040" display="http://www.usharbormaster.com/secure/AuxAidReport_new.cfm?id=26129" xr:uid="{2F9C3F4D-C91C-4C7D-A483-FDB48252918E}"/>
    <hyperlink ref="E259" r:id="rId1041" display="http://www.usharbormaster.com/secure/auxview.cfm?recordid=26130" xr:uid="{F463FD9C-0306-41BE-9244-5FFB60B2B78F}"/>
    <hyperlink ref="F259" r:id="rId1042" display="http://maps.google.com/?output=embed&amp;q=41.55491667,-70.54350000" xr:uid="{0DCBA5DE-A708-475E-BD5C-DD178180AA54}"/>
    <hyperlink ref="G259" r:id="rId1043" display="http://maps.google.com/?output=embed&amp;q=41.55491667,-70.54350000" xr:uid="{E37F3420-014D-4A15-BB4A-34F0765F5037}"/>
    <hyperlink ref="P259" r:id="rId1044" display="http://www.usharbormaster.com/secure/AuxAidReport_new.cfm?id=26130" xr:uid="{ADC76572-30E6-4407-A343-B98182B342B9}"/>
    <hyperlink ref="E260" r:id="rId1045" display="http://www.usharbormaster.com/secure/auxview.cfm?recordid=26132" xr:uid="{17A21B80-1F76-4622-B7B2-1641F0029EE4}"/>
    <hyperlink ref="F260" r:id="rId1046" display="http://maps.google.com/?output=embed&amp;q=41.55660000,-70.54210000" xr:uid="{FBBB6B1B-0C31-419B-BA5A-6483B885BB24}"/>
    <hyperlink ref="G260" r:id="rId1047" display="http://maps.google.com/?output=embed&amp;q=41.55660000,-70.54210000" xr:uid="{356ADDAC-8DBB-4D76-AFC2-92BB430D6D7A}"/>
    <hyperlink ref="P260" r:id="rId1048" display="http://www.usharbormaster.com/secure/AuxAidReport_new.cfm?id=26132" xr:uid="{7518E639-7561-43E0-B80F-41AB83CBC045}"/>
    <hyperlink ref="E261" r:id="rId1049" display="http://www.usharbormaster.com/secure/auxview.cfm?recordid=30560" xr:uid="{DA83019D-DB39-494B-A6A1-0AA359EC43D7}"/>
    <hyperlink ref="F261" r:id="rId1050" display="http://maps.google.com/?output=embed&amp;q=41.55636667,-70.54188333" xr:uid="{C3DC19E8-0FC7-4D64-BC8E-C6F0C0432C74}"/>
    <hyperlink ref="G261" r:id="rId1051" display="http://maps.google.com/?output=embed&amp;q=41.55636667,-70.54188333" xr:uid="{5035B273-C18E-46CA-9FEF-8FB5E09FE165}"/>
    <hyperlink ref="P261" r:id="rId1052" display="http://www.usharbormaster.com/secure/AuxAidReport_new.cfm?id=30560" xr:uid="{DF2D07DB-B3D0-43B5-B57A-5E0183E38457}"/>
    <hyperlink ref="E262" r:id="rId1053" display="http://www.usharbormaster.com/secure/auxview.cfm?recordid=26124" xr:uid="{FEAF9535-6D69-4EF1-BCD1-7DD70750ACDA}"/>
    <hyperlink ref="F262" r:id="rId1054" display="http://maps.google.com/?output=embed&amp;q=41.55071667,-70.54751667" xr:uid="{BBFBC222-665F-43DE-B260-86553D7BAF31}"/>
    <hyperlink ref="G262" r:id="rId1055" display="http://maps.google.com/?output=embed&amp;q=41.55071667,-70.54751667" xr:uid="{5435EC7D-BB5B-41DD-9DC7-2379C339F4D8}"/>
    <hyperlink ref="P262" r:id="rId1056" display="http://www.usharbormaster.com/secure/AuxAidReport_new.cfm?id=26124" xr:uid="{C479B83A-0AFD-48D1-A8B0-7CCC5B509A50}"/>
    <hyperlink ref="E263" r:id="rId1057" display="http://www.usharbormaster.com/secure/auxview.cfm?recordid=26126" xr:uid="{E271C74E-8410-4C8B-A767-65D5BAD52CFA}"/>
    <hyperlink ref="F263" r:id="rId1058" display="http://maps.google.com/?output=embed&amp;q=41.55205556,-70.54816667" xr:uid="{0DD715AE-4B22-47A1-9525-379D059FD807}"/>
    <hyperlink ref="G263" r:id="rId1059" display="http://maps.google.com/?output=embed&amp;q=41.55205556,-70.54816667" xr:uid="{3ABB9EEA-B9E7-4941-8BE5-3983EC641DF5}"/>
    <hyperlink ref="P263" r:id="rId1060" display="http://www.usharbormaster.com/secure/AuxAidReport_new.cfm?id=26126" xr:uid="{DA6DCB54-CD6E-4BCA-ADD1-C3D7C96678D9}"/>
    <hyperlink ref="E264" r:id="rId1061" display="http://www.usharbormaster.com/secure/auxview.cfm?recordid=23794" xr:uid="{4FA3D4DA-E4FC-4101-843B-DECA5F403B6A}"/>
    <hyperlink ref="F264" r:id="rId1062" display="http://maps.google.com/?output=embed&amp;q=41.55083333,-70.54777778" xr:uid="{B11AE792-E1DF-4B48-A2BB-F1AEC9701C1F}"/>
    <hyperlink ref="G264" r:id="rId1063" display="http://maps.google.com/?output=embed&amp;q=41.55083333,-70.54777778" xr:uid="{8DBD4A35-E0C6-4E2D-9CF6-910E51B48B01}"/>
    <hyperlink ref="P264" r:id="rId1064" display="http://www.usharbormaster.com/secure/AuxAidReport_new.cfm?id=23794" xr:uid="{3986EAFB-FA60-4B36-BCB5-DC3EFB04BE5D}"/>
    <hyperlink ref="E265" r:id="rId1065" display="http://www.usharbormaster.com/secure/auxview.cfm?recordid=31044" xr:uid="{D4783DEE-F897-4BE0-B3D0-6A68B2BE105F}"/>
    <hyperlink ref="F265" r:id="rId1066" display="http://maps.google.com/?output=embed&amp;q=41.55083333,-70.54777778" xr:uid="{7892163D-76FE-4A93-804F-F837569292D7}"/>
    <hyperlink ref="G265" r:id="rId1067" display="http://maps.google.com/?output=embed&amp;q=41.55083333,-70.54777778" xr:uid="{60E291F2-1A4E-4A39-A6EC-8A7AC421A95A}"/>
    <hyperlink ref="P265" r:id="rId1068" display="http://www.usharbormaster.com/secure/AuxAidReport_new.cfm?id=31044" xr:uid="{8B3F6E03-3091-4E45-AF86-05762005B4D7}"/>
    <hyperlink ref="E266" r:id="rId1069" display="http://www.usharbormaster.com/secure/auxview.cfm?recordid=29180" xr:uid="{B95BBA89-196B-4775-8514-397FDEC88D31}"/>
    <hyperlink ref="F266" r:id="rId1070" display="http://maps.google.com/?output=embed&amp;q=41.58670000,-70.83783333" xr:uid="{F2995361-07B5-4241-B8C2-8B7DDDC037DE}"/>
    <hyperlink ref="G266" r:id="rId1071" display="http://maps.google.com/?output=embed&amp;q=41.58670000,-70.83783333" xr:uid="{D482496A-E75F-4607-AEDA-D4DFDCF42749}"/>
    <hyperlink ref="P266" r:id="rId1072" display="http://www.usharbormaster.com/secure/AuxAidReport_new.cfm?id=29180" xr:uid="{7DFE4A54-4E0F-43E3-9485-F24B4C6A4AF6}"/>
    <hyperlink ref="E267" r:id="rId1073" display="http://www.usharbormaster.com/secure/auxview.cfm?recordid=29013" xr:uid="{BEF0E568-3266-41A0-901A-4F7FB3C91F6E}"/>
    <hyperlink ref="F267" r:id="rId1074" display="http://maps.google.com/?output=embed&amp;q=41.63998333,-70.24693333" xr:uid="{D2E290B6-7D7E-4421-9171-04798C593C80}"/>
    <hyperlink ref="G267" r:id="rId1075" display="http://maps.google.com/?output=embed&amp;q=41.63998333,-70.24693333" xr:uid="{7FEBF54E-3823-4AAC-8BB1-09FEFF2C2251}"/>
    <hyperlink ref="P267" r:id="rId1076" display="http://www.usharbormaster.com/secure/AuxAidReport_new.cfm?id=29013" xr:uid="{1848F322-70AD-4D52-8EEA-E88AF318A614}"/>
    <hyperlink ref="E268" r:id="rId1077" display="http://www.usharbormaster.com/secure/auxview.cfm?recordid=28494" xr:uid="{C3BD1E55-11E6-4555-9415-132E17260671}"/>
    <hyperlink ref="F268" r:id="rId1078" display="http://maps.google.com/?output=embed&amp;q=41.63566667,-70.25138889" xr:uid="{788AB0B1-4688-4A7E-94E4-20CEE05B8494}"/>
    <hyperlink ref="G268" r:id="rId1079" display="http://maps.google.com/?output=embed&amp;q=41.63566667,-70.25138889" xr:uid="{FCBB0A99-A185-472D-ACC8-1A23E94E8055}"/>
    <hyperlink ref="P268" r:id="rId1080" display="http://www.usharbormaster.com/secure/AuxAidReport_new.cfm?id=28494" xr:uid="{F222ECF9-E6BD-49BB-835E-3B71C24FF523}"/>
    <hyperlink ref="E269" r:id="rId1081" display="http://www.usharbormaster.com/secure/auxview.cfm?recordid=28493" xr:uid="{7105C434-9AF2-4F03-8F31-760EB4C89ACD}"/>
    <hyperlink ref="F269" r:id="rId1082" display="http://maps.google.com/?output=embed&amp;q=41.63591667,-70.25006667" xr:uid="{B2E32344-EF1E-4EA0-BE66-B5025B53C05D}"/>
    <hyperlink ref="G269" r:id="rId1083" display="http://maps.google.com/?output=embed&amp;q=41.63591667,-70.25006667" xr:uid="{A95B893E-3805-4352-9BB3-72CFA2A1FDD7}"/>
    <hyperlink ref="P269" r:id="rId1084" display="http://www.usharbormaster.com/secure/AuxAidReport_new.cfm?id=28493" xr:uid="{288EAA03-4BBA-46CA-8748-D29231E4255A}"/>
    <hyperlink ref="E270" r:id="rId1085" display="http://www.usharbormaster.com/secure/auxview.cfm?recordid=28492" xr:uid="{EC130383-347D-48CF-AA1B-A97AA991372C}"/>
    <hyperlink ref="F270" r:id="rId1086" display="http://maps.google.com/?output=embed&amp;q=41.63619444,-70.24961111" xr:uid="{00757E0A-1559-4040-891F-EE91DEDAFB43}"/>
    <hyperlink ref="G270" r:id="rId1087" display="http://maps.google.com/?output=embed&amp;q=41.63619444,-70.24961111" xr:uid="{E33FA2DF-53D6-43F6-81DB-DCBC7537F210}"/>
    <hyperlink ref="P270" r:id="rId1088" display="http://www.usharbormaster.com/secure/AuxAidReport_new.cfm?id=28492" xr:uid="{0C162721-CE33-44C1-9FCF-FCDC3F2FBBFB}"/>
    <hyperlink ref="E271" r:id="rId1089" display="http://www.usharbormaster.com/secure/auxview.cfm?recordid=28491" xr:uid="{E6673FCC-0AC0-4970-9D6F-F79431145DE5}"/>
    <hyperlink ref="F271" r:id="rId1090" display="http://maps.google.com/?output=embed&amp;q=41.63627778,-70.24894444" xr:uid="{89584A99-419D-41EC-AC6F-D97B44FCFF5A}"/>
    <hyperlink ref="G271" r:id="rId1091" display="http://maps.google.com/?output=embed&amp;q=41.63627778,-70.24894444" xr:uid="{86D3CE6A-FBC6-4DDD-9015-E2CB25559D8F}"/>
    <hyperlink ref="P271" r:id="rId1092" display="http://www.usharbormaster.com/secure/AuxAidReport_new.cfm?id=28491" xr:uid="{935EAFA8-244E-4610-98B2-683A641C95FB}"/>
    <hyperlink ref="E272" r:id="rId1093" display="http://www.usharbormaster.com/secure/auxview.cfm?recordid=28490" xr:uid="{DF437A20-2889-422B-A7CC-D9ED6974954A}"/>
    <hyperlink ref="F272" r:id="rId1094" display="http://maps.google.com/?output=embed&amp;q=41.63673333,-70.24818333" xr:uid="{9FDC1233-2473-4376-B5EA-9B07BC38E30A}"/>
    <hyperlink ref="G272" r:id="rId1095" display="http://maps.google.com/?output=embed&amp;q=41.63673333,-70.24818333" xr:uid="{93F29E62-1585-4189-BA6C-E7C0DA99A521}"/>
    <hyperlink ref="P272" r:id="rId1096" display="http://www.usharbormaster.com/secure/AuxAidReport_new.cfm?id=28490" xr:uid="{2FF6FFB6-1085-44E7-960F-E12126570ED0}"/>
    <hyperlink ref="E273" r:id="rId1097" display="http://www.usharbormaster.com/secure/auxview.cfm?recordid=28489" xr:uid="{75366394-196B-49D3-8C70-5F3D4A210925}"/>
    <hyperlink ref="F273" r:id="rId1098" display="http://maps.google.com/?output=embed&amp;q=41.63688333,-70.24721667" xr:uid="{5E57E537-D405-4DBA-AC9E-3B56562C1E22}"/>
    <hyperlink ref="G273" r:id="rId1099" display="http://maps.google.com/?output=embed&amp;q=41.63688333,-70.24721667" xr:uid="{784329B5-A506-4841-AD7E-E195A3F24F17}"/>
    <hyperlink ref="P273" r:id="rId1100" display="http://www.usharbormaster.com/secure/AuxAidReport_new.cfm?id=28489" xr:uid="{627D74E9-1D0A-4213-89C8-80D4080A0BC8}"/>
    <hyperlink ref="E274" r:id="rId1101" display="http://www.usharbormaster.com/secure/auxview.cfm?recordid=28488" xr:uid="{12A34002-F6DA-4433-91CB-D909D710FC0D}"/>
    <hyperlink ref="F274" r:id="rId1102" display="http://maps.google.com/?output=embed&amp;q=41.63711111,-70.24666667" xr:uid="{474AFF31-917E-4791-AC5F-3616DCD8C774}"/>
    <hyperlink ref="G274" r:id="rId1103" display="http://maps.google.com/?output=embed&amp;q=41.63711111,-70.24666667" xr:uid="{534B4FF3-19A8-4318-84E0-BE082F99A878}"/>
    <hyperlink ref="P274" r:id="rId1104" display="http://www.usharbormaster.com/secure/AuxAidReport_new.cfm?id=28488" xr:uid="{E379C2F0-8F66-4377-893A-76079DBBA07F}"/>
    <hyperlink ref="E275" r:id="rId1105" display="http://www.usharbormaster.com/secure/auxview.cfm?recordid=28495" xr:uid="{5EC7F2DA-77B5-462D-8D19-D1B92E814E9E}"/>
    <hyperlink ref="F275" r:id="rId1106" display="http://maps.google.com/?output=embed&amp;q=41.63576667,-70.25006667" xr:uid="{27377F09-20B2-4AF4-8C1A-60DBAE2CA033}"/>
    <hyperlink ref="G275" r:id="rId1107" display="http://maps.google.com/?output=embed&amp;q=41.63576667,-70.25006667" xr:uid="{2F5CAFDF-B33C-4778-8E31-5F8413CCECEC}"/>
    <hyperlink ref="P275" r:id="rId1108" display="http://www.usharbormaster.com/secure/AuxAidReport_new.cfm?id=28495" xr:uid="{CBCDA4D3-D8FA-491A-8FD8-5AAED2B707A0}"/>
    <hyperlink ref="E276" r:id="rId1109" display="http://www.usharbormaster.com/secure/auxview.cfm?recordid=44016" xr:uid="{68AF9817-BA0B-4F52-AA13-5096C703CC41}"/>
    <hyperlink ref="F276" r:id="rId1110" display="http://maps.google.com/?output=embed&amp;q=41.51339972,-70.92282083" xr:uid="{7CDEC389-BB10-4DE4-9F66-9C1755236134}"/>
    <hyperlink ref="G276" r:id="rId1111" display="http://maps.google.com/?output=embed&amp;q=41.51339972,-70.92282083" xr:uid="{464B2991-09C9-423A-86A2-9DB3A0E02BD8}"/>
    <hyperlink ref="P276" r:id="rId1112" display="http://www.usharbormaster.com/secure/AuxAidReport_new.cfm?id=44016" xr:uid="{253E25AF-1C38-4296-90D8-4A9DCF2BBC20}"/>
    <hyperlink ref="E277" r:id="rId1113" display="http://www.usharbormaster.com/secure/auxview.cfm?recordid=26414" xr:uid="{D420E613-4CFB-4086-94B3-83803BABAAE8}"/>
    <hyperlink ref="F277" r:id="rId1114" display="http://maps.google.com/?output=embed&amp;q=41.61111111,-70.89722222" xr:uid="{33B7B908-DBB4-446C-AC50-E6E89B8FA682}"/>
    <hyperlink ref="G277" r:id="rId1115" display="http://maps.google.com/?output=embed&amp;q=41.61111111,-70.89722222" xr:uid="{90CE2C1D-E7A9-498B-B774-6EA4B2B298AC}"/>
    <hyperlink ref="P277" r:id="rId1116" display="http://www.usharbormaster.com/secure/AuxAidReport_new.cfm?id=26414" xr:uid="{1C0F16F2-8AD1-4B43-835A-01B1BAC22550}"/>
    <hyperlink ref="E278" r:id="rId1117" display="http://www.usharbormaster.com/secure/auxview.cfm?recordid=30976" xr:uid="{2A828FFC-0CE3-4B52-9483-F105D3FE5E8E}"/>
    <hyperlink ref="F278" r:id="rId1118" display="http://maps.google.com/?output=embed&amp;q=41.54257944,-70.60745361" xr:uid="{9891D9D0-06F7-41E3-A65C-87E89BFA793E}"/>
    <hyperlink ref="G278" r:id="rId1119" display="http://maps.google.com/?output=embed&amp;q=41.54257944,-70.60745361" xr:uid="{9C1EF8E3-8BFE-4D85-A26B-510E33CF52FF}"/>
    <hyperlink ref="P278" r:id="rId1120" display="http://www.usharbormaster.com/secure/AuxAidReport_new.cfm?id=30976" xr:uid="{1FB5DAAE-AD6B-4479-B2EF-673AABB29C92}"/>
    <hyperlink ref="E279" r:id="rId1121" display="http://www.usharbormaster.com/secure/auxview.cfm?recordid=30975" xr:uid="{EC4C4059-B35E-4313-8B6C-5CB311782B0F}"/>
    <hyperlink ref="F279" r:id="rId1122" display="http://maps.google.com/?output=embed&amp;q=41.54199861,-70.60829806" xr:uid="{87540874-7879-41D5-9E5D-871026F893C6}"/>
    <hyperlink ref="G279" r:id="rId1123" display="http://maps.google.com/?output=embed&amp;q=41.54199861,-70.60829806" xr:uid="{B993C08B-4C49-48B5-9DE1-C5FF977FF76E}"/>
    <hyperlink ref="P279" r:id="rId1124" display="http://www.usharbormaster.com/secure/AuxAidReport_new.cfm?id=30975" xr:uid="{C5E3ABE0-BC21-4FFF-8C6E-D9736B52124F}"/>
    <hyperlink ref="E280" r:id="rId1125" display="http://www.usharbormaster.com/secure/auxview.cfm?recordid=28549" xr:uid="{10592434-6C90-40D7-82B4-2BF352F7F185}"/>
    <hyperlink ref="F280" r:id="rId1126" display="http://maps.google.com/?output=embed&amp;q=41.54170000,-70.60528333" xr:uid="{C6A09536-CA3B-4F06-91CD-E6D13C62FECB}"/>
    <hyperlink ref="G280" r:id="rId1127" display="http://maps.google.com/?output=embed&amp;q=41.54170000,-70.60528333" xr:uid="{B62C5E93-C79C-4785-874E-2F96A1AAF243}"/>
    <hyperlink ref="P280" r:id="rId1128" display="http://www.usharbormaster.com/secure/AuxAidReport_new.cfm?id=28549" xr:uid="{A968E4E2-804A-423B-8EA8-B9D9B290F93B}"/>
    <hyperlink ref="E281" r:id="rId1129" display="http://www.usharbormaster.com/secure/auxview.cfm?recordid=28878" xr:uid="{C0EC52A2-A342-40DD-B078-EC763FF017AB}"/>
    <hyperlink ref="F281" r:id="rId1130" display="http://maps.google.com/?output=embed&amp;q=41.54444444,-70.59444444" xr:uid="{D6077E4D-16A4-4F42-80E8-72E8C5F1C466}"/>
    <hyperlink ref="G281" r:id="rId1131" display="http://maps.google.com/?output=embed&amp;q=41.54444444,-70.59444444" xr:uid="{0FE86B6D-1D11-45C8-8AC0-674C4144B74F}"/>
    <hyperlink ref="P281" r:id="rId1132" display="http://www.usharbormaster.com/secure/AuxAidReport_new.cfm?id=28878" xr:uid="{98381BF6-61C2-402F-BDE2-9B7DAB05C532}"/>
    <hyperlink ref="E282" r:id="rId1133" display="http://www.usharbormaster.com/secure/auxview.cfm?recordid=30934" xr:uid="{4F544417-2DE5-4AB4-B489-B82A1A792505}"/>
    <hyperlink ref="F282" r:id="rId1134" display="http://maps.google.com/?output=embed&amp;q=41.54250000,-70.60750000" xr:uid="{97FC245C-0FAD-429C-A2E8-B846FA0AF0F8}"/>
    <hyperlink ref="G282" r:id="rId1135" display="http://maps.google.com/?output=embed&amp;q=41.54250000,-70.60750000" xr:uid="{F32BE622-D650-4277-B7AA-EEB8B39526D7}"/>
    <hyperlink ref="P282" r:id="rId1136" display="http://www.usharbormaster.com/secure/AuxAidReport_new.cfm?id=30934" xr:uid="{A118AC41-683A-4CFF-A267-E3C6B410C15C}"/>
    <hyperlink ref="E283" r:id="rId1137" display="http://www.usharbormaster.com/secure/auxview.cfm?recordid=28540" xr:uid="{872481AC-2E04-47B4-BD81-39B9A6505702}"/>
    <hyperlink ref="F283" r:id="rId1138" display="http://maps.google.com/?output=embed&amp;q=41.55077778,-70.60122222" xr:uid="{67A04C3C-5669-4CE1-A8CB-28959D1A2B4A}"/>
    <hyperlink ref="G283" r:id="rId1139" display="http://maps.google.com/?output=embed&amp;q=41.55077778,-70.60122222" xr:uid="{CC578540-AD6B-4D4D-9E49-EB54DA0EBBFA}"/>
    <hyperlink ref="P283" r:id="rId1140" display="http://www.usharbormaster.com/secure/AuxAidReport_new.cfm?id=28540" xr:uid="{8AEA87FC-1F5D-4733-A1BC-ADE67EB09C5F}"/>
    <hyperlink ref="E284" r:id="rId1141" display="http://www.usharbormaster.com/secure/auxview.cfm?recordid=29620" xr:uid="{8263A6C6-F8FE-483F-814B-28BE2E420751}"/>
    <hyperlink ref="F284" r:id="rId1142" display="http://maps.google.com/?output=embed&amp;q=41.63870000,-70.26211667" xr:uid="{A1C79C16-55DD-447F-AE4D-0594F97E669B}"/>
    <hyperlink ref="G284" r:id="rId1143" display="http://maps.google.com/?output=embed&amp;q=41.63870000,-70.26211667" xr:uid="{AC7B7678-0A62-4073-BF43-97CDF1686D52}"/>
    <hyperlink ref="P284" r:id="rId1144" display="http://www.usharbormaster.com/secure/AuxAidReport_new.cfm?id=29620" xr:uid="{D0A4C421-09F9-4E25-8C6D-D4DBC09FF4CD}"/>
    <hyperlink ref="E285" r:id="rId1145" display="http://www.usharbormaster.com/secure/auxview.cfm?recordid=28355" xr:uid="{1624ED10-FBA4-4CCF-9132-291DB566F77D}"/>
    <hyperlink ref="F285" r:id="rId1146" display="http://maps.google.com/?output=embed&amp;q=41.63891667,-70.26505556" xr:uid="{FB1E7F65-2ABA-4D29-B6B1-B9F2B41A93C5}"/>
    <hyperlink ref="G285" r:id="rId1147" display="http://maps.google.com/?output=embed&amp;q=41.63891667,-70.26505556" xr:uid="{B51D4515-277C-4F5D-B08F-C2BAA99EFB77}"/>
    <hyperlink ref="P285" r:id="rId1148" display="http://www.usharbormaster.com/secure/AuxAidReport_new.cfm?id=28355" xr:uid="{AF7B34EB-CC7D-42A2-A457-B2E91688AA15}"/>
    <hyperlink ref="E286" r:id="rId1149" display="http://www.usharbormaster.com/secure/auxview.cfm?recordid=25209" xr:uid="{AD3CBEAE-F531-42A7-A4EE-AF9FFD44C939}"/>
    <hyperlink ref="F286" r:id="rId1150" display="http://maps.google.com/?output=embed&amp;q=41.65056667,-70.63556667" xr:uid="{98D63CDA-65A4-4350-9C94-3A26D6C51472}"/>
    <hyperlink ref="G286" r:id="rId1151" display="http://maps.google.com/?output=embed&amp;q=41.65056667,-70.63556667" xr:uid="{456B8E96-1B4A-4AA0-82BD-D4AA509CE2B1}"/>
    <hyperlink ref="P286" r:id="rId1152" display="http://www.usharbormaster.com/secure/AuxAidReport_new.cfm?id=25209" xr:uid="{9A52E054-6945-411C-956A-05B0E55861A8}"/>
    <hyperlink ref="E287" r:id="rId1153" display="http://www.usharbormaster.com/secure/auxview.cfm?recordid=25210" xr:uid="{2320483F-6A24-4FEE-B8DA-A1B1A8ADA269}"/>
    <hyperlink ref="F287" r:id="rId1154" display="http://maps.google.com/?output=embed&amp;q=41.65051667,-70.63528333" xr:uid="{7BF00CC3-BFCE-48DA-A5F2-A9A1AAC72004}"/>
    <hyperlink ref="G287" r:id="rId1155" display="http://maps.google.com/?output=embed&amp;q=41.65051667,-70.63528333" xr:uid="{FED00197-DD73-42BB-92E8-52CE785B987C}"/>
    <hyperlink ref="P287" r:id="rId1156" display="http://www.usharbormaster.com/secure/AuxAidReport_new.cfm?id=25210" xr:uid="{CBF3E953-76D9-4606-8E6F-DB0D478E2496}"/>
    <hyperlink ref="E288" r:id="rId1157" display="http://www.usharbormaster.com/secure/auxview.cfm?recordid=28125" xr:uid="{C2175EBD-FDF9-4FCE-9506-A41D5CAF91DA}"/>
    <hyperlink ref="F288" r:id="rId1158" display="http://maps.google.com/?output=embed&amp;q=41.66518333,-70.02935000" xr:uid="{A56C2AE1-B2B7-4B11-AE7D-FCC356C348F8}"/>
    <hyperlink ref="G288" r:id="rId1159" display="http://maps.google.com/?output=embed&amp;q=41.66518333,-70.02935000" xr:uid="{45D1E4F0-7A4C-456E-81B0-3644F6F9C28D}"/>
    <hyperlink ref="P288" r:id="rId1160" display="http://www.usharbormaster.com/secure/AuxAidReport_new.cfm?id=28125" xr:uid="{0B30A5B2-AEE6-4680-BF68-7D3AF76922D8}"/>
    <hyperlink ref="E289" r:id="rId1161" display="http://www.usharbormaster.com/secure/auxview.cfm?recordid=23713" xr:uid="{DE6C0ABD-2AA3-4451-BEFB-B8AC1B9BC92B}"/>
    <hyperlink ref="F289" r:id="rId1162" display="http://maps.google.com/?output=embed&amp;q=41.67158333,-70.16733333" xr:uid="{CD987DB6-FFAD-4EB8-9135-AE9CA3C4DB6F}"/>
    <hyperlink ref="G289" r:id="rId1163" display="http://maps.google.com/?output=embed&amp;q=41.67158333,-70.16733333" xr:uid="{3F89901B-5AA4-4110-8823-369F9C389A46}"/>
    <hyperlink ref="P289" r:id="rId1164" display="http://www.usharbormaster.com/secure/AuxAidReport_new.cfm?id=23713" xr:uid="{5FFBF658-3AAF-4E9E-8597-87FDC947F313}"/>
    <hyperlink ref="E290" r:id="rId1165" display="http://www.usharbormaster.com/secure/auxview.cfm?recordid=23714" xr:uid="{3FCAC5AC-63FE-40B1-8002-B47D98E56E77}"/>
    <hyperlink ref="F290" r:id="rId1166" display="http://maps.google.com/?output=embed&amp;q=41.67083333,-70.16588889" xr:uid="{98D37437-9FB4-4A2D-85E6-D0D4A5F57949}"/>
    <hyperlink ref="G290" r:id="rId1167" display="http://maps.google.com/?output=embed&amp;q=41.67083333,-70.16588889" xr:uid="{EE2304C6-2BDD-4A05-82CF-E91C3A17E05C}"/>
    <hyperlink ref="P290" r:id="rId1168" display="http://www.usharbormaster.com/secure/AuxAidReport_new.cfm?id=23714" xr:uid="{EDD1D229-BD09-431C-A12B-D5B3E6FB08E2}"/>
    <hyperlink ref="E291" r:id="rId1169" display="http://www.usharbormaster.com/secure/auxview.cfm?recordid=23712" xr:uid="{13E33597-AE25-4649-8479-37BEF8850128}"/>
    <hyperlink ref="F291" r:id="rId1170" display="http://maps.google.com/?output=embed&amp;q=41.67300000,-70.17038889" xr:uid="{E3D49A33-136F-4BF5-B984-09E3148373E0}"/>
    <hyperlink ref="G291" r:id="rId1171" display="http://maps.google.com/?output=embed&amp;q=41.67300000,-70.17038889" xr:uid="{73C3CFF2-6643-4001-A7E8-732430D0BE54}"/>
    <hyperlink ref="P291" r:id="rId1172" display="http://www.usharbormaster.com/secure/AuxAidReport_new.cfm?id=23712" xr:uid="{FCCFA4D5-CD3C-4CE0-B0B4-C1B18BCB73C2}"/>
    <hyperlink ref="E292" r:id="rId1173" display="http://www.usharbormaster.com/secure/auxview.cfm?recordid=27700" xr:uid="{756DF755-93EE-4C27-B12B-37F4710D060E}"/>
    <hyperlink ref="F292" r:id="rId1174" display="http://maps.google.com/?output=embed&amp;q=41.67325000,-70.17050000" xr:uid="{2638217C-0FEB-407A-8320-8209870255C0}"/>
    <hyperlink ref="G292" r:id="rId1175" display="http://maps.google.com/?output=embed&amp;q=41.67325000,-70.17050000" xr:uid="{090AF255-0FDB-4B6F-8FF1-F8215E043DD4}"/>
    <hyperlink ref="P292" r:id="rId1176" display="http://www.usharbormaster.com/secure/AuxAidReport_new.cfm?id=27700" xr:uid="{A5C17E0C-7C0C-4023-8B01-955E9B1ED1C0}"/>
    <hyperlink ref="E293" r:id="rId1177" display="http://www.usharbormaster.com/secure/auxview.cfm?recordid=28592" xr:uid="{AE85CFD5-2EDB-4FD5-B067-DCDBEF0C81B5}"/>
    <hyperlink ref="F293" r:id="rId1178" display="http://maps.google.com/?output=embed&amp;q=41.67219444,-70.16766667" xr:uid="{F888E857-900D-4B69-8938-AC0B234271FD}"/>
    <hyperlink ref="G293" r:id="rId1179" display="http://maps.google.com/?output=embed&amp;q=41.67219444,-70.16766667" xr:uid="{BB0C67CD-831E-4408-BAE5-F1742AEF5F8B}"/>
    <hyperlink ref="P293" r:id="rId1180" display="http://www.usharbormaster.com/secure/AuxAidReport_new.cfm?id=28592" xr:uid="{46E84BC3-EF0E-478A-912F-B507388E6F1A}"/>
    <hyperlink ref="E294" r:id="rId1181" display="http://www.usharbormaster.com/secure/auxview.cfm?recordid=27688" xr:uid="{9DB90608-3805-47F2-B663-19A609A1DD19}"/>
    <hyperlink ref="F294" r:id="rId1182" display="http://maps.google.com/?output=embed&amp;q=41.67025000,-70.16472222" xr:uid="{DE63E205-6064-42B9-AAF3-32777B5C44D5}"/>
    <hyperlink ref="G294" r:id="rId1183" display="http://maps.google.com/?output=embed&amp;q=41.67025000,-70.16472222" xr:uid="{D396AFED-211E-43D0-BE48-0A678ECEAAC0}"/>
    <hyperlink ref="P294" r:id="rId1184" display="http://www.usharbormaster.com/secure/AuxAidReport_new.cfm?id=27688" xr:uid="{1D86F85D-949B-4DC9-829D-3434DF47B642}"/>
    <hyperlink ref="E295" r:id="rId1185" display="http://www.usharbormaster.com/secure/auxview.cfm?recordid=30140" xr:uid="{9C1DEB1E-BA62-47EB-BA75-445B8302B4C8}"/>
    <hyperlink ref="F295" r:id="rId1186" display="http://maps.google.com/?output=embed&amp;q=41.67141667,-70.16697222" xr:uid="{D2C8D074-252A-4950-A0B4-877E4851FDA9}"/>
    <hyperlink ref="G295" r:id="rId1187" display="http://maps.google.com/?output=embed&amp;q=41.67141667,-70.16697222" xr:uid="{7DDFA9A0-9F65-4DEF-96BA-1929B51CC5E8}"/>
    <hyperlink ref="P295" r:id="rId1188" display="http://www.usharbormaster.com/secure/AuxAidReport_new.cfm?id=30140" xr:uid="{477A7AA5-17BD-4363-B290-6C6BE42D2F73}"/>
    <hyperlink ref="E296" r:id="rId1189" display="http://www.usharbormaster.com/secure/auxview.cfm?recordid=23824" xr:uid="{836F5B93-642D-4EC7-96B8-59C126A65FC7}"/>
    <hyperlink ref="F296" r:id="rId1190" display="http://maps.google.com/?output=embed&amp;q=41.73601667,-70.62336667" xr:uid="{E3A89071-A517-46EE-8BA6-7853C81B60BC}"/>
    <hyperlink ref="G296" r:id="rId1191" display="http://maps.google.com/?output=embed&amp;q=41.73601667,-70.62336667" xr:uid="{797B413A-4D84-4CEC-8051-D8A30B70E443}"/>
    <hyperlink ref="P296" r:id="rId1192" display="http://www.usharbormaster.com/secure/AuxAidReport_new.cfm?id=23824" xr:uid="{8367480D-8CB0-45B3-A0DF-D54087CC4E92}"/>
    <hyperlink ref="E297" r:id="rId1193" display="http://www.usharbormaster.com/secure/auxview.cfm?recordid=23825" xr:uid="{FB6CA9DD-84B4-43CA-AB12-DB6BA01A4C38}"/>
    <hyperlink ref="F297" r:id="rId1194" display="http://maps.google.com/?output=embed&amp;q=41.73583333,-70.62351667" xr:uid="{C1CB5039-0BAA-4241-954F-9B58ECBA6EE4}"/>
    <hyperlink ref="G297" r:id="rId1195" display="http://maps.google.com/?output=embed&amp;q=41.73583333,-70.62351667" xr:uid="{D8D94749-0FE1-4369-8FB5-72008109D851}"/>
    <hyperlink ref="P297" r:id="rId1196" display="http://www.usharbormaster.com/secure/AuxAidReport_new.cfm?id=23825" xr:uid="{D337367A-2F14-4926-99CE-40FFF6758CB5}"/>
    <hyperlink ref="E298" r:id="rId1197" display="http://www.usharbormaster.com/secure/auxview.cfm?recordid=23826" xr:uid="{B4A826C1-D099-4A18-8D6F-10CA00E0AD56}"/>
    <hyperlink ref="F298" r:id="rId1198" display="http://maps.google.com/?output=embed&amp;q=41.73483333,-70.62143333" xr:uid="{2B58C142-2DFC-46EC-9956-E01D91074D8E}"/>
    <hyperlink ref="G298" r:id="rId1199" display="http://maps.google.com/?output=embed&amp;q=41.73483333,-70.62143333" xr:uid="{2EBCF3F3-BDC2-4B42-9AF3-78FA08FA4889}"/>
    <hyperlink ref="P298" r:id="rId1200" display="http://www.usharbormaster.com/secure/AuxAidReport_new.cfm?id=23826" xr:uid="{D54E393B-9B1A-4707-AA74-625269818EA0}"/>
    <hyperlink ref="E299" r:id="rId1201" display="http://www.usharbormaster.com/secure/auxview.cfm?recordid=23828" xr:uid="{B9434318-41B8-4B2F-9DE3-2179C5E8C200}"/>
    <hyperlink ref="F299" r:id="rId1202" display="http://maps.google.com/?output=embed&amp;q=41.52313806,-70.67107222" xr:uid="{FF9B1F90-EB74-46FB-AF97-57867AF328DC}"/>
    <hyperlink ref="G299" r:id="rId1203" display="http://maps.google.com/?output=embed&amp;q=41.52313806,-70.67107222" xr:uid="{DAAE3480-ADAE-43CA-B561-EC956E47740A}"/>
    <hyperlink ref="P299" r:id="rId1204" display="http://www.usharbormaster.com/secure/AuxAidReport_new.cfm?id=23828" xr:uid="{B419DA36-4E97-4E35-B41A-3B8A47783A7C}"/>
    <hyperlink ref="E300" r:id="rId1205" display="http://www.usharbormaster.com/secure/auxview.cfm?recordid=26602" xr:uid="{B5508018-B98D-47D5-B499-947ED64D102C}"/>
    <hyperlink ref="F300" r:id="rId1206" display="http://maps.google.com/?output=embed&amp;q=41.52282528,-70.67147444" xr:uid="{447CDAB0-D602-4DBC-A0B8-D47B01AC58CB}"/>
    <hyperlink ref="G300" r:id="rId1207" display="http://maps.google.com/?output=embed&amp;q=41.52282528,-70.67147444" xr:uid="{1CA32453-C74A-48BE-8262-B9B79101BC5F}"/>
    <hyperlink ref="P300" r:id="rId1208" display="http://www.usharbormaster.com/secure/AuxAidReport_new.cfm?id=26602" xr:uid="{C1475E0F-728A-4084-9A44-21C28B2FAD2E}"/>
    <hyperlink ref="E301" r:id="rId1209" display="http://www.usharbormaster.com/secure/auxview.cfm?recordid=44083" xr:uid="{5E013B54-503F-4CF1-9886-5A9465A80BD4}"/>
    <hyperlink ref="F301" r:id="rId1210" display="http://maps.google.com/?output=embed&amp;q=41.52265000,-70.67145250" xr:uid="{10921AB2-7DF6-4280-B00D-9F0BA799578C}"/>
    <hyperlink ref="G301" r:id="rId1211" display="http://maps.google.com/?output=embed&amp;q=41.52265000,-70.67145250" xr:uid="{16D4B4C3-834A-4A75-84F0-14CC594849B4}"/>
    <hyperlink ref="P301" r:id="rId1212" display="http://www.usharbormaster.com/secure/AuxAidReport_new.cfm?id=44083" xr:uid="{700A8F9F-4C04-4F83-BA62-068588DC3BBB}"/>
    <hyperlink ref="E302" r:id="rId1213" display="http://www.usharbormaster.com/secure/auxview.cfm?recordid=44084" xr:uid="{05804473-5518-4323-997E-F27F2B920888}"/>
    <hyperlink ref="F302" r:id="rId1214" display="http://maps.google.com/?output=embed&amp;q=41.52238444,-70.67142750" xr:uid="{D4566DFB-6681-493C-BF89-D5189E23AC83}"/>
    <hyperlink ref="G302" r:id="rId1215" display="http://maps.google.com/?output=embed&amp;q=41.52238444,-70.67142750" xr:uid="{22EB1C31-4F66-4ED3-82A1-02C5F8911F13}"/>
    <hyperlink ref="P302" r:id="rId1216" display="http://www.usharbormaster.com/secure/AuxAidReport_new.cfm?id=44084" xr:uid="{958FDEAB-F079-4C50-9A44-C7BD11CD8952}"/>
    <hyperlink ref="E303" r:id="rId1217" display="http://www.usharbormaster.com/secure/auxview.cfm?recordid=23829" xr:uid="{47978D66-4F6E-4E65-B154-44E8396490FE}"/>
    <hyperlink ref="F303" r:id="rId1218" display="http://maps.google.com/?output=embed&amp;q=41.52223028,-70.67131222" xr:uid="{8BE27C88-3E47-49CF-A490-69F21D5798CD}"/>
    <hyperlink ref="G303" r:id="rId1219" display="http://maps.google.com/?output=embed&amp;q=41.52223028,-70.67131222" xr:uid="{39EF7FEB-D589-4041-A210-06161FB397E0}"/>
    <hyperlink ref="P303" r:id="rId1220" display="http://www.usharbormaster.com/secure/AuxAidReport_new.cfm?id=23829" xr:uid="{268BA7EA-DBDE-46AC-9223-194F1A1B95E6}"/>
    <hyperlink ref="E304" r:id="rId1221" display="http://www.usharbormaster.com/secure/auxview.cfm?recordid=23830" xr:uid="{C7790EA7-C16F-4545-B64A-D87F09BD16F2}"/>
    <hyperlink ref="F304" r:id="rId1222" display="http://maps.google.com/?output=embed&amp;q=41.52200528,-70.67096778" xr:uid="{98AE295B-308A-4F41-BD18-2E0BA042F1BD}"/>
    <hyperlink ref="G304" r:id="rId1223" display="http://maps.google.com/?output=embed&amp;q=41.52200528,-70.67096778" xr:uid="{665825C4-4E51-45DB-93C6-A84785D415C0}"/>
    <hyperlink ref="P304" r:id="rId1224" display="http://www.usharbormaster.com/secure/AuxAidReport_new.cfm?id=23830" xr:uid="{BEF395D1-89E3-4D69-8E32-4205BA276935}"/>
    <hyperlink ref="E305" r:id="rId1225" display="http://www.usharbormaster.com/secure/auxview.cfm?recordid=26113" xr:uid="{AC1478A0-6819-4F4D-9B29-45B735C10353}"/>
    <hyperlink ref="F305" r:id="rId1226" display="http://maps.google.com/?output=embed&amp;q=41.54755556,-70.58211111" xr:uid="{39265863-34DE-42E5-972C-69F116E12B5D}"/>
    <hyperlink ref="G305" r:id="rId1227" display="http://maps.google.com/?output=embed&amp;q=41.54755556,-70.58211111" xr:uid="{AE5876D6-83EE-45B6-B291-F3B27076A77A}"/>
    <hyperlink ref="P305" r:id="rId1228" display="http://www.usharbormaster.com/secure/AuxAidReport_new.cfm?id=26113" xr:uid="{A5C86B4A-0685-418B-8023-774F045649B2}"/>
    <hyperlink ref="E306" r:id="rId1229" display="http://www.usharbormaster.com/secure/auxview.cfm?recordid=26114" xr:uid="{0AE82FD2-2A67-458D-B06C-0BF5F0ED037C}"/>
    <hyperlink ref="F306" r:id="rId1230" display="http://maps.google.com/?output=embed&amp;q=41.54755000,-70.58183333" xr:uid="{ECC5B343-BDE5-4099-AA5C-2759E665BC89}"/>
    <hyperlink ref="G306" r:id="rId1231" display="http://maps.google.com/?output=embed&amp;q=41.54755000,-70.58183333" xr:uid="{D33BB627-2291-418B-8EA6-294F3C09E988}"/>
    <hyperlink ref="P306" r:id="rId1232" display="http://www.usharbormaster.com/secure/AuxAidReport_new.cfm?id=26114" xr:uid="{073C5735-EAF0-4816-AB5F-B8AF77E9599F}"/>
    <hyperlink ref="E307" r:id="rId1233" display="http://www.usharbormaster.com/secure/auxview.cfm?recordid=26118" xr:uid="{EA707302-7F99-42E2-B95A-CF5F0040B6D8}"/>
    <hyperlink ref="F307" r:id="rId1234" display="http://maps.google.com/?output=embed&amp;q=41.54897222,-70.58297222" xr:uid="{197A65B3-517C-497D-9C3F-F374E1F3A637}"/>
    <hyperlink ref="G307" r:id="rId1235" display="http://maps.google.com/?output=embed&amp;q=41.54897222,-70.58297222" xr:uid="{E536C655-320C-4CA0-A7BE-B0E42ED26C34}"/>
    <hyperlink ref="P307" r:id="rId1236" display="http://www.usharbormaster.com/secure/AuxAidReport_new.cfm?id=26118" xr:uid="{8DA5BE33-6011-4683-88E1-3BFB5A0F480D}"/>
    <hyperlink ref="E308" r:id="rId1237" display="http://www.usharbormaster.com/secure/auxview.cfm?recordid=26119" xr:uid="{20E5F44D-6A64-4B5B-BBD6-87BDC637ADAB}"/>
    <hyperlink ref="F308" r:id="rId1238" display="http://maps.google.com/?output=embed&amp;q=41.54890000,-70.58315000" xr:uid="{077EEFFE-A376-4733-BC34-5D07AF9CDF35}"/>
    <hyperlink ref="G308" r:id="rId1239" display="http://maps.google.com/?output=embed&amp;q=41.54890000,-70.58315000" xr:uid="{9E001861-4505-4369-8978-C3A3B0336B4F}"/>
    <hyperlink ref="P308" r:id="rId1240" display="http://www.usharbormaster.com/secure/AuxAidReport_new.cfm?id=26119" xr:uid="{C76C0FBC-03C9-44E6-A019-6087A3BA86AF}"/>
    <hyperlink ref="E309" r:id="rId1241" display="http://www.usharbormaster.com/secure/auxview.cfm?recordid=28548" xr:uid="{9325B110-AB64-4A64-B069-98CB315905B5}"/>
    <hyperlink ref="F309" r:id="rId1242" display="http://maps.google.com/?output=embed&amp;q=41.54883333,-70.58263889" xr:uid="{38967CDC-3A63-4C55-9743-2C7636EA4820}"/>
    <hyperlink ref="G309" r:id="rId1243" display="http://maps.google.com/?output=embed&amp;q=41.54883333,-70.58263889" xr:uid="{43370D89-9F53-4389-B2CC-4E7B3BA250EF}"/>
    <hyperlink ref="P309" r:id="rId1244" display="http://www.usharbormaster.com/secure/AuxAidReport_new.cfm?id=28548" xr:uid="{487626C9-B521-49AE-80CC-2C38FB80696A}"/>
    <hyperlink ref="E310" r:id="rId1245" display="http://www.usharbormaster.com/secure/auxview.cfm?recordid=31046" xr:uid="{8FC4F392-18A9-429D-A305-DC1A58765784}"/>
    <hyperlink ref="F310" r:id="rId1246" display="http://maps.google.com/?output=embed&amp;q=41.54505750,-70.58019083" xr:uid="{D6A069A9-B4F0-4196-A606-5D5E983CAE85}"/>
    <hyperlink ref="G310" r:id="rId1247" display="http://maps.google.com/?output=embed&amp;q=41.54505750,-70.58019083" xr:uid="{357E740A-3329-4A4D-9597-A10AE2542DA5}"/>
    <hyperlink ref="P310" r:id="rId1248" display="http://www.usharbormaster.com/secure/AuxAidReport_new.cfm?id=31046" xr:uid="{E1EB3F0D-DC97-4D9B-84AC-5F315BD70E43}"/>
    <hyperlink ref="E311" r:id="rId1249" display="http://www.usharbormaster.com/secure/auxview.cfm?recordid=41294" xr:uid="{7FFB0F50-5E8E-4925-A68A-22EBFA1EE4A2}"/>
    <hyperlink ref="F311" r:id="rId1250" display="http://maps.google.com/?output=embed&amp;q=41.54403611,-70.58065278" xr:uid="{774345DF-E4FA-48D4-A49D-D7EEA82A6A05}"/>
    <hyperlink ref="G311" r:id="rId1251" display="http://maps.google.com/?output=embed&amp;q=41.54403611,-70.58065278" xr:uid="{884EFABC-3197-4544-AB9E-F2BDFA209835}"/>
    <hyperlink ref="P311" r:id="rId1252" display="http://www.usharbormaster.com/secure/AuxAidReport_new.cfm?id=41294" xr:uid="{7C4F034D-4D75-4717-B33D-E478C835B2B1}"/>
    <hyperlink ref="E312" r:id="rId1253" display="http://www.usharbormaster.com/secure/auxview.cfm?recordid=26336" xr:uid="{8D28EC44-4282-4DBA-9E4C-1FBD929D9D7D}"/>
    <hyperlink ref="F312" r:id="rId1254" display="http://maps.google.com/?output=embed&amp;q=41.56056667,-70.51245000" xr:uid="{532542E7-C5A8-4637-B4ED-0877C7D9DC3F}"/>
    <hyperlink ref="G312" r:id="rId1255" display="http://maps.google.com/?output=embed&amp;q=41.56056667,-70.51245000" xr:uid="{A6320601-7ED9-4407-AAA1-4B97DB802A8C}"/>
    <hyperlink ref="P312" r:id="rId1256" display="http://www.usharbormaster.com/secure/AuxAidReport_new.cfm?id=26336" xr:uid="{00E7C9F2-C739-49A3-9895-4A706456A708}"/>
    <hyperlink ref="E313" r:id="rId1257" display="http://www.usharbormaster.com/secure/auxview.cfm?recordid=26337" xr:uid="{504D9F2F-E004-4193-B97B-EAE21A136CF1}"/>
    <hyperlink ref="F313" r:id="rId1258" display="http://maps.google.com/?output=embed&amp;q=41.56431667,-70.50676667" xr:uid="{E8597D58-0E51-409C-8C3C-E3BB80DEBA4D}"/>
    <hyperlink ref="G313" r:id="rId1259" display="http://maps.google.com/?output=embed&amp;q=41.56431667,-70.50676667" xr:uid="{84052AD7-6419-4D25-871E-7042D6294E8C}"/>
    <hyperlink ref="P313" r:id="rId1260" display="http://www.usharbormaster.com/secure/AuxAidReport_new.cfm?id=26337" xr:uid="{C0E706E8-B340-4491-BD64-C871D5C4DA03}"/>
    <hyperlink ref="E314" r:id="rId1261" display="http://www.usharbormaster.com/secure/auxview.cfm?recordid=26335" xr:uid="{6F41446D-0B2A-4E7B-A9AF-893C3CF32B5E}"/>
    <hyperlink ref="F314" r:id="rId1262" display="http://maps.google.com/?output=embed&amp;q=41.56076667,-70.51223333" xr:uid="{5C4914BB-D358-456C-8990-2EB48DF73430}"/>
    <hyperlink ref="G314" r:id="rId1263" display="http://maps.google.com/?output=embed&amp;q=41.56076667,-70.51223333" xr:uid="{6E6D8CC1-5098-4EF3-B170-65DBC2EA61E7}"/>
    <hyperlink ref="P314" r:id="rId1264" display="http://www.usharbormaster.com/secure/AuxAidReport_new.cfm?id=26335" xr:uid="{2D421D31-F23C-4A53-9440-10464FA1B2C2}"/>
    <hyperlink ref="E315" r:id="rId1265" display="http://www.usharbormaster.com/secure/auxview.cfm?recordid=42687" xr:uid="{45EBD940-5270-4798-B597-414F148FC509}"/>
    <hyperlink ref="F315" r:id="rId1266" display="http://maps.google.com/?output=embed&amp;q=41.56095000,-70.51130000" xr:uid="{971DD303-AE61-46B2-A53F-2292F255EFB4}"/>
    <hyperlink ref="G315" r:id="rId1267" display="http://maps.google.com/?output=embed&amp;q=41.56095000,-70.51130000" xr:uid="{C2094C4D-485E-484F-93CA-3D1AB7C8422E}"/>
    <hyperlink ref="P315" r:id="rId1268" display="http://www.usharbormaster.com/secure/AuxAidReport_new.cfm?id=42687" xr:uid="{8D73450A-A8B3-4A52-AD9F-B4EADC84090A}"/>
    <hyperlink ref="E316" r:id="rId1269" display="http://www.usharbormaster.com/secure/auxview.cfm?recordid=26454" xr:uid="{6BFFB202-0259-41E8-8A47-B02A6F88C5A9}"/>
    <hyperlink ref="F316" r:id="rId1270" display="http://maps.google.com/?output=embed&amp;q=41.58819444,-70.65375000" xr:uid="{9B37E544-FFDC-4B81-88E2-C0D1671853FC}"/>
    <hyperlink ref="G316" r:id="rId1271" display="http://maps.google.com/?output=embed&amp;q=41.58819444,-70.65375000" xr:uid="{8EE6B768-FBC5-4707-A39C-07B83F935DCB}"/>
    <hyperlink ref="P316" r:id="rId1272" display="http://www.usharbormaster.com/secure/AuxAidReport_new.cfm?id=26454" xr:uid="{D057ABA8-F17C-475B-8DB5-265BC3385590}"/>
    <hyperlink ref="E317" r:id="rId1273" display="http://www.usharbormaster.com/secure/auxview.cfm?recordid=28543" xr:uid="{28A5CB05-CAFB-43FA-A32B-718BDD01CE8B}"/>
    <hyperlink ref="F317" r:id="rId1274" display="http://maps.google.com/?output=embed&amp;q=41.54916667,-70.57083333" xr:uid="{B82B9261-F2D1-43AD-AEAD-C5D2D6B24D76}"/>
    <hyperlink ref="G317" r:id="rId1275" display="http://maps.google.com/?output=embed&amp;q=41.54916667,-70.57083333" xr:uid="{5C04BA08-88F6-411B-ACB3-646D974D67B1}"/>
    <hyperlink ref="P317" r:id="rId1276" display="http://www.usharbormaster.com/secure/AuxAidReport_new.cfm?id=28543" xr:uid="{33397101-5ACB-47F8-9A40-8A05433DD398}"/>
    <hyperlink ref="E318" r:id="rId1277" display="http://www.usharbormaster.com/secure/auxview.cfm?recordid=28545" xr:uid="{036AE6C8-6EAB-46EC-A174-822021A2AE13}"/>
    <hyperlink ref="F318" r:id="rId1278" display="http://maps.google.com/?output=embed&amp;q=41.54985000,-70.57116667" xr:uid="{5100DA45-82A7-4297-B1DE-E6F9F356A214}"/>
    <hyperlink ref="G318" r:id="rId1279" display="http://maps.google.com/?output=embed&amp;q=41.54985000,-70.57116667" xr:uid="{AA83035D-1CA1-46A2-ADCF-4595B7D21FC7}"/>
    <hyperlink ref="P318" r:id="rId1280" display="http://www.usharbormaster.com/secure/AuxAidReport_new.cfm?id=28545" xr:uid="{4CED2A18-7988-485D-B807-FD93D4CB219F}"/>
    <hyperlink ref="E319" r:id="rId1281" display="http://www.usharbormaster.com/secure/auxview.cfm?recordid=26074" xr:uid="{9EC6CE50-4B78-4935-A1D3-0BBAEF8EAB3C}"/>
    <hyperlink ref="F319" r:id="rId1282" display="http://maps.google.com/?output=embed&amp;q=41.54730000,-70.57076667" xr:uid="{8C145E16-1E7F-4938-A73D-7CFABA61AE7A}"/>
    <hyperlink ref="G319" r:id="rId1283" display="http://maps.google.com/?output=embed&amp;q=41.54730000,-70.57076667" xr:uid="{6642C2D6-9F83-4A3D-A549-318063663B9D}"/>
    <hyperlink ref="P319" r:id="rId1284" display="http://www.usharbormaster.com/secure/AuxAidReport_new.cfm?id=26074" xr:uid="{1F44F7E6-0E90-4946-84B0-540F923B0702}"/>
    <hyperlink ref="E320" r:id="rId1285" display="http://www.usharbormaster.com/secure/auxview.cfm?recordid=31045" xr:uid="{B1381F2B-C873-4B62-8740-76ECF2488F94}"/>
    <hyperlink ref="F320" r:id="rId1286" display="http://maps.google.com/?output=embed&amp;q=41.54730000,-70.57076667" xr:uid="{E2D29AE8-99E9-454A-BB1D-56ED531D2368}"/>
    <hyperlink ref="G320" r:id="rId1287" display="http://maps.google.com/?output=embed&amp;q=41.54730000,-70.57076667" xr:uid="{B3B3D723-61DD-40AD-A8D8-C600236AA072}"/>
    <hyperlink ref="P320" r:id="rId1288" display="http://www.usharbormaster.com/secure/AuxAidReport_new.cfm?id=31045" xr:uid="{D8AC3CAD-7EBB-421F-9198-01EFB2E4CC9D}"/>
    <hyperlink ref="E321" r:id="rId1289" display="http://www.usharbormaster.com/secure/auxview.cfm?recordid=43975" xr:uid="{BD56F443-6FEC-4CF0-AA1D-4C2DEBB5E4FF}"/>
    <hyperlink ref="F321" r:id="rId1290" display="http://maps.google.com/?output=embed&amp;q=41.71247222,-70.30336111" xr:uid="{F87BEDFC-41AC-4DCB-B22D-5F3EF7CEEF45}"/>
    <hyperlink ref="G321" r:id="rId1291" display="http://maps.google.com/?output=embed&amp;q=41.71247222,-70.30336111" xr:uid="{91148BCC-5BFC-4D97-BFC0-CCB8BA473806}"/>
    <hyperlink ref="P321" r:id="rId1292" display="http://www.usharbormaster.com/secure/AuxAidReport_new.cfm?id=43975" xr:uid="{47393B9E-D835-4D06-8D29-992A4883B7B1}"/>
    <hyperlink ref="E322" r:id="rId1293" display="http://www.usharbormaster.com/secure/auxview.cfm?recordid=23878" xr:uid="{1A16BC03-7712-4E40-95AC-53D710CFBFBC}"/>
    <hyperlink ref="F322" r:id="rId1294" display="http://maps.google.com/?output=embed&amp;q=41.61444444,-70.26805556" xr:uid="{6FDA3E00-8486-4D7C-A95C-0048E2B36B81}"/>
    <hyperlink ref="G322" r:id="rId1295" display="http://maps.google.com/?output=embed&amp;q=41.61444444,-70.26805556" xr:uid="{FA93FE4E-ED3B-4AB3-BAD9-2AE9C6725093}"/>
    <hyperlink ref="P322" r:id="rId1296" display="http://www.usharbormaster.com/secure/AuxAidReport_new.cfm?id=23878" xr:uid="{122F915A-6CED-4EAF-AAC6-1DA618D006BB}"/>
    <hyperlink ref="E323" r:id="rId1297" display="http://www.usharbormaster.com/secure/auxview.cfm?recordid=27505" xr:uid="{27B78174-DA79-48AF-A440-B46AD9C33DBE}"/>
    <hyperlink ref="F323" r:id="rId1298" display="http://maps.google.com/?output=embed&amp;q=41.56983333,-70.50747222" xr:uid="{90A215BF-2C06-406E-852C-55E297B08F9A}"/>
    <hyperlink ref="G323" r:id="rId1299" display="http://maps.google.com/?output=embed&amp;q=41.56983333,-70.50747222" xr:uid="{D143AD10-7B27-4809-8A5D-C0842E3883C1}"/>
    <hyperlink ref="P323" r:id="rId1300" display="http://www.usharbormaster.com/secure/AuxAidReport_new.cfm?id=27505" xr:uid="{5B50F952-9420-4D66-82E0-7C5BA2303529}"/>
    <hyperlink ref="E324" r:id="rId1301" display="http://www.usharbormaster.com/secure/auxview.cfm?recordid=23994" xr:uid="{93A18628-CEB3-4203-9A8E-25C9B45C6D16}"/>
    <hyperlink ref="F324" r:id="rId1302" display="http://maps.google.com/?output=embed&amp;q=41.71076667,-70.75836667" xr:uid="{7ACEF23F-1F9C-4A55-93AD-C716DC2D1665}"/>
    <hyperlink ref="G324" r:id="rId1303" display="http://maps.google.com/?output=embed&amp;q=41.71076667,-70.75836667" xr:uid="{D82A36DB-7366-447B-A7CE-62AFB16538C6}"/>
    <hyperlink ref="P324" r:id="rId1304" display="http://www.usharbormaster.com/secure/AuxAidReport_new.cfm?id=23994" xr:uid="{FF239074-18AB-4120-B692-69785A201467}"/>
    <hyperlink ref="E325" r:id="rId1305" display="http://www.usharbormaster.com/secure/auxview.cfm?recordid=23995" xr:uid="{E9E11524-C4F2-4B72-9497-2DE51D73333C}"/>
    <hyperlink ref="F325" r:id="rId1306" display="http://maps.google.com/?output=embed&amp;q=41.71108333,-70.75771667" xr:uid="{676C9E3C-6A4D-4738-8A2E-468F11ED25CF}"/>
    <hyperlink ref="G325" r:id="rId1307" display="http://maps.google.com/?output=embed&amp;q=41.71108333,-70.75771667" xr:uid="{239DCDC0-B0FF-4FB1-A27D-54350F380027}"/>
    <hyperlink ref="P325" r:id="rId1308" display="http://www.usharbormaster.com/secure/AuxAidReport_new.cfm?id=23995" xr:uid="{9BF65083-0EF3-422F-AC25-7CF58C36D3E5}"/>
    <hyperlink ref="E326" r:id="rId1309" display="http://www.usharbormaster.com/secure/auxview.cfm?recordid=23879" xr:uid="{AF6F6BB6-879F-42D5-8342-C2D926E57F56}"/>
    <hyperlink ref="F326" r:id="rId1310" display="http://maps.google.com/?output=embed&amp;q=41.67833333,-70.62472222" xr:uid="{28358B05-323F-462D-A807-75FCE2585966}"/>
    <hyperlink ref="G326" r:id="rId1311" display="http://maps.google.com/?output=embed&amp;q=41.67833333,-70.62472222" xr:uid="{9B52EE88-7F1C-4F81-9B13-EDFAD886678C}"/>
    <hyperlink ref="P326" r:id="rId1312" display="http://www.usharbormaster.com/secure/AuxAidReport_new.cfm?id=23879" xr:uid="{14105955-0080-4AE1-BAE7-86EB48585241}"/>
    <hyperlink ref="E327" r:id="rId1313" display="http://www.usharbormaster.com/secure/auxview.cfm?recordid=23877" xr:uid="{36CBE7D5-9720-499D-8345-B7FE6B31AEF9}"/>
    <hyperlink ref="F327" r:id="rId1314" display="http://maps.google.com/?output=embed&amp;q=41.67543333,-70.62390000" xr:uid="{7D7C1051-E44B-4949-81F4-D31ED179E3FF}"/>
    <hyperlink ref="G327" r:id="rId1315" display="http://maps.google.com/?output=embed&amp;q=41.67543333,-70.62390000" xr:uid="{F1F458EE-C959-4EB2-A1CE-9B47A4671BFE}"/>
    <hyperlink ref="P327" r:id="rId1316" display="http://www.usharbormaster.com/secure/AuxAidReport_new.cfm?id=23877" xr:uid="{E4297DA4-ACD1-43E5-9172-92FE766F6D38}"/>
    <hyperlink ref="E328" r:id="rId1317" display="http://www.usharbormaster.com/secure/auxview.cfm?recordid=29017" xr:uid="{EE96FCE5-07E9-4E88-A697-5613C2A61CDE}"/>
    <hyperlink ref="F328" r:id="rId1318" display="http://maps.google.com/?output=embed&amp;q=41.64315000,-70.26261667" xr:uid="{382A3C88-04E5-4A0E-A1E1-346DC781C21B}"/>
    <hyperlink ref="G328" r:id="rId1319" display="http://maps.google.com/?output=embed&amp;q=41.64315000,-70.26261667" xr:uid="{ED3FD785-90EF-42F4-99BC-400F4FE56D05}"/>
    <hyperlink ref="P328" r:id="rId1320" display="http://www.usharbormaster.com/secure/AuxAidReport_new.cfm?id=29017" xr:uid="{F5089F19-CE32-4071-BE51-B432C7B1CE71}"/>
    <hyperlink ref="E329" r:id="rId1321" display="http://www.usharbormaster.com/secure/auxview.cfm?recordid=28666" xr:uid="{DB2AF53F-4BFD-4864-89FD-ACA484798C93}"/>
    <hyperlink ref="F329" r:id="rId1322" display="http://maps.google.com/?output=embed&amp;q=41.75416667,-70.19305556" xr:uid="{54C503C3-99E4-438D-B4B1-902532563569}"/>
    <hyperlink ref="G329" r:id="rId1323" display="http://maps.google.com/?output=embed&amp;q=41.75416667,-70.19305556" xr:uid="{63D33DEB-F1C1-4ACD-9E41-EF4FDBC772C6}"/>
    <hyperlink ref="P329" r:id="rId1324" display="http://www.usharbormaster.com/secure/AuxAidReport_new.cfm?id=28666" xr:uid="{8837CD96-E7A9-4BF0-B0FE-9B01C2118615}"/>
    <hyperlink ref="E330" r:id="rId1325" display="http://www.usharbormaster.com/secure/auxview.cfm?recordid=28159" xr:uid="{37082DF1-ADF8-482A-881F-117045ACA4D6}"/>
    <hyperlink ref="F330" r:id="rId1326" display="http://maps.google.com/?output=embed&amp;q=41.66686389,-69.99479722" xr:uid="{4769BE93-1584-4956-8CB4-6E35892CFF3E}"/>
    <hyperlink ref="G330" r:id="rId1327" display="http://maps.google.com/?output=embed&amp;q=41.66686389,-69.99479722" xr:uid="{EC2E761C-9544-4137-9A44-07BF278524E1}"/>
    <hyperlink ref="P330" r:id="rId1328" display="http://www.usharbormaster.com/secure/AuxAidReport_new.cfm?id=28159" xr:uid="{5A9BDCDE-C6FA-4D4D-9852-6C0D61EF027A}"/>
    <hyperlink ref="E331" r:id="rId1329" display="http://www.usharbormaster.com/secure/auxview.cfm?recordid=26371" xr:uid="{E3DDB732-60DE-4DBE-BC53-B328618CB1AD}"/>
    <hyperlink ref="F331" r:id="rId1330" display="http://maps.google.com/?output=embed&amp;q=41.72524722,-69.98894444" xr:uid="{18791DC5-2129-4208-91F7-CA64F0B28B32}"/>
    <hyperlink ref="G331" r:id="rId1331" display="http://maps.google.com/?output=embed&amp;q=41.72524722,-69.98894444" xr:uid="{B3D2C295-8B58-4F6F-A405-204C9101B5E3}"/>
    <hyperlink ref="P331" r:id="rId1332" display="http://www.usharbormaster.com/secure/AuxAidReport_new.cfm?id=26371" xr:uid="{E6561B26-7DAF-43BA-A119-426EDF5D6419}"/>
    <hyperlink ref="E332" r:id="rId1333" display="http://www.usharbormaster.com/secure/auxview.cfm?recordid=29103" xr:uid="{DFBBB796-4426-421D-AA20-9EA351CC936F}"/>
    <hyperlink ref="F332" r:id="rId1334" display="http://maps.google.com/?output=embed&amp;q=41.68165000,-70.62351667" xr:uid="{4455D888-248F-4077-A479-D55D40E9009F}"/>
    <hyperlink ref="G332" r:id="rId1335" display="http://maps.google.com/?output=embed&amp;q=41.68165000,-70.62351667" xr:uid="{12901567-ABA5-4C42-B996-F2B9B3FB8FC4}"/>
    <hyperlink ref="P332" r:id="rId1336" display="http://www.usharbormaster.com/secure/AuxAidReport_new.cfm?id=29103" xr:uid="{C89DDCE2-44BE-4DBD-86CB-7CC963B1C77D}"/>
    <hyperlink ref="E333" r:id="rId1337" display="http://www.usharbormaster.com/secure/auxview.cfm?recordid=29104" xr:uid="{DF0A5F84-F10C-42D1-A8E1-E82347072790}"/>
    <hyperlink ref="F333" r:id="rId1338" display="http://maps.google.com/?output=embed&amp;q=41.68120000,-70.62293333" xr:uid="{F1B348AA-CA24-4464-B161-1F0F473EAE8A}"/>
    <hyperlink ref="G333" r:id="rId1339" display="http://maps.google.com/?output=embed&amp;q=41.68120000,-70.62293333" xr:uid="{93F3A215-D352-4971-9610-CA6BDDD754A6}"/>
    <hyperlink ref="P333" r:id="rId1340" display="http://www.usharbormaster.com/secure/AuxAidReport_new.cfm?id=29104" xr:uid="{AA261ED4-E467-4ED6-AC69-204BCC885600}"/>
    <hyperlink ref="E334" r:id="rId1341" display="http://www.usharbormaster.com/secure/auxview.cfm?recordid=29105" xr:uid="{137E16CA-7498-4CA8-A77A-585E207DD52D}"/>
    <hyperlink ref="F334" r:id="rId1342" display="http://maps.google.com/?output=embed&amp;q=41.68263889,-70.62233333" xr:uid="{5F9C90C0-2CAF-4CD1-BECC-C8BA5FBC55EB}"/>
    <hyperlink ref="G334" r:id="rId1343" display="http://maps.google.com/?output=embed&amp;q=41.68263889,-70.62233333" xr:uid="{EF46F351-7B33-40FD-83A6-4D66684C62C8}"/>
    <hyperlink ref="P334" r:id="rId1344" display="http://www.usharbormaster.com/secure/AuxAidReport_new.cfm?id=29105" xr:uid="{C9AD5EBC-FE67-43EB-B9C0-1B31E7EE483B}"/>
    <hyperlink ref="E335" r:id="rId1345" display="http://www.usharbormaster.com/secure/auxview.cfm?recordid=23718" xr:uid="{28DEA4DD-0DAF-4084-9981-5FF27EFE4345}"/>
    <hyperlink ref="F335" r:id="rId1346" display="http://maps.google.com/?output=embed&amp;q=41.68586111,-70.62125000" xr:uid="{BDB79952-4522-4F95-9023-4D905A8E3240}"/>
    <hyperlink ref="G335" r:id="rId1347" display="http://maps.google.com/?output=embed&amp;q=41.68586111,-70.62125000" xr:uid="{B3C57A39-0821-4523-BBEC-E5BFE9CE5C7B}"/>
    <hyperlink ref="P335" r:id="rId1348" display="http://www.usharbormaster.com/secure/AuxAidReport_new.cfm?id=23718" xr:uid="{6531E316-08CD-44BF-8B44-6FF821590B6F}"/>
    <hyperlink ref="E336" r:id="rId1349" display="http://www.usharbormaster.com/secure/auxview.cfm?recordid=23881" xr:uid="{DAEF6D3A-4246-4FF0-9469-BA8E76DC6EB8}"/>
    <hyperlink ref="F336" r:id="rId1350" display="http://maps.google.com/?output=embed&amp;q=41.65070000,-70.11496667" xr:uid="{6A664844-7CDE-40AB-B2B0-8DF79466801C}"/>
    <hyperlink ref="G336" r:id="rId1351" display="http://maps.google.com/?output=embed&amp;q=41.65070000,-70.11496667" xr:uid="{848EE5CA-26B4-4318-BD55-91A8EC339147}"/>
    <hyperlink ref="P336" r:id="rId1352" display="http://www.usharbormaster.com/secure/AuxAidReport_new.cfm?id=23881" xr:uid="{B26762B8-18C5-4511-BC1F-65893F0A372D}"/>
    <hyperlink ref="E337" r:id="rId1353" display="http://www.usharbormaster.com/secure/auxview.cfm?recordid=23882" xr:uid="{CBA0FD03-74D5-458D-9918-2AB455E19C69}"/>
    <hyperlink ref="F337" r:id="rId1354" display="http://maps.google.com/?output=embed&amp;q=41.65145000,-70.11481667" xr:uid="{988BCEA9-1703-4731-A41A-FA1710992A69}"/>
    <hyperlink ref="G337" r:id="rId1355" display="http://maps.google.com/?output=embed&amp;q=41.65145000,-70.11481667" xr:uid="{E8A17C79-73AE-45B6-B140-D4EC11CFB14B}"/>
    <hyperlink ref="P337" r:id="rId1356" display="http://www.usharbormaster.com/secure/AuxAidReport_new.cfm?id=23882" xr:uid="{8993AB97-1C92-4E52-A0FC-16C25C2A3011}"/>
    <hyperlink ref="E338" r:id="rId1357" display="http://www.usharbormaster.com/secure/auxview.cfm?recordid=23883" xr:uid="{E43EA3E1-4FB2-4853-B452-C53587A67075}"/>
    <hyperlink ref="F338" r:id="rId1358" display="http://maps.google.com/?output=embed&amp;q=41.65221667,-70.11543333" xr:uid="{D2ECFACB-550A-4BC6-A9B6-B06531ED650C}"/>
    <hyperlink ref="G338" r:id="rId1359" display="http://maps.google.com/?output=embed&amp;q=41.65221667,-70.11543333" xr:uid="{F84C9885-3069-442E-BF6A-512A092AF801}"/>
    <hyperlink ref="P338" r:id="rId1360" display="http://www.usharbormaster.com/secure/AuxAidReport_new.cfm?id=23883" xr:uid="{532241F3-9EBC-45F3-AF59-1C94A43A50DF}"/>
    <hyperlink ref="E339" r:id="rId1361" display="http://www.usharbormaster.com/secure/auxview.cfm?recordid=23884" xr:uid="{642148AF-C7CF-4548-9CCF-3E73653E8E63}"/>
    <hyperlink ref="F339" r:id="rId1362" display="http://maps.google.com/?output=embed&amp;q=41.65266667,-70.11522222" xr:uid="{264E1768-A5FF-437B-824C-7E532D40E1F1}"/>
    <hyperlink ref="G339" r:id="rId1363" display="http://maps.google.com/?output=embed&amp;q=41.65266667,-70.11522222" xr:uid="{ABA0BFD0-9D38-484A-8E83-96222EFDFE7A}"/>
    <hyperlink ref="P339" r:id="rId1364" display="http://www.usharbormaster.com/secure/AuxAidReport_new.cfm?id=23884" xr:uid="{13550842-942A-4012-A524-BD00BAC6B6FC}"/>
    <hyperlink ref="E340" r:id="rId1365" display="http://www.usharbormaster.com/secure/auxview.cfm?recordid=23885" xr:uid="{3998AEFC-AA1C-4B2D-A072-5EB2EE20822F}"/>
    <hyperlink ref="F340" r:id="rId1366" display="http://maps.google.com/?output=embed&amp;q=41.65373333,-70.11570000" xr:uid="{9FDE7304-002E-46F9-AD08-422DD09658EB}"/>
    <hyperlink ref="G340" r:id="rId1367" display="http://maps.google.com/?output=embed&amp;q=41.65373333,-70.11570000" xr:uid="{6EB0EAE4-CB01-4D09-9E6F-9ABA866CA704}"/>
    <hyperlink ref="P340" r:id="rId1368" display="http://www.usharbormaster.com/secure/AuxAidReport_new.cfm?id=23885" xr:uid="{41F12C37-1997-4FF5-B1B5-9BF946ADC82F}"/>
    <hyperlink ref="E341" r:id="rId1369" display="http://www.usharbormaster.com/secure/auxview.cfm?recordid=23886" xr:uid="{CBAFA945-1096-4223-B70D-5F03ADAF9498}"/>
    <hyperlink ref="F341" r:id="rId1370" display="http://maps.google.com/?output=embed&amp;q=41.65520000,-70.11543333" xr:uid="{1FEA96FC-22FD-435B-8786-7E55230F88A1}"/>
    <hyperlink ref="G341" r:id="rId1371" display="http://maps.google.com/?output=embed&amp;q=41.65520000,-70.11543333" xr:uid="{27EC356E-0720-4F83-8524-DA19372E25AD}"/>
    <hyperlink ref="P341" r:id="rId1372" display="http://www.usharbormaster.com/secure/AuxAidReport_new.cfm?id=23886" xr:uid="{571ECC18-7C50-4F65-81DD-4E32792E07C0}"/>
    <hyperlink ref="E342" r:id="rId1373" display="http://www.usharbormaster.com/secure/auxview.cfm?recordid=25886" xr:uid="{A0E44418-ADFB-49F3-AC81-A2751AD69442}"/>
    <hyperlink ref="F342" r:id="rId1374" display="http://maps.google.com/?output=embed&amp;q=41.65127778,-70.07361111" xr:uid="{A5932C50-876E-4605-8570-470EC70599E3}"/>
    <hyperlink ref="G342" r:id="rId1375" display="http://maps.google.com/?output=embed&amp;q=41.65127778,-70.07361111" xr:uid="{EE3729CB-6F80-4C9F-B6FC-99DB77759FCF}"/>
    <hyperlink ref="P342" r:id="rId1376" display="http://www.usharbormaster.com/secure/AuxAidReport_new.cfm?id=25886" xr:uid="{08A735F3-9E9D-471A-8BB0-0E069739F9F2}"/>
    <hyperlink ref="E343" r:id="rId1377" display="http://www.usharbormaster.com/secure/auxview.cfm?recordid=25887" xr:uid="{35F66784-D6A1-40E3-B68A-6F441D72E4BF}"/>
    <hyperlink ref="F343" r:id="rId1378" display="http://maps.google.com/?output=embed&amp;q=41.64538889,-70.07236111" xr:uid="{F76C0B69-3165-45C5-8FE9-00567D218B9E}"/>
    <hyperlink ref="G343" r:id="rId1379" display="http://maps.google.com/?output=embed&amp;q=41.64538889,-70.07236111" xr:uid="{83C01916-CAFA-464A-B96A-70BECD084990}"/>
    <hyperlink ref="P343" r:id="rId1380" display="http://www.usharbormaster.com/secure/AuxAidReport_new.cfm?id=25887" xr:uid="{14F5D7EC-E4A1-4E1F-A921-CD43C6BAB849}"/>
    <hyperlink ref="E344" r:id="rId1381" display="http://www.usharbormaster.com/secure/auxview.cfm?recordid=23887" xr:uid="{DAF9F628-CD37-4127-AA43-F16C40E01D6C}"/>
    <hyperlink ref="F344" r:id="rId1382" display="http://maps.google.com/?output=embed&amp;q=41.65458333,-70.11597222" xr:uid="{44E5A323-6D26-4357-9838-27C965D3A2AE}"/>
    <hyperlink ref="G344" r:id="rId1383" display="http://maps.google.com/?output=embed&amp;q=41.65458333,-70.11597222" xr:uid="{1614ECF5-198F-459D-B30C-5361B1BDBD59}"/>
    <hyperlink ref="P344" r:id="rId1384" display="http://www.usharbormaster.com/secure/AuxAidReport_new.cfm?id=23887" xr:uid="{6BBF89DA-3197-4119-9A38-6BBA2E8FC85E}"/>
    <hyperlink ref="E345" r:id="rId1385" display="http://www.usharbormaster.com/secure/auxview.cfm?recordid=26523" xr:uid="{7E1F57E9-12B1-43C9-AA6E-7583E659A637}"/>
    <hyperlink ref="F345" r:id="rId1386" display="http://maps.google.com/?output=embed&amp;q=41.63015194,-70.29872639" xr:uid="{09D200B8-3704-43F0-AFED-AD4449EE829E}"/>
    <hyperlink ref="G345" r:id="rId1387" display="http://maps.google.com/?output=embed&amp;q=41.63015194,-70.29872639" xr:uid="{B01821A7-850D-4A2A-B042-7F625D354B9C}"/>
    <hyperlink ref="P345" r:id="rId1388" display="http://www.usharbormaster.com/secure/AuxAidReport_new.cfm?id=26523" xr:uid="{8B6D53C2-F94C-490E-93F8-35B1C2CB32B0}"/>
    <hyperlink ref="E346" r:id="rId1389" display="http://www.usharbormaster.com/secure/auxview.cfm?recordid=26524" xr:uid="{7F7C96F0-10CC-4996-B24A-D1BB713937C9}"/>
    <hyperlink ref="F346" r:id="rId1390" display="http://maps.google.com/?output=embed&amp;q=41.63007528,-70.29807694" xr:uid="{56E64573-4992-4AA2-A141-F4D598AF69C8}"/>
    <hyperlink ref="G346" r:id="rId1391" display="http://maps.google.com/?output=embed&amp;q=41.63007528,-70.29807694" xr:uid="{080985D5-ACE3-4F1A-8439-42B2D8C5D90A}"/>
    <hyperlink ref="P346" r:id="rId1392" display="http://www.usharbormaster.com/secure/AuxAidReport_new.cfm?id=26524" xr:uid="{BDEABBBB-FC0C-4F2E-810B-29DD175499B8}"/>
    <hyperlink ref="E347" r:id="rId1393" display="http://www.usharbormaster.com/secure/auxview.cfm?recordid=26588" xr:uid="{182D7BA7-1E12-45D4-891F-0A4AADB2DBEA}"/>
    <hyperlink ref="F347" r:id="rId1394" display="http://maps.google.com/?output=embed&amp;q=41.62943444,-70.29830583" xr:uid="{7CF29BC0-9BC4-48E3-8185-4736FAC8B5F9}"/>
    <hyperlink ref="G347" r:id="rId1395" display="http://maps.google.com/?output=embed&amp;q=41.62943444,-70.29830583" xr:uid="{222866D2-928E-4296-83F4-8327B91DDBF1}"/>
    <hyperlink ref="P347" r:id="rId1396" display="http://www.usharbormaster.com/secure/AuxAidReport_new.cfm?id=26588" xr:uid="{08E27183-30E2-4987-9620-18576B79FAF3}"/>
    <hyperlink ref="E348" r:id="rId1397" display="http://www.usharbormaster.com/secure/auxview.cfm?recordid=27878" xr:uid="{95E73314-E5ED-4D6A-B3FA-A5291A007713}"/>
    <hyperlink ref="F348" r:id="rId1398" display="http://maps.google.com/?output=embed&amp;q=41.62758333,-70.27486667" xr:uid="{31C85FBA-3733-4B9F-A541-AFFB97AFE520}"/>
    <hyperlink ref="G348" r:id="rId1399" display="http://maps.google.com/?output=embed&amp;q=41.62758333,-70.27486667" xr:uid="{D24A24F7-D9B4-4E50-A711-26D8755C9070}"/>
    <hyperlink ref="P348" r:id="rId1400" display="http://www.usharbormaster.com/secure/AuxAidReport_new.cfm?id=27878" xr:uid="{5CC4C072-73BC-40E0-9669-12EE367EADDA}"/>
    <hyperlink ref="E349" r:id="rId1401" display="http://www.usharbormaster.com/secure/auxview.cfm?recordid=27879" xr:uid="{5F9C59B2-A87C-4C4A-87E6-4AB4CC932F4F}"/>
    <hyperlink ref="F349" r:id="rId1402" display="http://maps.google.com/?output=embed&amp;q=41.62740000,-70.27323333" xr:uid="{6BA6014F-77BC-4546-BA27-425753D69325}"/>
    <hyperlink ref="G349" r:id="rId1403" display="http://maps.google.com/?output=embed&amp;q=41.62740000,-70.27323333" xr:uid="{3CB4D937-56E2-49F5-8591-CC5204780BFD}"/>
    <hyperlink ref="P349" r:id="rId1404" display="http://www.usharbormaster.com/secure/AuxAidReport_new.cfm?id=27879" xr:uid="{DB3D674C-7988-4D2A-B492-731BD8EA0BB0}"/>
    <hyperlink ref="E350" r:id="rId1405" display="http://www.usharbormaster.com/secure/auxview.cfm?recordid=29461" xr:uid="{77ED2A43-DF61-43B5-95BB-3D1EF593397E}"/>
    <hyperlink ref="F350" r:id="rId1406" display="http://maps.google.com/?output=embed&amp;q=41.62775000,-70.27630556" xr:uid="{9318E1AA-68F2-46E2-8AB8-CCB80BB0F1D3}"/>
    <hyperlink ref="G350" r:id="rId1407" display="http://maps.google.com/?output=embed&amp;q=41.62775000,-70.27630556" xr:uid="{FF56839D-5BAD-4B18-9F97-69CD83AED875}"/>
    <hyperlink ref="P350" r:id="rId1408" display="http://www.usharbormaster.com/secure/AuxAidReport_new.cfm?id=29461" xr:uid="{47B03A58-0DA1-493E-9CB9-0AE419CDAEA0}"/>
    <hyperlink ref="E351" r:id="rId1409" display="http://www.usharbormaster.com/secure/auxview.cfm?recordid=29463" xr:uid="{3C411118-CC94-493A-A165-E84C72745DDA}"/>
    <hyperlink ref="F351" r:id="rId1410" display="http://maps.google.com/?output=embed&amp;q=41.62766667,-70.27475000" xr:uid="{58955F42-71B9-4CDA-ADA7-B9772EC3576D}"/>
    <hyperlink ref="G351" r:id="rId1411" display="http://maps.google.com/?output=embed&amp;q=41.62766667,-70.27475000" xr:uid="{697D515F-0C11-4AA5-8800-43F8766F4B1D}"/>
    <hyperlink ref="P351" r:id="rId1412" display="http://www.usharbormaster.com/secure/AuxAidReport_new.cfm?id=29463" xr:uid="{91E274DC-5724-4F0F-A5F0-F946EF8964D7}"/>
    <hyperlink ref="E352" r:id="rId1413" display="http://www.usharbormaster.com/secure/auxview.cfm?recordid=24825" xr:uid="{EC42B69A-ACAB-4C50-B788-147EE31D1DDB}"/>
    <hyperlink ref="F352" r:id="rId1414" display="http://maps.google.com/?output=embed&amp;q=41.63894444,-70.27316667" xr:uid="{419F8AA5-4E96-46E6-9D07-EA53E0A63B9E}"/>
    <hyperlink ref="G352" r:id="rId1415" display="http://maps.google.com/?output=embed&amp;q=41.63894444,-70.27316667" xr:uid="{5D31BD99-30BF-42B4-BA67-D46DD68AEF28}"/>
    <hyperlink ref="P352" r:id="rId1416" display="http://www.usharbormaster.com/secure/AuxAidReport_new.cfm?id=24825" xr:uid="{E45158AE-3B3D-40F7-8ACE-6919CCAB37F8}"/>
    <hyperlink ref="E353" r:id="rId1417" display="http://www.usharbormaster.com/secure/auxview.cfm?recordid=24826" xr:uid="{9D49F6B5-4B01-4861-8C4E-F32A8A1441E3}"/>
    <hyperlink ref="F353" r:id="rId1418" display="http://maps.google.com/?output=embed&amp;q=41.63911111,-70.27177778" xr:uid="{26FF6F82-C094-44C3-A04A-2DD829F3AB1A}"/>
    <hyperlink ref="G353" r:id="rId1419" display="http://maps.google.com/?output=embed&amp;q=41.63911111,-70.27177778" xr:uid="{85079528-136A-46D2-A7F9-3F7974CD4913}"/>
    <hyperlink ref="P353" r:id="rId1420" display="http://www.usharbormaster.com/secure/AuxAidReport_new.cfm?id=24826" xr:uid="{2B269C76-D39F-4953-9FF7-19592A521931}"/>
    <hyperlink ref="E354" r:id="rId1421" display="http://www.usharbormaster.com/secure/auxview.cfm?recordid=26887" xr:uid="{FDC69A4E-9655-4DEC-B821-8A1D747559D4}"/>
    <hyperlink ref="F354" r:id="rId1422" display="http://maps.google.com/?output=embed&amp;q=41.63913889,-70.27444444" xr:uid="{80F650B8-449D-47CE-B626-33FF34AB41A8}"/>
    <hyperlink ref="G354" r:id="rId1423" display="http://maps.google.com/?output=embed&amp;q=41.63913889,-70.27444444" xr:uid="{AB971134-29B3-413E-9C14-13D6054BE4A2}"/>
    <hyperlink ref="P354" r:id="rId1424" display="http://www.usharbormaster.com/secure/AuxAidReport_new.cfm?id=26887" xr:uid="{73002F0D-38F8-4B36-AB5D-85277C51A343}"/>
    <hyperlink ref="E355" r:id="rId1425" display="http://www.usharbormaster.com/secure/auxview.cfm?recordid=24827" xr:uid="{A71D0596-5514-448F-8511-AB3B67A3C3B3}"/>
    <hyperlink ref="F355" r:id="rId1426" display="http://maps.google.com/?output=embed&amp;q=41.63933333,-70.27430556" xr:uid="{6702C9D3-46AA-4209-AAC2-1C50601B0093}"/>
    <hyperlink ref="G355" r:id="rId1427" display="http://maps.google.com/?output=embed&amp;q=41.63933333,-70.27430556" xr:uid="{7F48252A-032A-42D6-A81F-C77B86830149}"/>
    <hyperlink ref="P355" r:id="rId1428" display="http://www.usharbormaster.com/secure/AuxAidReport_new.cfm?id=24827" xr:uid="{6B5CFF0B-030F-4099-B3D1-9640142B94A2}"/>
    <hyperlink ref="E356" r:id="rId1429" display="http://www.usharbormaster.com/secure/auxview.cfm?recordid=31016" xr:uid="{B396D414-572F-4D82-937D-283D98E2CAAC}"/>
    <hyperlink ref="F356" r:id="rId1430" display="http://maps.google.com/?output=embed&amp;q=41.72791667,-70.68655000" xr:uid="{070A630B-5162-488C-80DE-B6BDBA36BDC5}"/>
    <hyperlink ref="G356" r:id="rId1431" display="http://maps.google.com/?output=embed&amp;q=41.72791667,-70.68655000" xr:uid="{A30ED3D7-A039-4E43-815C-103BCE5356EE}"/>
    <hyperlink ref="P356" r:id="rId1432" display="http://www.usharbormaster.com/secure/AuxAidReport_new.cfm?id=31016" xr:uid="{0AA0C0D9-F28A-4A45-A72C-CF772F549273}"/>
    <hyperlink ref="E357" r:id="rId1433" display="http://www.usharbormaster.com/secure/auxview.cfm?recordid=31017" xr:uid="{DFE5A142-F593-4B18-A9BB-13AC78836981}"/>
    <hyperlink ref="F357" r:id="rId1434" display="http://maps.google.com/?output=embed&amp;q=41.72728333,-70.68653333" xr:uid="{AD0DC941-8BD5-4EA4-A4F3-BD317169DF23}"/>
    <hyperlink ref="G357" r:id="rId1435" display="http://maps.google.com/?output=embed&amp;q=41.72728333,-70.68653333" xr:uid="{1882A2B2-32A2-491C-9CBC-C387B0DA454D}"/>
    <hyperlink ref="P357" r:id="rId1436" display="http://www.usharbormaster.com/secure/AuxAidReport_new.cfm?id=31017" xr:uid="{64AA7003-E332-46E6-97D6-36F4DE82BF43}"/>
    <hyperlink ref="E358" r:id="rId1437" display="http://www.usharbormaster.com/secure/auxview.cfm?recordid=31019" xr:uid="{A7F3C2A1-53FA-47A4-BC48-AD22794726E4}"/>
    <hyperlink ref="F358" r:id="rId1438" display="http://maps.google.com/?output=embed&amp;q=41.72671667,-70.68721667" xr:uid="{0C0FC01A-64D1-48EB-9523-E10444D8FB47}"/>
    <hyperlink ref="G358" r:id="rId1439" display="http://maps.google.com/?output=embed&amp;q=41.72671667,-70.68721667" xr:uid="{F68F8005-8E76-46E1-BAEA-B1FB832557CB}"/>
    <hyperlink ref="P358" r:id="rId1440" display="http://www.usharbormaster.com/secure/AuxAidReport_new.cfm?id=31019" xr:uid="{E01E2393-D3CF-409E-A217-6A9FD908BEEC}"/>
    <hyperlink ref="E359" r:id="rId1441" display="http://www.usharbormaster.com/secure/auxview.cfm?recordid=31021" xr:uid="{B248EDFA-E2D6-43DF-AD57-436699F3DE32}"/>
    <hyperlink ref="F359" r:id="rId1442" display="http://maps.google.com/?output=embed&amp;q=41.72705000,-70.68793333" xr:uid="{677E473E-0BD7-4C5E-8885-54D7AD8B144C}"/>
    <hyperlink ref="G359" r:id="rId1443" display="http://maps.google.com/?output=embed&amp;q=41.72705000,-70.68793333" xr:uid="{30DC3FA5-F39C-4D47-B52B-72A2356701C6}"/>
    <hyperlink ref="P359" r:id="rId1444" display="http://www.usharbormaster.com/secure/AuxAidReport_new.cfm?id=31021" xr:uid="{E24BC239-8C9A-4212-ACAC-2A99633806C2}"/>
    <hyperlink ref="E360" r:id="rId1445" display="http://www.usharbormaster.com/secure/auxview.cfm?recordid=36761" xr:uid="{EAE5E2FC-6820-4678-816C-7C11A8BCE24B}"/>
    <hyperlink ref="F360" r:id="rId1446" display="http://maps.google.com/?output=embed&amp;q=41.62943250,-70.39894806" xr:uid="{E0EA64A1-854C-403D-B493-A4111A28EE87}"/>
    <hyperlink ref="G360" r:id="rId1447" display="http://maps.google.com/?output=embed&amp;q=41.62943250,-70.39894806" xr:uid="{6AFBD9CD-8313-40C5-831D-29B126E00113}"/>
    <hyperlink ref="P360" r:id="rId1448" display="http://www.usharbormaster.com/secure/AuxAidReport_new.cfm?id=36761" xr:uid="{F0E3D05A-2F27-4825-874F-C60F0731A6DF}"/>
    <hyperlink ref="E361" r:id="rId1449" display="http://www.usharbormaster.com/secure/auxview.cfm?recordid=28861" xr:uid="{3986D65A-4198-471B-B294-B2BBFB46693E}"/>
    <hyperlink ref="F361" r:id="rId1450" display="http://maps.google.com/?output=embed&amp;q=41.70461667,-70.76080000" xr:uid="{A6647494-7B18-4427-9D25-EFC5915E794E}"/>
    <hyperlink ref="G361" r:id="rId1451" display="http://maps.google.com/?output=embed&amp;q=41.70461667,-70.76080000" xr:uid="{C1D4D85A-25FB-4DEA-A772-31B809110778}"/>
    <hyperlink ref="P361" r:id="rId1452" display="http://www.usharbormaster.com/secure/AuxAidReport_new.cfm?id=28861" xr:uid="{5AFE1062-332F-4388-BDDB-14FD71174C89}"/>
    <hyperlink ref="E362" r:id="rId1453" display="http://www.usharbormaster.com/secure/auxview.cfm?recordid=28886" xr:uid="{FEAA9420-3CA7-497E-9600-CF188C4C8297}"/>
    <hyperlink ref="F362" r:id="rId1454" display="http://maps.google.com/?output=embed&amp;q=41.57083333,-70.49805556" xr:uid="{59548208-9103-45AC-B8FD-D43A310791DC}"/>
    <hyperlink ref="G362" r:id="rId1455" display="http://maps.google.com/?output=embed&amp;q=41.57083333,-70.49805556" xr:uid="{6199ED4D-7D6E-43A3-93C9-0D22B7F46E1D}"/>
    <hyperlink ref="P362" r:id="rId1456" display="http://www.usharbormaster.com/secure/AuxAidReport_new.cfm?id=28886" xr:uid="{D4FF6358-8C2A-4B9E-8F8F-13AD5F45AAC6}"/>
    <hyperlink ref="E363" r:id="rId1457" display="http://www.usharbormaster.com/secure/auxview.cfm?recordid=29458" xr:uid="{D873F44B-E6AC-442B-9CA5-F4130C93DFD3}"/>
    <hyperlink ref="F363" r:id="rId1458" display="http://maps.google.com/?output=embed&amp;q=41.63328333,-70.27849444" xr:uid="{397B7652-8119-493A-A403-2E88DC97D1E9}"/>
    <hyperlink ref="G363" r:id="rId1459" display="http://maps.google.com/?output=embed&amp;q=41.63328333,-70.27849444" xr:uid="{BE317563-7902-404B-BF7F-21322989203B}"/>
    <hyperlink ref="P363" r:id="rId1460" display="http://www.usharbormaster.com/secure/AuxAidReport_new.cfm?id=29458" xr:uid="{E00069E2-307A-4777-8F6B-F3B4F668B4EC}"/>
    <hyperlink ref="E364" r:id="rId1461" display="http://www.usharbormaster.com/secure/auxview.cfm?recordid=25772" xr:uid="{9A268680-F95C-4BDA-AAE1-ABD1B6A67F40}"/>
    <hyperlink ref="F364" r:id="rId1462" display="http://maps.google.com/?output=embed&amp;q=41.61666667,-70.12722222" xr:uid="{88B78DB4-119B-48D4-9A28-CBCD1695F2FA}"/>
    <hyperlink ref="G364" r:id="rId1463" display="http://maps.google.com/?output=embed&amp;q=41.61666667,-70.12722222" xr:uid="{8E9B47EC-2AD0-4B65-AA9F-14D86E3EC57F}"/>
    <hyperlink ref="P364" r:id="rId1464" display="http://www.usharbormaster.com/secure/AuxAidReport_new.cfm?id=25772" xr:uid="{F3F329E9-89C3-4732-A0D3-9F6DE8992A59}"/>
    <hyperlink ref="E365" r:id="rId1465" display="http://www.usharbormaster.com/secure/auxview.cfm?recordid=23902" xr:uid="{B340C6F1-F2A2-4BBE-BA00-D5D410FF5312}"/>
    <hyperlink ref="F365" r:id="rId1466" display="http://maps.google.com/?output=embed&amp;q=41.45952778,-70.59040556" xr:uid="{3AEE7CCA-F3C2-4CEA-8506-6C94EA0C5174}"/>
    <hyperlink ref="G365" r:id="rId1467" display="http://maps.google.com/?output=embed&amp;q=41.45952778,-70.59040556" xr:uid="{EDC1DF71-3B30-445A-B620-881858FC963F}"/>
    <hyperlink ref="P365" r:id="rId1468" display="http://www.usharbormaster.com/secure/AuxAidReport_new.cfm?id=23902" xr:uid="{5D018A02-0D79-4389-AF9C-52DB9FDFCA97}"/>
    <hyperlink ref="E366" r:id="rId1469" display="http://www.usharbormaster.com/secure/auxview.cfm?recordid=23903" xr:uid="{7E227A48-216D-4CBF-8B22-CF879450381D}"/>
    <hyperlink ref="F366" r:id="rId1470" display="http://maps.google.com/?output=embed&amp;q=41.45719444,-70.58572222" xr:uid="{295C3CCE-7B90-4440-A02A-DC7D4B210C30}"/>
    <hyperlink ref="G366" r:id="rId1471" display="http://maps.google.com/?output=embed&amp;q=41.45719444,-70.58572222" xr:uid="{BF8B2EC9-13DC-4826-8D47-3D5F556CC7FC}"/>
    <hyperlink ref="P366" r:id="rId1472" display="http://www.usharbormaster.com/secure/AuxAidReport_new.cfm?id=23903" xr:uid="{1C104F6B-E9D4-4441-9ECA-C72651DB5DBF}"/>
    <hyperlink ref="E367" r:id="rId1473" display="http://www.usharbormaster.com/secure/auxview.cfm?recordid=23904" xr:uid="{6B4D32AA-60EA-4C78-BDE0-61954A118DE4}"/>
    <hyperlink ref="F367" r:id="rId1474" display="http://maps.google.com/?output=embed&amp;q=41.45293333,-70.58698333" xr:uid="{93DA8660-6A7B-47E4-93BD-FD9AD5BF06D3}"/>
    <hyperlink ref="G367" r:id="rId1475" display="http://maps.google.com/?output=embed&amp;q=41.45293333,-70.58698333" xr:uid="{63528347-375F-410B-9ECA-5DD8755E8E14}"/>
    <hyperlink ref="P367" r:id="rId1476" display="http://www.usharbormaster.com/secure/AuxAidReport_new.cfm?id=23904" xr:uid="{43A95E77-7D50-44D8-9E82-7CEE971A1B84}"/>
    <hyperlink ref="E368" r:id="rId1477" display="http://www.usharbormaster.com/secure/auxview.cfm?recordid=23905" xr:uid="{2FB2224A-F9FC-4B07-BEB0-91C26FD0D12A}"/>
    <hyperlink ref="F368" r:id="rId1478" display="http://maps.google.com/?output=embed&amp;q=41.44320000,-70.59535000" xr:uid="{85C77BA7-7FC2-407F-8F25-5EC7CDDBC518}"/>
    <hyperlink ref="G368" r:id="rId1479" display="http://maps.google.com/?output=embed&amp;q=41.44320000,-70.59535000" xr:uid="{FBA3FF42-3FF6-4832-816B-A19CB25E3293}"/>
    <hyperlink ref="P368" r:id="rId1480" display="http://www.usharbormaster.com/secure/AuxAidReport_new.cfm?id=23905" xr:uid="{1A78B230-B26B-4EB2-AE14-26878AF1D2DF}"/>
    <hyperlink ref="E369" r:id="rId1481" display="http://www.usharbormaster.com/secure/auxview.cfm?recordid=23898" xr:uid="{0A2B9768-B2E0-46B2-A6E4-210CC644E004}"/>
    <hyperlink ref="F369" r:id="rId1482" display="http://maps.google.com/?output=embed&amp;q=41.46585861,-70.63070056" xr:uid="{46E32372-AAAA-46B4-AAD9-26FC0253FBA4}"/>
    <hyperlink ref="G369" r:id="rId1483" display="http://maps.google.com/?output=embed&amp;q=41.46585861,-70.63070056" xr:uid="{4BABABE6-357C-4362-8770-759EEF061BE8}"/>
    <hyperlink ref="P369" r:id="rId1484" display="http://www.usharbormaster.com/secure/AuxAidReport_new.cfm?id=23898" xr:uid="{C5E99FF9-4717-4D26-B9A2-B8F0DE1EE36B}"/>
    <hyperlink ref="E370" r:id="rId1485" display="http://www.usharbormaster.com/secure/auxview.cfm?recordid=44009" xr:uid="{0FFF16DC-C3CD-46B1-A5B4-3BD7C8771712}"/>
    <hyperlink ref="F370" r:id="rId1486" display="http://maps.google.com/?output=embed&amp;q=41.46248056,-70.62708056" xr:uid="{A977133F-4FC8-4568-960C-6D4A3E9560FF}"/>
    <hyperlink ref="G370" r:id="rId1487" display="http://maps.google.com/?output=embed&amp;q=41.46248056,-70.62708056" xr:uid="{12E8985B-AE62-4E70-8B73-541124A59D43}"/>
    <hyperlink ref="P370" r:id="rId1488" display="http://www.usharbormaster.com/secure/AuxAidReport_new.cfm?id=44009" xr:uid="{789AA3CE-7D81-40BE-8670-243E4F49848D}"/>
    <hyperlink ref="E371" r:id="rId1489" display="http://www.usharbormaster.com/secure/auxview.cfm?recordid=36904" xr:uid="{D90B5F96-0324-4624-B1C9-B6EC9816BE7F}"/>
    <hyperlink ref="F371" r:id="rId1490" display="http://maps.google.com/?output=embed&amp;q=41.46794444,-70.63297556" xr:uid="{39208B78-4061-4450-A074-6A41E0F82015}"/>
    <hyperlink ref="G371" r:id="rId1491" display="http://maps.google.com/?output=embed&amp;q=41.46794444,-70.63297556" xr:uid="{8105AAA0-9A9E-4C35-A05B-3F408AF475CA}"/>
    <hyperlink ref="P371" r:id="rId1492" display="http://www.usharbormaster.com/secure/AuxAidReport_new.cfm?id=36904" xr:uid="{3AB87C3F-620D-42B8-B651-189FBC701F66}"/>
    <hyperlink ref="E372" r:id="rId1493" display="http://www.usharbormaster.com/secure/auxview.cfm?recordid=23899" xr:uid="{AACBDF74-A559-489F-B810-9A7F1C34EFBD}"/>
    <hyperlink ref="F372" r:id="rId1494" display="http://maps.google.com/?output=embed&amp;q=41.46575889,-70.63116861" xr:uid="{7C9A9AEC-E27F-40E8-B918-3FF73185E806}"/>
    <hyperlink ref="G372" r:id="rId1495" display="http://maps.google.com/?output=embed&amp;q=41.46575889,-70.63116861" xr:uid="{B1E59285-1910-4CE5-9E0A-AD070414359C}"/>
    <hyperlink ref="P372" r:id="rId1496" display="http://www.usharbormaster.com/secure/AuxAidReport_new.cfm?id=23899" xr:uid="{F5C1C942-3674-41A2-AEA4-8BF58BD944E3}"/>
    <hyperlink ref="E373" r:id="rId1497" display="http://www.usharbormaster.com/secure/auxview.cfm?recordid=23900" xr:uid="{2C31864E-4046-44B7-9F47-5E29DF7A5CD3}"/>
    <hyperlink ref="F373" r:id="rId1498" display="http://maps.google.com/?output=embed&amp;q=41.46477611,-70.62949417" xr:uid="{78F4D433-E480-425A-9593-DD41CD0DE882}"/>
    <hyperlink ref="G373" r:id="rId1499" display="http://maps.google.com/?output=embed&amp;q=41.46477611,-70.62949417" xr:uid="{68BD39AE-BCBA-4BE7-82D5-97EF57060663}"/>
    <hyperlink ref="P373" r:id="rId1500" display="http://www.usharbormaster.com/secure/AuxAidReport_new.cfm?id=23900" xr:uid="{7193010B-E96D-47BD-B61E-32DCE27FA822}"/>
    <hyperlink ref="E374" r:id="rId1501" display="http://www.usharbormaster.com/secure/auxview.cfm?recordid=29985" xr:uid="{4BC701B9-5A45-43E3-B98C-C251D2D096C3}"/>
    <hyperlink ref="F374" r:id="rId1502" display="http://maps.google.com/?output=embed&amp;q=41.46419444,-70.62841667" xr:uid="{F0F5B692-076E-44BC-9C32-E210CC89232C}"/>
    <hyperlink ref="G374" r:id="rId1503" display="http://maps.google.com/?output=embed&amp;q=41.46419444,-70.62841667" xr:uid="{B32721FB-4E5E-47ED-947D-3D49FF999D32}"/>
    <hyperlink ref="P374" r:id="rId1504" display="http://www.usharbormaster.com/secure/AuxAidReport_new.cfm?id=29985" xr:uid="{F4C92FE0-A21A-4D4E-B44B-7A0278EC763E}"/>
    <hyperlink ref="E375" r:id="rId1505" display="http://www.usharbormaster.com/secure/auxview.cfm?recordid=29986" xr:uid="{3639C992-2BAA-4E60-AF9E-CFB7B7536DB9}"/>
    <hyperlink ref="F375" r:id="rId1506" display="http://maps.google.com/?output=embed&amp;q=41.46308333,-70.62752778" xr:uid="{ABF4888D-D22C-415D-812A-0B8282F2A93D}"/>
    <hyperlink ref="G375" r:id="rId1507" display="http://maps.google.com/?output=embed&amp;q=41.46308333,-70.62752778" xr:uid="{811B61B4-EFA7-44CA-A306-20C79FEF315E}"/>
    <hyperlink ref="P375" r:id="rId1508" display="http://www.usharbormaster.com/secure/AuxAidReport_new.cfm?id=29986" xr:uid="{A72CA007-F2EB-4762-A09A-5E2B6C44A09E}"/>
    <hyperlink ref="E376" r:id="rId1509" display="http://www.usharbormaster.com/secure/auxview.cfm?recordid=44006" xr:uid="{0046B646-1BFC-4499-B2A7-4FAD4CC9C8B2}"/>
    <hyperlink ref="F376" r:id="rId1510" display="http://maps.google.com/?output=embed&amp;q=41.46329722,-70.62745278" xr:uid="{E75D163B-DD86-48BF-87A6-885231327B2A}"/>
    <hyperlink ref="G376" r:id="rId1511" display="http://maps.google.com/?output=embed&amp;q=41.46329722,-70.62745278" xr:uid="{3B9A2599-A0C1-4C06-A778-E9F777C88360}"/>
    <hyperlink ref="P376" r:id="rId1512" display="http://www.usharbormaster.com/secure/AuxAidReport_new.cfm?id=44006" xr:uid="{EB1D2086-C10D-408E-82F9-E02BD148C6ED}"/>
    <hyperlink ref="E377" r:id="rId1513" display="http://www.usharbormaster.com/secure/auxview.cfm?recordid=44007" xr:uid="{31861959-B398-4F81-8B82-12FF08E906EC}"/>
    <hyperlink ref="F377" r:id="rId1514" display="http://maps.google.com/?output=embed&amp;q=41.46287500,-70.62735556" xr:uid="{CA2E4651-F439-4847-8AC9-06AD0D18065F}"/>
    <hyperlink ref="G377" r:id="rId1515" display="http://maps.google.com/?output=embed&amp;q=41.46287500,-70.62735556" xr:uid="{C4C4BB79-6517-4F1E-A4DE-22B767D18E3C}"/>
    <hyperlink ref="P377" r:id="rId1516" display="http://www.usharbormaster.com/secure/AuxAidReport_new.cfm?id=44007" xr:uid="{60F410A9-68D8-45FB-92B5-AD6B3226B3F8}"/>
    <hyperlink ref="E378" r:id="rId1517" display="http://www.usharbormaster.com/secure/auxview.cfm?recordid=44008" xr:uid="{CCC41BF1-FA29-49A9-8A8E-8811772EC383}"/>
    <hyperlink ref="F378" r:id="rId1518" display="http://maps.google.com/?output=embed&amp;q=41.46301389,-70.62706111" xr:uid="{556642BC-87B0-4FD0-95F9-3C24490FBABE}"/>
    <hyperlink ref="G378" r:id="rId1519" display="http://maps.google.com/?output=embed&amp;q=41.46301389,-70.62706111" xr:uid="{05305DB1-A293-4192-8906-C6757E5C3969}"/>
    <hyperlink ref="P378" r:id="rId1520" display="http://www.usharbormaster.com/secure/AuxAidReport_new.cfm?id=44008" xr:uid="{C28921DB-AEE4-4584-8B34-25649A1E3B11}"/>
    <hyperlink ref="E379" r:id="rId1521" display="http://www.usharbormaster.com/secure/auxview.cfm?recordid=28327" xr:uid="{D49CEBC9-147D-4B0D-A4C7-0AC9883A1E9A}"/>
    <hyperlink ref="F379" r:id="rId1522" display="http://maps.google.com/?output=embed&amp;q=41.46425000,-70.62903333" xr:uid="{F063D029-9CBC-4C67-8A74-2A1A6C993B48}"/>
    <hyperlink ref="G379" r:id="rId1523" display="http://maps.google.com/?output=embed&amp;q=41.46425000,-70.62903333" xr:uid="{E90F3DD0-84E9-48D8-BF85-F50301E8A44E}"/>
    <hyperlink ref="P379" r:id="rId1524" display="http://www.usharbormaster.com/secure/AuxAidReport_new.cfm?id=28327" xr:uid="{D5B24EA0-C319-4342-935D-8824A329825D}"/>
    <hyperlink ref="E380" r:id="rId1525" display="http://www.usharbormaster.com/secure/auxview.cfm?recordid=23897" xr:uid="{740BDE07-A30D-455D-ABCC-0ABACC447D07}"/>
    <hyperlink ref="F380" r:id="rId1526" display="http://maps.google.com/?output=embed&amp;q=41.46780556,-70.63280556" xr:uid="{18CEB80F-4E91-420F-97DA-C28C436F664E}"/>
    <hyperlink ref="G380" r:id="rId1527" display="http://maps.google.com/?output=embed&amp;q=41.46780556,-70.63280556" xr:uid="{E80CBB4A-E5BD-4642-A657-1BCD1E3F55C3}"/>
    <hyperlink ref="P380" r:id="rId1528" display="http://www.usharbormaster.com/secure/AuxAidReport_new.cfm?id=23897" xr:uid="{49F78181-F015-4B53-B215-3BC2474BAF8C}"/>
    <hyperlink ref="E381" r:id="rId1529" display="http://www.usharbormaster.com/secure/auxview.cfm?recordid=29988" xr:uid="{3DBE0C0A-1E2A-48B5-B0EF-2E6D1A8A175A}"/>
    <hyperlink ref="F381" r:id="rId1530" display="http://maps.google.com/?output=embed&amp;q=41.46583333,-70.63083333" xr:uid="{BF51EA21-1B2A-4A57-82AF-464480B1307A}"/>
    <hyperlink ref="G381" r:id="rId1531" display="http://maps.google.com/?output=embed&amp;q=41.46583333,-70.63083333" xr:uid="{0816E480-2CDC-4244-9283-05B852497F89}"/>
    <hyperlink ref="P381" r:id="rId1532" display="http://www.usharbormaster.com/secure/AuxAidReport_new.cfm?id=29988" xr:uid="{119755CF-83E9-4175-9AB8-480B1F08247E}"/>
    <hyperlink ref="E382" r:id="rId1533" display="http://www.usharbormaster.com/secure/auxview.cfm?recordid=30000" xr:uid="{A428FA40-D856-45F8-A941-A551B234EB54}"/>
    <hyperlink ref="F382" r:id="rId1534" display="http://maps.google.com/?output=embed&amp;q=41.46477778,-70.62977778" xr:uid="{FD26BD48-53DB-48CC-B7FF-F2624A612F2C}"/>
    <hyperlink ref="G382" r:id="rId1535" display="http://maps.google.com/?output=embed&amp;q=41.46477778,-70.62977778" xr:uid="{3091FA18-B6F9-472A-950E-62B2F6854FCB}"/>
    <hyperlink ref="P382" r:id="rId1536" display="http://www.usharbormaster.com/secure/AuxAidReport_new.cfm?id=30000" xr:uid="{631E4AAD-516C-40AC-AA0B-A475B922E3CE}"/>
    <hyperlink ref="E383" r:id="rId1537" display="http://www.usharbormaster.com/secure/auxview.cfm?recordid=30001" xr:uid="{65D8646D-E5DC-4DFE-B698-5007AFDCB726}"/>
    <hyperlink ref="F383" r:id="rId1538" display="http://maps.google.com/?output=embed&amp;q=41.46359167,-70.62742861" xr:uid="{C28BF952-8FA1-4321-A649-C880E17D44A0}"/>
    <hyperlink ref="G383" r:id="rId1539" display="http://maps.google.com/?output=embed&amp;q=41.46359167,-70.62742861" xr:uid="{F37AD2AD-ED3F-4A78-9B17-D66E668EB709}"/>
    <hyperlink ref="P383" r:id="rId1540" display="http://www.usharbormaster.com/secure/AuxAidReport_new.cfm?id=30001" xr:uid="{53E5A63A-FF12-490B-BE8F-B45FF17169F3}"/>
    <hyperlink ref="E384" r:id="rId1541" display="http://www.usharbormaster.com/secure/auxview.cfm?recordid=29987" xr:uid="{C9AD43B2-742D-41F7-A05E-8E4FE92F01F8}"/>
    <hyperlink ref="F384" r:id="rId1542" display="http://maps.google.com/?output=embed&amp;q=41.46613889,-70.63100000" xr:uid="{02B06FE3-7EFC-4373-990C-0B3A980008E5}"/>
    <hyperlink ref="G384" r:id="rId1543" display="http://maps.google.com/?output=embed&amp;q=41.46613889,-70.63100000" xr:uid="{3C1E64AD-BFB7-4229-BE6F-D676D58D9692}"/>
    <hyperlink ref="P384" r:id="rId1544" display="http://www.usharbormaster.com/secure/AuxAidReport_new.cfm?id=29987" xr:uid="{62E7059F-7F46-44DA-B4B8-5408B723A806}"/>
    <hyperlink ref="E385" r:id="rId1545" display="http://www.usharbormaster.com/secure/auxview.cfm?recordid=30002" xr:uid="{B1FD7ADA-8BC8-43E8-B231-B17B95A10815}"/>
    <hyperlink ref="F385" r:id="rId1546" display="http://maps.google.com/?output=embed&amp;q=41.46380556,-70.62800000" xr:uid="{F5898662-5B8B-4F98-BB8C-3DA4A0FA2DB8}"/>
    <hyperlink ref="G385" r:id="rId1547" display="http://maps.google.com/?output=embed&amp;q=41.46380556,-70.62800000" xr:uid="{8870EA9C-4D30-4CBF-850A-8F9FAD8330E2}"/>
    <hyperlink ref="P385" r:id="rId1548" display="http://www.usharbormaster.com/secure/AuxAidReport_new.cfm?id=30002" xr:uid="{B3D3A0A2-6A50-4896-8CE1-55F681505708}"/>
    <hyperlink ref="E386" r:id="rId1549" display="http://www.usharbormaster.com/secure/auxview.cfm?recordid=29459" xr:uid="{F243DB08-52A7-48E8-8AB7-8F6E5EF6F006}"/>
    <hyperlink ref="F386" r:id="rId1550" display="http://maps.google.com/?output=embed&amp;q=41.63063889,-70.27258333" xr:uid="{A94BEDF1-61A8-49CE-A5F9-AE8437295AB8}"/>
    <hyperlink ref="G386" r:id="rId1551" display="http://maps.google.com/?output=embed&amp;q=41.63063889,-70.27258333" xr:uid="{AE74E951-7AD1-46EF-BCA9-C22DB0A6CC05}"/>
    <hyperlink ref="P386" r:id="rId1552" display="http://www.usharbormaster.com/secure/AuxAidReport_new.cfm?id=29459" xr:uid="{7A2E4D49-0CBC-48E9-BD34-4A719F5EFE12}"/>
    <hyperlink ref="E387" r:id="rId1553" display="http://www.usharbormaster.com/secure/auxview.cfm?recordid=29460" xr:uid="{9967D480-824C-4ED4-BF53-236DA93A38FB}"/>
    <hyperlink ref="F387" r:id="rId1554" display="http://maps.google.com/?output=embed&amp;q=41.63013889,-70.27152778" xr:uid="{5BDE12F2-BCA4-43EE-B83C-CFF8260A6337}"/>
    <hyperlink ref="G387" r:id="rId1555" display="http://maps.google.com/?output=embed&amp;q=41.63013889,-70.27152778" xr:uid="{0F3AFD42-5262-453E-9086-46C98FA852AE}"/>
    <hyperlink ref="P387" r:id="rId1556" display="http://www.usharbormaster.com/secure/AuxAidReport_new.cfm?id=29460" xr:uid="{501B22F9-12DD-4B4E-9E0D-21774090C205}"/>
    <hyperlink ref="E388" r:id="rId1557" display="http://www.usharbormaster.com/secure/auxview.cfm?recordid=44017" xr:uid="{0D783E14-80E9-486E-9FEF-38CF41EEC657}"/>
    <hyperlink ref="F388" r:id="rId1558" display="http://maps.google.com/?output=embed&amp;q=41.32254167,-70.57005556" xr:uid="{0B1E72D9-D5E5-4E41-A829-FA135D7FC71B}"/>
    <hyperlink ref="G388" r:id="rId1559" display="http://maps.google.com/?output=embed&amp;q=41.32254167,-70.57005556" xr:uid="{90BB6307-1809-4E02-A8BC-B79C8A45D98F}"/>
    <hyperlink ref="P388" r:id="rId1560" display="http://www.usharbormaster.com/secure/AuxAidReport_new.cfm?id=44017" xr:uid="{5EB160BD-596D-418C-A161-3A8888C748C0}"/>
    <hyperlink ref="E389" r:id="rId1561" display="http://www.usharbormaster.com/secure/auxview.cfm?recordid=29635" xr:uid="{32445BDE-1950-4D29-9DBF-7647F7ED316A}"/>
    <hyperlink ref="F389" r:id="rId1562" display="http://maps.google.com/?output=embed&amp;q=41.70300000,-70.62113333" xr:uid="{2C560996-7AD4-4489-93C9-F8581176558F}"/>
    <hyperlink ref="G389" r:id="rId1563" display="http://maps.google.com/?output=embed&amp;q=41.70300000,-70.62113333" xr:uid="{E3476311-F1D2-4933-8809-33F743DD5F7C}"/>
    <hyperlink ref="P389" r:id="rId1564" display="http://www.usharbormaster.com/secure/AuxAidReport_new.cfm?id=29635" xr:uid="{24955AAD-1584-48D6-BB53-EDFFA9B67822}"/>
    <hyperlink ref="E390" r:id="rId1565" display="http://www.usharbormaster.com/secure/auxview.cfm?recordid=23908" xr:uid="{4342C4CB-F671-4E9E-89F9-9B1124980E02}"/>
    <hyperlink ref="F390" r:id="rId1566" display="http://maps.google.com/?output=embed&amp;q=41.70238333,-70.62098333" xr:uid="{BBC326EE-3C87-4BBD-B6BA-B4B81C4F29A7}"/>
    <hyperlink ref="G390" r:id="rId1567" display="http://maps.google.com/?output=embed&amp;q=41.70238333,-70.62098333" xr:uid="{C474C300-FF62-46F0-965E-078E27CE1CBA}"/>
    <hyperlink ref="P390" r:id="rId1568" display="http://www.usharbormaster.com/secure/AuxAidReport_new.cfm?id=23908" xr:uid="{9825ACCF-2DA1-47FE-955D-3E3A1912C51D}"/>
    <hyperlink ref="E391" r:id="rId1569" display="http://www.usharbormaster.com/secure/auxview.cfm?recordid=43855" xr:uid="{74EE9906-EC9D-4185-AD37-3DAFAB8B3EA7}"/>
    <hyperlink ref="F391" r:id="rId1570" display="http://maps.google.com/?output=embed&amp;q=41.70306667,-70.62038333" xr:uid="{6046F3B8-27E8-4D3D-B07C-449B6F4C4E56}"/>
    <hyperlink ref="G391" r:id="rId1571" display="http://maps.google.com/?output=embed&amp;q=41.70306667,-70.62038333" xr:uid="{F461B998-EF34-4602-8BF9-19300C042E0B}"/>
    <hyperlink ref="P391" r:id="rId1572" display="http://www.usharbormaster.com/secure/AuxAidReport_new.cfm?id=43855" xr:uid="{FB090837-9342-40C8-B772-6A1504CBADD7}"/>
    <hyperlink ref="E392" r:id="rId1573" display="http://www.usharbormaster.com/secure/auxview.cfm?recordid=43856" xr:uid="{B018C18A-49F1-4B46-9C84-4584572D14E6}"/>
    <hyperlink ref="F392" r:id="rId1574" display="http://maps.google.com/?output=embed&amp;q=41.70300000,-70.61993333" xr:uid="{6F0DCC19-81AE-40AA-96E3-ACC06C9838C2}"/>
    <hyperlink ref="G392" r:id="rId1575" display="http://maps.google.com/?output=embed&amp;q=41.70300000,-70.61993333" xr:uid="{BDD98215-1CB6-463C-8CCD-0CC65E541759}"/>
    <hyperlink ref="P392" r:id="rId1576" display="http://www.usharbormaster.com/secure/AuxAidReport_new.cfm?id=43856" xr:uid="{8B053CC7-5DA3-4A55-AF9B-0C146C8192D0}"/>
    <hyperlink ref="E393" r:id="rId1577" display="http://www.usharbormaster.com/secure/auxview.cfm?recordid=24077" xr:uid="{E3D37E14-A985-4A9D-B787-AC64C40A26AF}"/>
    <hyperlink ref="F393" r:id="rId1578" display="http://maps.google.com/?output=embed&amp;q=41.70833333,-70.62016667" xr:uid="{E5FCD3AA-429D-4831-8DE6-5BBFBB6B7E69}"/>
    <hyperlink ref="G393" r:id="rId1579" display="http://maps.google.com/?output=embed&amp;q=41.70833333,-70.62016667" xr:uid="{CB2AAD34-0BFD-4673-8483-32C7C6866C14}"/>
    <hyperlink ref="P393" r:id="rId1580" display="http://www.usharbormaster.com/secure/AuxAidReport_new.cfm?id=24077" xr:uid="{7015A6C4-E160-4A18-8873-8BA37A8C474C}"/>
    <hyperlink ref="E394" r:id="rId1581" display="http://www.usharbormaster.com/secure/auxview.cfm?recordid=29080" xr:uid="{EBC8323C-80F3-47AD-B3A5-F7979254E1B9}"/>
    <hyperlink ref="F394" r:id="rId1582" display="http://maps.google.com/?output=embed&amp;q=41.76266667,-70.61335000" xr:uid="{0852C99C-E1D7-4862-A842-628BD53A1E0D}"/>
    <hyperlink ref="G394" r:id="rId1583" display="http://maps.google.com/?output=embed&amp;q=41.76266667,-70.61335000" xr:uid="{6572F126-20ED-4DE0-B284-3D557C82A6D8}"/>
    <hyperlink ref="P394" r:id="rId1584" display="http://www.usharbormaster.com/secure/AuxAidReport_new.cfm?id=29080" xr:uid="{F8A63DC8-58BF-4D0C-AB35-813BD0D074AD}"/>
    <hyperlink ref="E395" r:id="rId1585" display="http://www.usharbormaster.com/secure/auxview.cfm?recordid=29081" xr:uid="{334CE8C5-B5DD-4009-BACF-9E066BA42FD8}"/>
    <hyperlink ref="F395" r:id="rId1586" display="http://maps.google.com/?output=embed&amp;q=41.76428333,-70.61231667" xr:uid="{703DA952-8075-4FAB-B321-5C3F932131D5}"/>
    <hyperlink ref="G395" r:id="rId1587" display="http://maps.google.com/?output=embed&amp;q=41.76428333,-70.61231667" xr:uid="{90B386D6-94CF-4325-9AEA-564DE466DAE9}"/>
    <hyperlink ref="P395" r:id="rId1588" display="http://www.usharbormaster.com/secure/AuxAidReport_new.cfm?id=29081" xr:uid="{0B2C7B58-CB6F-495D-9CB4-0709F0AE643E}"/>
    <hyperlink ref="E396" r:id="rId1589" display="http://www.usharbormaster.com/secure/auxview.cfm?recordid=29082" xr:uid="{A31E2FBB-CD88-4FC0-8AE5-B8947E5E4ABF}"/>
    <hyperlink ref="F396" r:id="rId1590" display="http://maps.google.com/?output=embed&amp;q=41.76590000,-70.61053333" xr:uid="{781961BE-1FA5-45F5-A61C-0487F2D35E0B}"/>
    <hyperlink ref="G396" r:id="rId1591" display="http://maps.google.com/?output=embed&amp;q=41.76590000,-70.61053333" xr:uid="{C013BC0D-CF1D-4BC0-9128-AA58B1A10C84}"/>
    <hyperlink ref="P396" r:id="rId1592" display="http://www.usharbormaster.com/secure/AuxAidReport_new.cfm?id=29082" xr:uid="{3676FEC9-BFDE-4B84-BF69-CADC26646633}"/>
    <hyperlink ref="E397" r:id="rId1593" display="http://www.usharbormaster.com/secure/auxview.cfm?recordid=23911" xr:uid="{61C35D6B-25EC-42E9-BA8C-E0222603679F}"/>
    <hyperlink ref="F397" r:id="rId1594" display="http://maps.google.com/?output=embed&amp;q=41.72769444,-69.97305556" xr:uid="{74128AE9-61F0-4D7F-9BCB-3FE419E108B3}"/>
    <hyperlink ref="G397" r:id="rId1595" display="http://maps.google.com/?output=embed&amp;q=41.72769444,-69.97305556" xr:uid="{C8307E36-3B9D-446A-BB2D-9D1C65C655CD}"/>
    <hyperlink ref="P397" r:id="rId1596" display="http://www.usharbormaster.com/secure/AuxAidReport_new.cfm?id=23911" xr:uid="{4CEA545F-A5A6-4DBB-B4CC-C1A1C7A54729}"/>
    <hyperlink ref="E398" r:id="rId1597" display="http://www.usharbormaster.com/secure/auxview.cfm?recordid=23912" xr:uid="{D5F9B026-4434-44A7-9837-02C800C9BC47}"/>
    <hyperlink ref="F398" r:id="rId1598" display="http://maps.google.com/?output=embed&amp;q=41.73088889,-69.97058333" xr:uid="{E24553E8-0BC6-4CEC-99F6-36EEBCDF72E8}"/>
    <hyperlink ref="G398" r:id="rId1599" display="http://maps.google.com/?output=embed&amp;q=41.73088889,-69.97058333" xr:uid="{961CF603-4139-4CE6-9826-29FA90DD7E83}"/>
    <hyperlink ref="P398" r:id="rId1600" display="http://www.usharbormaster.com/secure/AuxAidReport_new.cfm?id=23912" xr:uid="{EE9BA2D0-7EE6-44D3-8D5A-8614526F5F6E}"/>
    <hyperlink ref="E399" r:id="rId1601" display="http://www.usharbormaster.com/secure/auxview.cfm?recordid=23913" xr:uid="{62B95FEA-F6A9-4E03-BC80-A1AB42E08432}"/>
    <hyperlink ref="F399" r:id="rId1602" display="http://maps.google.com/?output=embed&amp;q=41.73422222,-69.96650000" xr:uid="{A13F8867-61B5-4CE0-B55C-17025BF51D32}"/>
    <hyperlink ref="G399" r:id="rId1603" display="http://maps.google.com/?output=embed&amp;q=41.73422222,-69.96650000" xr:uid="{4635E4DB-7BCA-45BF-B3E5-FB5CA17672E4}"/>
    <hyperlink ref="P399" r:id="rId1604" display="http://www.usharbormaster.com/secure/AuxAidReport_new.cfm?id=23913" xr:uid="{DC8B6E95-34B3-404B-BB6E-FF8BFB8C8629}"/>
    <hyperlink ref="E400" r:id="rId1605" display="http://www.usharbormaster.com/secure/auxview.cfm?recordid=23914" xr:uid="{56653FB5-152E-4480-BEA3-8E270E1E398E}"/>
    <hyperlink ref="F400" r:id="rId1606" display="http://maps.google.com/?output=embed&amp;q=41.73380556,-69.96658333" xr:uid="{71FA49C1-1416-464C-A6E5-874AF5E41CB6}"/>
    <hyperlink ref="G400" r:id="rId1607" display="http://maps.google.com/?output=embed&amp;q=41.73380556,-69.96658333" xr:uid="{D3D723BB-248A-44C0-A160-A6E02F1EC0F9}"/>
    <hyperlink ref="P400" r:id="rId1608" display="http://www.usharbormaster.com/secure/AuxAidReport_new.cfm?id=23914" xr:uid="{FC61F4CF-1022-483D-A6B9-5F1F53E0FD56}"/>
    <hyperlink ref="E401" r:id="rId1609" display="http://www.usharbormaster.com/secure/auxview.cfm?recordid=23915" xr:uid="{1A5EEA19-02F7-4A13-B46A-65772AE3F3D8}"/>
    <hyperlink ref="F401" r:id="rId1610" display="http://maps.google.com/?output=embed&amp;q=41.73500000,-69.96550000" xr:uid="{8A99254D-6093-4BB1-B19A-0CB97295D48E}"/>
    <hyperlink ref="G401" r:id="rId1611" display="http://maps.google.com/?output=embed&amp;q=41.73500000,-69.96550000" xr:uid="{7415EDA4-BFE1-4E48-93FD-62745001FFA7}"/>
    <hyperlink ref="P401" r:id="rId1612" display="http://www.usharbormaster.com/secure/AuxAidReport_new.cfm?id=23915" xr:uid="{CB44295A-E2DB-4B4F-BA5C-A8A78DFEE540}"/>
    <hyperlink ref="E402" r:id="rId1613" display="http://www.usharbormaster.com/secure/auxview.cfm?recordid=23916" xr:uid="{0A5D25C5-E1CE-461D-84F7-91511691E293}"/>
    <hyperlink ref="F402" r:id="rId1614" display="http://maps.google.com/?output=embed&amp;q=41.73500000,-69.96519444" xr:uid="{585AE1F9-0906-4CE3-9D54-8C888251FAB5}"/>
    <hyperlink ref="G402" r:id="rId1615" display="http://maps.google.com/?output=embed&amp;q=41.73500000,-69.96519444" xr:uid="{2D43CCA0-4E61-4EA4-87B6-2D3A2078834F}"/>
    <hyperlink ref="P402" r:id="rId1616" display="http://www.usharbormaster.com/secure/AuxAidReport_new.cfm?id=23916" xr:uid="{917783E6-A905-4B3D-A06A-2B50DEDA34AF}"/>
    <hyperlink ref="E403" r:id="rId1617" display="http://www.usharbormaster.com/secure/auxview.cfm?recordid=23917" xr:uid="{EE471A79-0296-45E9-BB5E-1125283E4896}"/>
    <hyperlink ref="F403" r:id="rId1618" display="http://maps.google.com/?output=embed&amp;q=41.73697222,-69.96580556" xr:uid="{6793304A-A6AB-4FAA-A07E-3976BB1EA610}"/>
    <hyperlink ref="G403" r:id="rId1619" display="http://maps.google.com/?output=embed&amp;q=41.73697222,-69.96580556" xr:uid="{54E66079-34AE-4A3D-B9A1-1E5CF0518C5C}"/>
    <hyperlink ref="P403" r:id="rId1620" display="http://www.usharbormaster.com/secure/AuxAidReport_new.cfm?id=23917" xr:uid="{34717FC3-88B3-46F3-ACFB-5B43FEBDFF50}"/>
    <hyperlink ref="E404" r:id="rId1621" display="http://www.usharbormaster.com/secure/auxview.cfm?recordid=23918" xr:uid="{E57BD175-9D81-4523-8ACB-582B695B4A98}"/>
    <hyperlink ref="F404" r:id="rId1622" display="http://maps.google.com/?output=embed&amp;q=41.73975000,-69.96583333" xr:uid="{4874B171-5CA3-4986-A2B5-45906D8CAA61}"/>
    <hyperlink ref="G404" r:id="rId1623" display="http://maps.google.com/?output=embed&amp;q=41.73975000,-69.96583333" xr:uid="{59078A73-37A7-4606-8392-EB3312111778}"/>
    <hyperlink ref="P404" r:id="rId1624" display="http://www.usharbormaster.com/secure/AuxAidReport_new.cfm?id=23918" xr:uid="{D49B65C2-522E-470F-987D-A10C51ED6D75}"/>
    <hyperlink ref="E405" r:id="rId1625" display="http://www.usharbormaster.com/secure/auxview.cfm?recordid=23919" xr:uid="{13A444B8-961F-4E5C-B123-1074D6048FCE}"/>
    <hyperlink ref="F405" r:id="rId1626" display="http://maps.google.com/?output=embed&amp;q=41.74119444,-69.96519444" xr:uid="{5BB08ACD-2635-4FAD-AF9F-52C7BB84C7D1}"/>
    <hyperlink ref="G405" r:id="rId1627" display="http://maps.google.com/?output=embed&amp;q=41.74119444,-69.96519444" xr:uid="{40759C43-7EE9-4862-9D15-00BDD6CCBA3B}"/>
    <hyperlink ref="P405" r:id="rId1628" display="http://www.usharbormaster.com/secure/AuxAidReport_new.cfm?id=23919" xr:uid="{82CF8C64-36C3-4C93-B5FD-A0B18958E67B}"/>
    <hyperlink ref="E406" r:id="rId1629" display="http://www.usharbormaster.com/secure/auxview.cfm?recordid=29264" xr:uid="{F943CF53-1992-467D-B813-C8BCB2FA438B}"/>
    <hyperlink ref="F406" r:id="rId1630" display="http://maps.google.com/?output=embed&amp;q=41.74338889,-69.96366667" xr:uid="{20560039-E3C3-448F-8BB8-8FEA97F9D4CB}"/>
    <hyperlink ref="G406" r:id="rId1631" display="http://maps.google.com/?output=embed&amp;q=41.74338889,-69.96366667" xr:uid="{DB0DFFC8-0AAB-4B3B-9AFF-C4DEF59DA1DB}"/>
    <hyperlink ref="P406" r:id="rId1632" display="http://www.usharbormaster.com/secure/AuxAidReport_new.cfm?id=29264" xr:uid="{2AA36709-CF62-4479-905C-99C946E5BC0B}"/>
    <hyperlink ref="E407" r:id="rId1633" display="http://www.usharbormaster.com/secure/auxview.cfm?recordid=23920" xr:uid="{6D94DC28-5997-4B56-9A50-5EC4B633AA25}"/>
    <hyperlink ref="F407" r:id="rId1634" display="http://maps.google.com/?output=embed&amp;q=41.74525000,-69.96519444" xr:uid="{611424C5-B2AD-49E4-BFF5-7BF099CFBB54}"/>
    <hyperlink ref="G407" r:id="rId1635" display="http://maps.google.com/?output=embed&amp;q=41.74525000,-69.96519444" xr:uid="{A93FB11B-96E8-48EA-9DBC-881D3F2F2C17}"/>
    <hyperlink ref="P407" r:id="rId1636" display="http://www.usharbormaster.com/secure/AuxAidReport_new.cfm?id=23920" xr:uid="{243A9DC7-01D9-4FA1-8669-033098FA5D02}"/>
    <hyperlink ref="E408" r:id="rId1637" display="http://www.usharbormaster.com/secure/auxview.cfm?recordid=23921" xr:uid="{97B05238-CEF6-4482-9BCB-9768E881BE8F}"/>
    <hyperlink ref="F408" r:id="rId1638" display="http://maps.google.com/?output=embed&amp;q=41.74786111,-69.96772222" xr:uid="{98BB04D7-2125-4C2F-B7BA-ED74AC6F544F}"/>
    <hyperlink ref="G408" r:id="rId1639" display="http://maps.google.com/?output=embed&amp;q=41.74786111,-69.96772222" xr:uid="{0DDEDB12-7C8D-4AC8-AAC6-772D59ADD3D3}"/>
    <hyperlink ref="P408" r:id="rId1640" display="http://www.usharbormaster.com/secure/AuxAidReport_new.cfm?id=23921" xr:uid="{1E29D612-F408-4D0B-9A35-A687AAC370AA}"/>
    <hyperlink ref="E409" r:id="rId1641" display="http://www.usharbormaster.com/secure/auxview.cfm?recordid=23922" xr:uid="{42BE7B65-F51B-46FA-AC33-FE7B9168B726}"/>
    <hyperlink ref="F409" r:id="rId1642" display="http://maps.google.com/?output=embed&amp;q=41.75044444,-69.96677778" xr:uid="{82A2775F-7B25-4AD0-B432-C666FCAAA7DC}"/>
    <hyperlink ref="G409" r:id="rId1643" display="http://maps.google.com/?output=embed&amp;q=41.75044444,-69.96677778" xr:uid="{1ED383BF-B881-435D-A66A-030CC1FE385A}"/>
    <hyperlink ref="P409" r:id="rId1644" display="http://www.usharbormaster.com/secure/AuxAidReport_new.cfm?id=23922" xr:uid="{13A4A262-88FE-4DEB-BB96-C930161708D4}"/>
    <hyperlink ref="E410" r:id="rId1645" display="http://www.usharbormaster.com/secure/auxview.cfm?recordid=23923" xr:uid="{A1312B6C-516A-41FF-BE1D-4525BEA802B1}"/>
    <hyperlink ref="F410" r:id="rId1646" display="http://maps.google.com/?output=embed&amp;q=41.75233333,-69.96361111" xr:uid="{B444BABB-B6A9-4126-B78E-EBAFC8435F7C}"/>
    <hyperlink ref="G410" r:id="rId1647" display="http://maps.google.com/?output=embed&amp;q=41.75233333,-69.96361111" xr:uid="{1B9042DE-1407-458F-939C-4E241B3EA2F2}"/>
    <hyperlink ref="P410" r:id="rId1648" display="http://www.usharbormaster.com/secure/AuxAidReport_new.cfm?id=23923" xr:uid="{6AA3AC96-12E6-4479-9B2F-3A48763E476C}"/>
    <hyperlink ref="E411" r:id="rId1649" display="http://www.usharbormaster.com/secure/auxview.cfm?recordid=23924" xr:uid="{049B699A-E79C-4730-A431-2E3531C3C5E7}"/>
    <hyperlink ref="F411" r:id="rId1650" display="http://maps.google.com/?output=embed&amp;q=41.75347222,-69.96066667" xr:uid="{F1455F67-2FEB-481A-9CAC-8D92D3628188}"/>
    <hyperlink ref="G411" r:id="rId1651" display="http://maps.google.com/?output=embed&amp;q=41.75347222,-69.96066667" xr:uid="{7F830676-5F4F-4ADC-8DD1-E943A96F5783}"/>
    <hyperlink ref="P411" r:id="rId1652" display="http://www.usharbormaster.com/secure/AuxAidReport_new.cfm?id=23924" xr:uid="{80CDC1D7-B574-4EDF-8BCE-24B0C2053F40}"/>
    <hyperlink ref="E412" r:id="rId1653" display="http://www.usharbormaster.com/secure/auxview.cfm?recordid=23925" xr:uid="{221491CB-0A23-470B-97BE-B4311C55B1C1}"/>
    <hyperlink ref="F412" r:id="rId1654" display="http://maps.google.com/?output=embed&amp;q=41.75638889,-69.95811111" xr:uid="{B4AFC3B2-D98F-4857-8109-661CA072B3AD}"/>
    <hyperlink ref="G412" r:id="rId1655" display="http://maps.google.com/?output=embed&amp;q=41.75638889,-69.95811111" xr:uid="{85C60E00-839D-4D42-ABDD-41AFA5BD6A29}"/>
    <hyperlink ref="P412" r:id="rId1656" display="http://www.usharbormaster.com/secure/AuxAidReport_new.cfm?id=23925" xr:uid="{1A0D9A95-D81C-46C9-961A-F1C71A91D0C8}"/>
    <hyperlink ref="E413" r:id="rId1657" display="http://www.usharbormaster.com/secure/auxview.cfm?recordid=23926" xr:uid="{BC9FFFEB-D5D5-474E-A70A-3A7619BC43AF}"/>
    <hyperlink ref="F413" r:id="rId1658" display="http://maps.google.com/?output=embed&amp;q=41.75872222,-69.95763889" xr:uid="{A93B2EB3-4912-4FBB-8484-D016830E7B57}"/>
    <hyperlink ref="G413" r:id="rId1659" display="http://maps.google.com/?output=embed&amp;q=41.75872222,-69.95763889" xr:uid="{ADBE242E-CB08-45D3-8078-19F3B56F8E80}"/>
    <hyperlink ref="P413" r:id="rId1660" display="http://www.usharbormaster.com/secure/AuxAidReport_new.cfm?id=23926" xr:uid="{EDBEB535-BBC3-4263-838E-B39D519A2610}"/>
    <hyperlink ref="E414" r:id="rId1661" display="http://www.usharbormaster.com/secure/auxview.cfm?recordid=23927" xr:uid="{DDD5C7EA-E2D2-4D4A-9075-605B3B39B1A4}"/>
    <hyperlink ref="F414" r:id="rId1662" display="http://maps.google.com/?output=embed&amp;q=41.75866667,-69.95816667" xr:uid="{4B30A948-6BD2-40C9-89CE-2578282CA6C7}"/>
    <hyperlink ref="G414" r:id="rId1663" display="http://maps.google.com/?output=embed&amp;q=41.75866667,-69.95816667" xr:uid="{FF3F62DD-AA7A-495D-8279-CA9766D9DD6D}"/>
    <hyperlink ref="P414" r:id="rId1664" display="http://www.usharbormaster.com/secure/AuxAidReport_new.cfm?id=23927" xr:uid="{997534FA-C269-4864-B9BB-617101511FA4}"/>
    <hyperlink ref="E415" r:id="rId1665" display="http://www.usharbormaster.com/secure/auxview.cfm?recordid=23928" xr:uid="{C94311D2-40F8-478D-9AA4-E59E208DBDCB}"/>
    <hyperlink ref="F415" r:id="rId1666" display="http://maps.google.com/?output=embed&amp;q=41.76011111,-69.96116667" xr:uid="{8B327272-FAA5-47E1-99B9-336708669E2D}"/>
    <hyperlink ref="G415" r:id="rId1667" display="http://maps.google.com/?output=embed&amp;q=41.76011111,-69.96116667" xr:uid="{C26EA70D-9F05-4D88-AAE0-D7C7FC7A97F8}"/>
    <hyperlink ref="P415" r:id="rId1668" display="http://www.usharbormaster.com/secure/AuxAidReport_new.cfm?id=23928" xr:uid="{0266A423-5F46-46C0-A49D-3AC09C1F4FE2}"/>
    <hyperlink ref="E416" r:id="rId1669" display="http://www.usharbormaster.com/secure/auxview.cfm?recordid=23929" xr:uid="{47DC35B6-E0F7-4F03-9824-E2E14A3E6993}"/>
    <hyperlink ref="F416" r:id="rId1670" display="http://maps.google.com/?output=embed&amp;q=41.76200000,-69.96208333" xr:uid="{ED087529-4060-4BB6-94B3-589773408CF9}"/>
    <hyperlink ref="G416" r:id="rId1671" display="http://maps.google.com/?output=embed&amp;q=41.76200000,-69.96208333" xr:uid="{CB2DA806-687C-49E3-A371-11635F5C7A8F}"/>
    <hyperlink ref="P416" r:id="rId1672" display="http://www.usharbormaster.com/secure/AuxAidReport_new.cfm?id=23929" xr:uid="{5AA1F8EF-8A5B-48E1-B200-89F650C035A2}"/>
    <hyperlink ref="E417" r:id="rId1673" display="http://www.usharbormaster.com/secure/auxview.cfm?recordid=23930" xr:uid="{32AC8115-1633-4EC5-8FBD-816E93994734}"/>
    <hyperlink ref="F417" r:id="rId1674" display="http://maps.google.com/?output=embed&amp;q=41.76386111,-69.96247222" xr:uid="{849F501B-C931-484B-99DE-EA9DF0666AC4}"/>
    <hyperlink ref="G417" r:id="rId1675" display="http://maps.google.com/?output=embed&amp;q=41.76386111,-69.96247222" xr:uid="{99F5B0F5-16FF-4B02-B759-1568EFD59395}"/>
    <hyperlink ref="P417" r:id="rId1676" display="http://www.usharbormaster.com/secure/AuxAidReport_new.cfm?id=23930" xr:uid="{7256EEF2-4150-482F-8696-6AFF2B65818D}"/>
    <hyperlink ref="E418" r:id="rId1677" display="http://www.usharbormaster.com/secure/auxview.cfm?recordid=23931" xr:uid="{6D040800-992B-453F-9CDD-0F301846B6B8}"/>
    <hyperlink ref="F418" r:id="rId1678" display="http://maps.google.com/?output=embed&amp;q=41.76561111,-69.96358333" xr:uid="{AE80D86E-934B-41A7-B0A3-0ED0411E1BE0}"/>
    <hyperlink ref="G418" r:id="rId1679" display="http://maps.google.com/?output=embed&amp;q=41.76561111,-69.96358333" xr:uid="{2F8826E8-6854-40A7-9C00-1AE8AA5D9C30}"/>
    <hyperlink ref="P418" r:id="rId1680" display="http://www.usharbormaster.com/secure/AuxAidReport_new.cfm?id=23931" xr:uid="{9FFF651B-E4E9-4199-B113-540104196882}"/>
    <hyperlink ref="E419" r:id="rId1681" display="http://www.usharbormaster.com/secure/auxview.cfm?recordid=23932" xr:uid="{C873AC9A-35AF-4F33-A4B0-4F8BAC25C202}"/>
    <hyperlink ref="F419" r:id="rId1682" display="http://maps.google.com/?output=embed&amp;q=41.76744444,-69.96433333" xr:uid="{3BCD9399-8FFF-4607-9B1A-3DFD0598D2DB}"/>
    <hyperlink ref="G419" r:id="rId1683" display="http://maps.google.com/?output=embed&amp;q=41.76744444,-69.96433333" xr:uid="{A7F8D74F-9DEA-4575-BF01-011A018B980E}"/>
    <hyperlink ref="P419" r:id="rId1684" display="http://www.usharbormaster.com/secure/AuxAidReport_new.cfm?id=23932" xr:uid="{EE9EF534-95FA-40D2-93D6-7C78D6A55A0E}"/>
    <hyperlink ref="E420" r:id="rId1685" display="http://www.usharbormaster.com/secure/auxview.cfm?recordid=23933" xr:uid="{16139374-1B4E-4B14-A0CC-EAB2F18D81F9}"/>
    <hyperlink ref="F420" r:id="rId1686" display="http://maps.google.com/?output=embed&amp;q=41.76947222,-69.96586111" xr:uid="{33D1F1B4-8F87-4224-AA1F-F7E7EF1F48AB}"/>
    <hyperlink ref="G420" r:id="rId1687" display="http://maps.google.com/?output=embed&amp;q=41.76947222,-69.96586111" xr:uid="{18850C74-2649-4863-A4DB-9E649C760E1C}"/>
    <hyperlink ref="P420" r:id="rId1688" display="http://www.usharbormaster.com/secure/AuxAidReport_new.cfm?id=23933" xr:uid="{08E1E73E-1C9F-4B7E-8223-4CEE301B251B}"/>
    <hyperlink ref="E421" r:id="rId1689" display="http://www.usharbormaster.com/secure/auxview.cfm?recordid=23934" xr:uid="{13FED742-764D-4606-BACE-F63B1E1BB82C}"/>
    <hyperlink ref="F421" r:id="rId1690" display="http://maps.google.com/?output=embed&amp;q=41.77108333,-69.96597222" xr:uid="{00549D01-FC20-4A57-A99D-ADAA508B4495}"/>
    <hyperlink ref="G421" r:id="rId1691" display="http://maps.google.com/?output=embed&amp;q=41.77108333,-69.96597222" xr:uid="{A01A80CB-FAAC-401C-9EA3-84368E63DA6C}"/>
    <hyperlink ref="P421" r:id="rId1692" display="http://www.usharbormaster.com/secure/AuxAidReport_new.cfm?id=23934" xr:uid="{715FB68D-6CFD-40B2-B35A-118BF23D1D7D}"/>
    <hyperlink ref="E422" r:id="rId1693" display="http://www.usharbormaster.com/secure/auxview.cfm?recordid=27243" xr:uid="{C2665CBD-0759-40D1-93E9-312D1F8274F2}"/>
    <hyperlink ref="F422" r:id="rId1694" display="http://maps.google.com/?output=embed&amp;q=41.77241667,-69.96469444" xr:uid="{8009C97C-3F71-4FA2-8DB1-8E2D166B498B}"/>
    <hyperlink ref="G422" r:id="rId1695" display="http://maps.google.com/?output=embed&amp;q=41.77241667,-69.96469444" xr:uid="{9DF37F0C-3E6D-4E46-9BBA-B0DD99B0DFA9}"/>
    <hyperlink ref="P422" r:id="rId1696" display="http://www.usharbormaster.com/secure/AuxAidReport_new.cfm?id=27243" xr:uid="{2E092CC4-2179-4E99-8392-2B2C1AE7F9F5}"/>
    <hyperlink ref="E423" r:id="rId1697" display="http://www.usharbormaster.com/secure/auxview.cfm?recordid=27244" xr:uid="{313D34A4-F255-47E0-8EA8-E2491E660C96}"/>
    <hyperlink ref="F423" r:id="rId1698" display="http://maps.google.com/?output=embed&amp;q=41.77366667,-69.96583333" xr:uid="{166E25D3-C192-4C5F-BD7A-90B57AFF7A87}"/>
    <hyperlink ref="G423" r:id="rId1699" display="http://maps.google.com/?output=embed&amp;q=41.77366667,-69.96583333" xr:uid="{BF20083F-221C-463E-9E54-91E1C7CE7789}"/>
    <hyperlink ref="P423" r:id="rId1700" display="http://www.usharbormaster.com/secure/AuxAidReport_new.cfm?id=27244" xr:uid="{DD1C3046-1822-4265-B439-E9EB245ADD11}"/>
    <hyperlink ref="E424" r:id="rId1701" display="http://www.usharbormaster.com/secure/auxview.cfm?recordid=27245" xr:uid="{2AEC4ACD-3183-4530-8DBE-97B05BA4D418}"/>
    <hyperlink ref="F424" r:id="rId1702" display="http://maps.google.com/?output=embed&amp;q=41.77922222,-69.96816667" xr:uid="{807B105F-FA83-490A-825C-1C517CEEB56F}"/>
    <hyperlink ref="G424" r:id="rId1703" display="http://maps.google.com/?output=embed&amp;q=41.77922222,-69.96816667" xr:uid="{B7B2716B-5C26-4C1F-911F-EBFBE62F9B91}"/>
    <hyperlink ref="P424" r:id="rId1704" display="http://www.usharbormaster.com/secure/AuxAidReport_new.cfm?id=27245" xr:uid="{4D5E67A4-EA2B-4BC6-9145-C4537D2B27B3}"/>
    <hyperlink ref="E425" r:id="rId1705" display="http://www.usharbormaster.com/secure/auxview.cfm?recordid=27246" xr:uid="{29F1CF0B-1B8C-40DC-8189-22F4B9C649B5}"/>
    <hyperlink ref="F425" r:id="rId1706" display="http://maps.google.com/?output=embed&amp;q=41.77936111,-69.96836111" xr:uid="{D0EEA6B0-C630-4063-81E3-D1322892CE2C}"/>
    <hyperlink ref="G425" r:id="rId1707" display="http://maps.google.com/?output=embed&amp;q=41.77936111,-69.96836111" xr:uid="{83D8C993-FF69-43EB-83E2-78869B69C037}"/>
    <hyperlink ref="P425" r:id="rId1708" display="http://www.usharbormaster.com/secure/AuxAidReport_new.cfm?id=27246" xr:uid="{CEF53E6C-4183-4E1C-959E-3A2B871D5F96}"/>
    <hyperlink ref="E426" r:id="rId1709" display="http://www.usharbormaster.com/secure/auxview.cfm?recordid=26333" xr:uid="{7A5CFAD1-F997-4D3C-B339-D9DA42588B9B}"/>
    <hyperlink ref="F426" r:id="rId1710" display="http://maps.google.com/?output=embed&amp;q=41.56195000,-70.51348333" xr:uid="{0281E250-605C-436E-87D8-6489EA5788F7}"/>
    <hyperlink ref="G426" r:id="rId1711" display="http://maps.google.com/?output=embed&amp;q=41.56195000,-70.51348333" xr:uid="{8AD0C929-A584-48BC-9FD8-B0D0039AFB32}"/>
    <hyperlink ref="P426" r:id="rId1712" display="http://www.usharbormaster.com/secure/AuxAidReport_new.cfm?id=26333" xr:uid="{AADB67F7-EEFE-40B1-BBEA-739A64A291DA}"/>
    <hyperlink ref="E427" r:id="rId1713" display="http://www.usharbormaster.com/secure/auxview.cfm?recordid=42673" xr:uid="{4F5FD9D0-980A-4FC4-8F77-DD56CC2C0783}"/>
    <hyperlink ref="F427" r:id="rId1714" display="http://maps.google.com/?output=embed&amp;q=41.55966667,-70.51566667" xr:uid="{B563113C-8011-4DE5-A87B-6C3C8DBF8AC1}"/>
    <hyperlink ref="G427" r:id="rId1715" display="http://maps.google.com/?output=embed&amp;q=41.55966667,-70.51566667" xr:uid="{EB6D7A9E-2696-4E70-8DDC-F5578CF53914}"/>
    <hyperlink ref="P427" r:id="rId1716" display="http://www.usharbormaster.com/secure/AuxAidReport_new.cfm?id=42673" xr:uid="{299171B5-4263-4085-9C45-4F6171354454}"/>
    <hyperlink ref="E428" r:id="rId1717" display="http://www.usharbormaster.com/secure/auxview.cfm?recordid=26615" xr:uid="{D5393FFD-9D85-47B6-A099-1BDA0FE67C18}"/>
    <hyperlink ref="F428" r:id="rId1718" display="http://maps.google.com/?output=embed&amp;q=41.55831667,-70.51908333" xr:uid="{B77F57BF-FB43-4189-8E7A-C1A26CA67566}"/>
    <hyperlink ref="G428" r:id="rId1719" display="http://maps.google.com/?output=embed&amp;q=41.55831667,-70.51908333" xr:uid="{64C82F50-1523-4524-A72C-3256143D647E}"/>
    <hyperlink ref="P428" r:id="rId1720" display="http://www.usharbormaster.com/secure/AuxAidReport_new.cfm?id=26615" xr:uid="{259FE0D2-7B7C-4585-B872-2B3FAA96CBF4}"/>
    <hyperlink ref="E429" r:id="rId1721" display="http://www.usharbormaster.com/secure/auxview.cfm?recordid=26327" xr:uid="{1359964A-9D6A-48A7-A802-F19745D09F0C}"/>
    <hyperlink ref="F429" r:id="rId1722" display="http://maps.google.com/?output=embed&amp;q=41.55845000,-70.51808333" xr:uid="{2A09CD66-F479-4BCD-A112-954BED7C8359}"/>
    <hyperlink ref="G429" r:id="rId1723" display="http://maps.google.com/?output=embed&amp;q=41.55845000,-70.51808333" xr:uid="{B3A1FCBE-7DFD-4C4B-91FB-312745EB4295}"/>
    <hyperlink ref="P429" r:id="rId1724" display="http://www.usharbormaster.com/secure/AuxAidReport_new.cfm?id=26327" xr:uid="{A0BFAD05-552F-47EC-9EE1-8250D8AB860E}"/>
    <hyperlink ref="E430" r:id="rId1725" display="http://www.usharbormaster.com/secure/auxview.cfm?recordid=26328" xr:uid="{C8920010-FABE-4204-B671-12C70F58BE4B}"/>
    <hyperlink ref="F430" r:id="rId1726" display="http://maps.google.com/?output=embed&amp;q=41.55823333,-70.51816667" xr:uid="{2986FFCD-9F21-4352-B396-E2E3DBDC6080}"/>
    <hyperlink ref="G430" r:id="rId1727" display="http://maps.google.com/?output=embed&amp;q=41.55823333,-70.51816667" xr:uid="{B58BFA4B-0688-4C71-8C0F-E6B93D08442C}"/>
    <hyperlink ref="P430" r:id="rId1728" display="http://www.usharbormaster.com/secure/AuxAidReport_new.cfm?id=26328" xr:uid="{DBE4F221-55C8-45E5-8D93-A58442C88A69}"/>
    <hyperlink ref="E431" r:id="rId1729" display="http://www.usharbormaster.com/secure/auxview.cfm?recordid=26329" xr:uid="{014D571D-C5F8-459B-9C8A-96A88610562D}"/>
    <hyperlink ref="F431" r:id="rId1730" display="http://maps.google.com/?output=embed&amp;q=41.55880000,-70.51688333" xr:uid="{EF754698-7623-42D6-A10C-E811ACDECFD3}"/>
    <hyperlink ref="G431" r:id="rId1731" display="http://maps.google.com/?output=embed&amp;q=41.55880000,-70.51688333" xr:uid="{51F4B934-CC71-4682-BEAB-8E2919826912}"/>
    <hyperlink ref="P431" r:id="rId1732" display="http://www.usharbormaster.com/secure/AuxAidReport_new.cfm?id=26329" xr:uid="{B9023F23-D23E-4094-953F-6482030B33BE}"/>
    <hyperlink ref="E432" r:id="rId1733" display="http://www.usharbormaster.com/secure/auxview.cfm?recordid=29267" xr:uid="{30CD0815-02B3-4E57-B227-B62F36309BE9}"/>
    <hyperlink ref="F432" r:id="rId1734" display="http://maps.google.com/?output=embed&amp;q=41.55855000,-70.51688333" xr:uid="{29D05DD2-A39B-4C4C-B3DD-324EBB55F562}"/>
    <hyperlink ref="G432" r:id="rId1735" display="http://maps.google.com/?output=embed&amp;q=41.55855000,-70.51688333" xr:uid="{A651C3F7-B244-4AA9-B192-D960B42ACE01}"/>
    <hyperlink ref="P432" r:id="rId1736" display="http://www.usharbormaster.com/secure/AuxAidReport_new.cfm?id=29267" xr:uid="{D2691777-BAA0-4090-8105-95E8F90B4A8D}"/>
    <hyperlink ref="E433" r:id="rId1737" display="http://www.usharbormaster.com/secure/auxview.cfm?recordid=26326" xr:uid="{AE90EA14-8BD7-4A5F-86AD-FC19323D3AAC}"/>
    <hyperlink ref="F433" r:id="rId1738" display="http://maps.google.com/?output=embed&amp;q=41.55818333,-70.51910000" xr:uid="{DAF57666-50B3-45B0-8F66-6A3F95C2A666}"/>
    <hyperlink ref="G433" r:id="rId1739" display="http://maps.google.com/?output=embed&amp;q=41.55818333,-70.51910000" xr:uid="{D14B558B-3631-4CCF-AA94-11E3A65C6D88}"/>
    <hyperlink ref="P433" r:id="rId1740" display="http://www.usharbormaster.com/secure/AuxAidReport_new.cfm?id=26326" xr:uid="{FBC48D6B-E83B-4434-A3F7-6AC0A5A37037}"/>
    <hyperlink ref="E434" r:id="rId1741" display="http://www.usharbormaster.com/secure/auxview.cfm?recordid=27666" xr:uid="{C716BC45-4DFB-4639-A8B1-D8BBC7C2119F}"/>
    <hyperlink ref="F434" r:id="rId1742" display="http://maps.google.com/?output=embed&amp;q=41.55803333,-70.51941667" xr:uid="{4CE4F0C9-E6AA-4FF7-B123-3972119BF034}"/>
    <hyperlink ref="G434" r:id="rId1743" display="http://maps.google.com/?output=embed&amp;q=41.55803333,-70.51941667" xr:uid="{C4BDFE2B-BB2E-47FF-801B-9A9AEC1B5E9C}"/>
    <hyperlink ref="P434" r:id="rId1744" display="http://www.usharbormaster.com/secure/AuxAidReport_new.cfm?id=27666" xr:uid="{C395235F-223F-4419-970A-6CFC03DA20AA}"/>
    <hyperlink ref="E435" r:id="rId1745" display="http://www.usharbormaster.com/secure/auxview.cfm?recordid=26332" xr:uid="{23A07B88-E06C-442D-B743-504A8A6D773B}"/>
    <hyperlink ref="F435" r:id="rId1746" display="http://maps.google.com/?output=embed&amp;q=41.56086667,-70.51464444" xr:uid="{94B1378A-1D68-48D4-A10C-4E2224C47617}"/>
    <hyperlink ref="G435" r:id="rId1747" display="http://maps.google.com/?output=embed&amp;q=41.56086667,-70.51464444" xr:uid="{53C014D1-30B4-464C-8173-0944DB485910}"/>
    <hyperlink ref="P435" r:id="rId1748" display="http://www.usharbormaster.com/secure/AuxAidReport_new.cfm?id=26332" xr:uid="{E5E512F3-0DDD-4966-BBA1-8CBC623FE51B}"/>
    <hyperlink ref="E436" r:id="rId1749" display="http://www.usharbormaster.com/secure/auxview.cfm?recordid=26616" xr:uid="{2E98EC9D-4B46-42F3-8D7E-E2B9C85F3566}"/>
    <hyperlink ref="F436" r:id="rId1750" display="http://maps.google.com/?output=embed&amp;q=41.56205000,-70.51360000" xr:uid="{82526746-8233-425F-A32D-FFD5AE935C86}"/>
    <hyperlink ref="G436" r:id="rId1751" display="http://maps.google.com/?output=embed&amp;q=41.56205000,-70.51360000" xr:uid="{42BB08A4-278A-43E4-B5EF-1AC93CED035B}"/>
    <hyperlink ref="P436" r:id="rId1752" display="http://www.usharbormaster.com/secure/AuxAidReport_new.cfm?id=26616" xr:uid="{30E8B846-F8A4-4219-85B6-008A0A41DA3F}"/>
    <hyperlink ref="E437" r:id="rId1753" display="http://www.usharbormaster.com/secure/auxview.cfm?recordid=28611" xr:uid="{1F453F8E-CED1-4035-88E0-FDB9EE6635FD}"/>
    <hyperlink ref="F437" r:id="rId1754" display="http://maps.google.com/?output=embed&amp;q=41.75688889,-70.17066667" xr:uid="{F6644134-4267-4352-8708-74D6037EA7EA}"/>
    <hyperlink ref="G437" r:id="rId1755" display="http://maps.google.com/?output=embed&amp;q=41.75688889,-70.17066667" xr:uid="{2E05B1BC-CABE-43C1-8C38-83E6C89A4C77}"/>
    <hyperlink ref="P437" r:id="rId1756" display="http://www.usharbormaster.com/secure/AuxAidReport_new.cfm?id=28611" xr:uid="{F741F829-C099-4230-9946-88D36EAE4DD4}"/>
    <hyperlink ref="E438" r:id="rId1757" display="http://www.usharbormaster.com/secure/auxview.cfm?recordid=23940" xr:uid="{FDF396C5-4E41-4590-B87F-5F2DA067C498}"/>
    <hyperlink ref="F438" r:id="rId1758" display="http://maps.google.com/?output=embed&amp;q=41.28472222,-70.21622222" xr:uid="{9B581A5E-DE20-4F5B-93D5-BADEAC7D6792}"/>
    <hyperlink ref="G438" r:id="rId1759" display="http://maps.google.com/?output=embed&amp;q=41.28472222,-70.21622222" xr:uid="{0B4D06DB-C7C2-4F67-8C2C-67F3F2042F28}"/>
    <hyperlink ref="P438" r:id="rId1760" display="http://www.usharbormaster.com/secure/AuxAidReport_new.cfm?id=23940" xr:uid="{BD897BCD-2693-487E-8300-00BE5464AF3D}"/>
    <hyperlink ref="E439" r:id="rId1761" display="http://www.usharbormaster.com/secure/auxview.cfm?recordid=28677" xr:uid="{7BCC30FC-DD8C-41A7-8D27-B45C007F0C51}"/>
    <hyperlink ref="F439" r:id="rId1762" display="http://maps.google.com/?output=embed&amp;q=41.28741667,-70.20519444" xr:uid="{68FF0C20-BE65-4B7E-9459-60CAF6854DAE}"/>
    <hyperlink ref="G439" r:id="rId1763" display="http://maps.google.com/?output=embed&amp;q=41.28741667,-70.20519444" xr:uid="{DB1298B0-C384-4591-AC89-0A07BD9C956D}"/>
    <hyperlink ref="P439" r:id="rId1764" display="http://www.usharbormaster.com/secure/AuxAidReport_new.cfm?id=28677" xr:uid="{DC89E22B-7F16-474B-A759-BAC495AC014A}"/>
    <hyperlink ref="E440" r:id="rId1765" display="http://www.usharbormaster.com/secure/auxview.cfm?recordid=23942" xr:uid="{DEFC7E81-8F7C-469B-9547-6B81D1BA03DF}"/>
    <hyperlink ref="F440" r:id="rId1766" display="http://maps.google.com/?output=embed&amp;q=41.28688889,-70.20427778" xr:uid="{A5BB1C8F-0EA1-4513-AC14-45D5A49AEC56}"/>
    <hyperlink ref="G440" r:id="rId1767" display="http://maps.google.com/?output=embed&amp;q=41.28688889,-70.20427778" xr:uid="{8E17F673-29C5-4BBD-87DD-0417E229AA6E}"/>
    <hyperlink ref="P440" r:id="rId1768" display="http://www.usharbormaster.com/secure/AuxAidReport_new.cfm?id=23942" xr:uid="{11CF48F8-95E6-4FC8-8928-277367295355}"/>
    <hyperlink ref="E441" r:id="rId1769" display="http://www.usharbormaster.com/secure/auxview.cfm?recordid=23943" xr:uid="{E028BF21-E66B-4D59-8814-668FA6F741F4}"/>
    <hyperlink ref="F441" r:id="rId1770" display="http://maps.google.com/?output=embed&amp;q=41.28788889,-70.20177778" xr:uid="{828DBCDB-08F6-4532-9638-D1B6CD5F1089}"/>
    <hyperlink ref="G441" r:id="rId1771" display="http://maps.google.com/?output=embed&amp;q=41.28788889,-70.20177778" xr:uid="{FD704CB5-4176-49F9-9340-D30F19FE43DF}"/>
    <hyperlink ref="P441" r:id="rId1772" display="http://www.usharbormaster.com/secure/AuxAidReport_new.cfm?id=23943" xr:uid="{D5DC31D3-309E-4195-9B61-7A47562AFCEB}"/>
    <hyperlink ref="E442" r:id="rId1773" display="http://www.usharbormaster.com/secure/auxview.cfm?recordid=26300" xr:uid="{362D5E9F-B4D6-42B1-917A-E18324268B65}"/>
    <hyperlink ref="F442" r:id="rId1774" display="http://maps.google.com/?output=embed&amp;q=41.28752778,-70.20138889" xr:uid="{C3BEA6E9-9572-4F77-A0EB-6BA39B23F4AA}"/>
    <hyperlink ref="G442" r:id="rId1775" display="http://maps.google.com/?output=embed&amp;q=41.28752778,-70.20138889" xr:uid="{31A4C627-D0E9-421A-8D50-1439E55D1631}"/>
    <hyperlink ref="P442" r:id="rId1776" display="http://www.usharbormaster.com/secure/AuxAidReport_new.cfm?id=26300" xr:uid="{A6C69D9E-BD10-48A1-ADAD-76742188A6FC}"/>
    <hyperlink ref="E443" r:id="rId1777" display="http://www.usharbormaster.com/secure/auxview.cfm?recordid=28678" xr:uid="{E0A88C19-9C42-4FAC-8B02-B2FE97E9086E}"/>
    <hyperlink ref="F443" r:id="rId1778" display="http://maps.google.com/?output=embed&amp;q=41.28826944,-70.19736667" xr:uid="{ABC39FA7-9DC9-4FC8-90D8-A0FA9705E1E8}"/>
    <hyperlink ref="G443" r:id="rId1779" display="http://maps.google.com/?output=embed&amp;q=41.28826944,-70.19736667" xr:uid="{2AEBE149-2419-4CCD-BD25-E7D89DE79DBE}"/>
    <hyperlink ref="P443" r:id="rId1780" display="http://www.usharbormaster.com/secure/AuxAidReport_new.cfm?id=28678" xr:uid="{FBE3AADF-1248-41A4-B1F7-DC2F0B35CDB6}"/>
    <hyperlink ref="E444" r:id="rId1781" display="http://www.usharbormaster.com/secure/auxview.cfm?recordid=28680" xr:uid="{9B7109A9-D7D7-480B-B3DC-EC7786639DE9}"/>
    <hyperlink ref="F444" r:id="rId1782" display="http://maps.google.com/?output=embed&amp;q=41.28533333,-70.19488889" xr:uid="{E1E9555A-22E7-48C4-B074-F53EC0D307BB}"/>
    <hyperlink ref="G444" r:id="rId1783" display="http://maps.google.com/?output=embed&amp;q=41.28533333,-70.19488889" xr:uid="{5E30BEAB-C5C3-4396-AA7C-9755B8806A8A}"/>
    <hyperlink ref="P444" r:id="rId1784" display="http://www.usharbormaster.com/secure/AuxAidReport_new.cfm?id=28680" xr:uid="{5D55A5F9-29AD-42AD-91FB-656A4EC936E6}"/>
    <hyperlink ref="E445" r:id="rId1785" display="http://www.usharbormaster.com/secure/auxview.cfm?recordid=28681" xr:uid="{937FC1E5-2F38-42DE-BDC1-846AFA9451A0}"/>
    <hyperlink ref="F445" r:id="rId1786" display="http://maps.google.com/?output=embed&amp;q=41.28483333,-70.19555556" xr:uid="{14B2EE7C-5D66-4B19-9657-B67EC3DF0983}"/>
    <hyperlink ref="G445" r:id="rId1787" display="http://maps.google.com/?output=embed&amp;q=41.28483333,-70.19555556" xr:uid="{B076FD64-C4B6-4576-A659-3C2A154D23AE}"/>
    <hyperlink ref="P445" r:id="rId1788" display="http://www.usharbormaster.com/secure/AuxAidReport_new.cfm?id=28681" xr:uid="{D70B3AC6-AC88-429A-BD6D-DA4759ED2E57}"/>
    <hyperlink ref="E446" r:id="rId1789" display="http://www.usharbormaster.com/secure/auxview.cfm?recordid=28682" xr:uid="{36CDD638-FDA3-481D-BB0B-7E8F0D2AA9F6}"/>
    <hyperlink ref="F446" r:id="rId1790" display="http://maps.google.com/?output=embed&amp;q=41.28191667,-70.19516667" xr:uid="{36C1FE0C-545C-4CD6-9B60-969F5E14EEA4}"/>
    <hyperlink ref="G446" r:id="rId1791" display="http://maps.google.com/?output=embed&amp;q=41.28191667,-70.19516667" xr:uid="{936D99A5-82CF-4869-A1BA-E62FCBE99CC4}"/>
    <hyperlink ref="P446" r:id="rId1792" display="http://www.usharbormaster.com/secure/AuxAidReport_new.cfm?id=28682" xr:uid="{316C9045-19AB-4F0F-A030-92D5641AB333}"/>
    <hyperlink ref="E447" r:id="rId1793" display="http://www.usharbormaster.com/secure/auxview.cfm?recordid=28684" xr:uid="{B185A554-83D1-4D20-B201-84522A6BAE01}"/>
    <hyperlink ref="F447" r:id="rId1794" display="http://maps.google.com/?output=embed&amp;q=41.27991667,-70.19783333" xr:uid="{836066DC-A85B-442D-8054-6D9D51E39F89}"/>
    <hyperlink ref="G447" r:id="rId1795" display="http://maps.google.com/?output=embed&amp;q=41.27991667,-70.19783333" xr:uid="{B967AD9E-9A12-4A99-B678-08BBB0F22644}"/>
    <hyperlink ref="P447" r:id="rId1796" display="http://www.usharbormaster.com/secure/AuxAidReport_new.cfm?id=28684" xr:uid="{61D4784C-CEC6-424A-B3F2-CF8ED6327412}"/>
    <hyperlink ref="E448" r:id="rId1797" display="http://www.usharbormaster.com/secure/auxview.cfm?recordid=28685" xr:uid="{0713286E-E195-4177-A14E-222D3A844334}"/>
    <hyperlink ref="F448" r:id="rId1798" display="http://maps.google.com/?output=embed&amp;q=41.28061111,-70.19744444" xr:uid="{7F3D6275-E047-40E9-A7E0-A2DD0A2A4918}"/>
    <hyperlink ref="G448" r:id="rId1799" display="http://maps.google.com/?output=embed&amp;q=41.28061111,-70.19744444" xr:uid="{B680FCCE-6379-4F96-8268-5B6FAAD0A2FC}"/>
    <hyperlink ref="P448" r:id="rId1800" display="http://www.usharbormaster.com/secure/AuxAidReport_new.cfm?id=28685" xr:uid="{1459A0F4-9E3F-4F18-BD89-AD6A2023104A}"/>
    <hyperlink ref="E449" r:id="rId1801" display="http://www.usharbormaster.com/secure/auxview.cfm?recordid=28686" xr:uid="{F1933E49-E23B-46C6-B47F-090030044B55}"/>
    <hyperlink ref="F449" r:id="rId1802" display="http://maps.google.com/?output=embed&amp;q=41.27858333,-70.19944444" xr:uid="{D0EEE01F-FD26-4F24-A0E9-6FD9D93E603C}"/>
    <hyperlink ref="G449" r:id="rId1803" display="http://maps.google.com/?output=embed&amp;q=41.27858333,-70.19944444" xr:uid="{9219BDA3-A458-4B75-ABAB-72B6D8B807B7}"/>
    <hyperlink ref="P449" r:id="rId1804" display="http://www.usharbormaster.com/secure/AuxAidReport_new.cfm?id=28686" xr:uid="{36A569D9-BF64-47EC-AB0A-A69AE4FF6AF4}"/>
    <hyperlink ref="E450" r:id="rId1805" display="http://www.usharbormaster.com/secure/auxview.cfm?recordid=30664" xr:uid="{10D0D705-9F25-440C-B43E-A7A62473AA46}"/>
    <hyperlink ref="F450" r:id="rId1806" display="http://maps.google.com/?output=embed&amp;q=41.27722222,-70.19944444" xr:uid="{BE48CD1C-F3A5-40DE-AA86-E76B8E25E04A}"/>
    <hyperlink ref="G450" r:id="rId1807" display="http://maps.google.com/?output=embed&amp;q=41.27722222,-70.19944444" xr:uid="{30342B4A-2BF2-4137-A2D5-D729FFC07EA4}"/>
    <hyperlink ref="P450" r:id="rId1808" display="http://www.usharbormaster.com/secure/AuxAidReport_new.cfm?id=30664" xr:uid="{EABCB3C3-E623-44D1-9059-0819E0A24524}"/>
    <hyperlink ref="E451" r:id="rId1809" display="http://www.usharbormaster.com/secure/auxview.cfm?recordid=30665" xr:uid="{472CAE6F-0160-4BB4-ABA5-6467F7560A86}"/>
    <hyperlink ref="F451" r:id="rId1810" display="http://maps.google.com/?output=embed&amp;q=41.27705556,-70.19980556" xr:uid="{822CF68E-1671-4E47-9D81-90E47221ED19}"/>
    <hyperlink ref="G451" r:id="rId1811" display="http://maps.google.com/?output=embed&amp;q=41.27705556,-70.19980556" xr:uid="{779FC1CC-374D-4804-8F7E-67EEF7B6712D}"/>
    <hyperlink ref="P451" r:id="rId1812" display="http://www.usharbormaster.com/secure/AuxAidReport_new.cfm?id=30665" xr:uid="{C202F7BE-C1F7-4628-BBA5-ADAB2C613428}"/>
    <hyperlink ref="E452" r:id="rId1813" display="http://www.usharbormaster.com/secure/auxview.cfm?recordid=23939" xr:uid="{C4CE79DE-3265-4C09-B9E0-5CD82017F45C}"/>
    <hyperlink ref="F452" r:id="rId1814" display="http://maps.google.com/?output=embed&amp;q=41.28547222,-70.22500000" xr:uid="{DE076AB1-4D20-4D8D-B8F9-5086B389CD3E}"/>
    <hyperlink ref="G452" r:id="rId1815" display="http://maps.google.com/?output=embed&amp;q=41.28547222,-70.22500000" xr:uid="{49B889F6-78E4-437D-A2C6-543ED3A95452}"/>
    <hyperlink ref="P452" r:id="rId1816" display="http://www.usharbormaster.com/secure/AuxAidReport_new.cfm?id=23939" xr:uid="{FAAF842C-4E26-4710-8C87-C0F0BADA8F7F}"/>
    <hyperlink ref="E453" r:id="rId1817" display="http://www.usharbormaster.com/secure/auxview.cfm?recordid=23941" xr:uid="{447C035A-8C96-4215-8678-4F65CAF96C54}"/>
    <hyperlink ref="F453" r:id="rId1818" display="http://maps.google.com/?output=embed&amp;q=41.28822222,-70.20755556" xr:uid="{2D0696E2-61EC-4B7D-9FAF-68EF574ED0B9}"/>
    <hyperlink ref="G453" r:id="rId1819" display="http://maps.google.com/?output=embed&amp;q=41.28822222,-70.20755556" xr:uid="{EB9B012A-DE57-4759-A427-66FA8D27CA57}"/>
    <hyperlink ref="P453" r:id="rId1820" display="http://www.usharbormaster.com/secure/AuxAidReport_new.cfm?id=23941" xr:uid="{F4F1252B-8574-46F8-8875-49AD68C39A56}"/>
    <hyperlink ref="E454" r:id="rId1821" display="http://www.usharbormaster.com/secure/auxview.cfm?recordid=28679" xr:uid="{B345B3B9-E144-4890-AAD3-54E6FA670017}"/>
    <hyperlink ref="F454" r:id="rId1822" display="http://maps.google.com/?output=embed&amp;q=41.28780556,-70.19744444" xr:uid="{A95D7FA4-05C4-4F27-8762-203BB70EB6ED}"/>
    <hyperlink ref="G454" r:id="rId1823" display="http://maps.google.com/?output=embed&amp;q=41.28780556,-70.19744444" xr:uid="{4A011E9B-46E9-4F7F-B75A-D7C05FA547A6}"/>
    <hyperlink ref="P454" r:id="rId1824" display="http://www.usharbormaster.com/secure/AuxAidReport_new.cfm?id=28679" xr:uid="{4E60A7E6-1AA6-47D1-96D8-9AB6883DAD97}"/>
    <hyperlink ref="E455" r:id="rId1825" display="http://www.usharbormaster.com/secure/auxview.cfm?recordid=28683" xr:uid="{5EBD7138-281C-49F0-8D01-4B09B02FB3EC}"/>
    <hyperlink ref="F455" r:id="rId1826" display="http://maps.google.com/?output=embed&amp;q=41.28227778,-70.19558333" xr:uid="{C5CA9BEF-9F76-4BDB-AC4A-8083C29D9A41}"/>
    <hyperlink ref="G455" r:id="rId1827" display="http://maps.google.com/?output=embed&amp;q=41.28227778,-70.19558333" xr:uid="{98829F3A-2630-474E-A880-8FA9759ADFE8}"/>
    <hyperlink ref="P455" r:id="rId1828" display="http://www.usharbormaster.com/secure/AuxAidReport_new.cfm?id=28683" xr:uid="{0A7963A6-17B4-4527-8D65-03880EB74E62}"/>
    <hyperlink ref="E456" r:id="rId1829" display="http://www.usharbormaster.com/secure/auxview.cfm?recordid=28687" xr:uid="{ED24FC79-9921-412E-8622-F129BF1BEA10}"/>
    <hyperlink ref="F456" r:id="rId1830" display="http://maps.google.com/?output=embed&amp;q=41.27852778,-70.19986111" xr:uid="{51D1F6BA-A960-4D1F-A2B8-E043C05EFC62}"/>
    <hyperlink ref="G456" r:id="rId1831" display="http://maps.google.com/?output=embed&amp;q=41.27852778,-70.19986111" xr:uid="{BC5305B2-2FF5-48BE-BC4D-868631CDF0EE}"/>
    <hyperlink ref="P456" r:id="rId1832" display="http://www.usharbormaster.com/secure/AuxAidReport_new.cfm?id=28687" xr:uid="{FADDAC21-F164-4744-A339-8427A9ADFBD9}"/>
    <hyperlink ref="E457" r:id="rId1833" display="http://www.usharbormaster.com/secure/auxview.cfm?recordid=28675" xr:uid="{635DE4FD-5D4D-4C67-BB58-CD03F46B947E}"/>
    <hyperlink ref="F457" r:id="rId1834" display="http://maps.google.com/?output=embed&amp;q=41.28691667,-70.23116667" xr:uid="{157F39BE-567B-46A2-9482-F68B75FA21F9}"/>
    <hyperlink ref="G457" r:id="rId1835" display="http://maps.google.com/?output=embed&amp;q=41.28691667,-70.23116667" xr:uid="{6C2E9BED-60E1-4FD1-A85C-8D9E82BF0538}"/>
    <hyperlink ref="P457" r:id="rId1836" display="http://www.usharbormaster.com/secure/AuxAidReport_new.cfm?id=28675" xr:uid="{73FDC48C-D5F4-476E-9C72-C8E47752FF76}"/>
    <hyperlink ref="E458" r:id="rId1837" display="http://www.usharbormaster.com/secure/auxview.cfm?recordid=29945" xr:uid="{3F438AF9-4BF2-4D7E-BB92-7C6A3BE300A7}"/>
    <hyperlink ref="F458" r:id="rId1838" display="http://maps.google.com/?output=embed&amp;q=41.28966667,-70.23930556" xr:uid="{D34726D8-85B1-4C7B-8B1C-A25C7FBA6646}"/>
    <hyperlink ref="G458" r:id="rId1839" display="http://maps.google.com/?output=embed&amp;q=41.28966667,-70.23930556" xr:uid="{EB6C7EE9-89D2-4501-B3D0-1B0090365AC1}"/>
    <hyperlink ref="P458" r:id="rId1840" display="http://www.usharbormaster.com/secure/AuxAidReport_new.cfm?id=29945" xr:uid="{90A9D14E-A2AA-4EE3-A859-0679ACBAC254}"/>
    <hyperlink ref="E459" r:id="rId1841" display="http://www.usharbormaster.com/secure/auxview.cfm?recordid=29442" xr:uid="{9B405FA8-9CB2-4972-8E7C-8566CB5A0DB8}"/>
    <hyperlink ref="F459" r:id="rId1842" display="http://maps.google.com/?output=embed&amp;q=41.71091667,-70.30122222" xr:uid="{5AB9A11C-B63E-46F6-8D2B-A1031B4D7EB9}"/>
    <hyperlink ref="G459" r:id="rId1843" display="http://maps.google.com/?output=embed&amp;q=41.71091667,-70.30122222" xr:uid="{7DC81F3B-5223-4C43-ADF9-0C31AF6705DC}"/>
    <hyperlink ref="P459" r:id="rId1844" display="http://www.usharbormaster.com/secure/AuxAidReport_new.cfm?id=29442" xr:uid="{E3EB3033-9D50-4E7B-B7EE-ADB95A1FA83D}"/>
    <hyperlink ref="E460" r:id="rId1845" display="http://www.usharbormaster.com/secure/auxview.cfm?recordid=29441" xr:uid="{4ADF039C-5BE5-4E31-A7A4-FDA98E804AC3}"/>
    <hyperlink ref="F460" r:id="rId1846" display="http://maps.google.com/?output=embed&amp;q=41.71002778,-70.30122222" xr:uid="{D175D762-FAF8-4AB3-9313-7030F6DDDE2B}"/>
    <hyperlink ref="G460" r:id="rId1847" display="http://maps.google.com/?output=embed&amp;q=41.71002778,-70.30122222" xr:uid="{C4A3E9FD-67BA-4E02-9C1B-782E8D131BAC}"/>
    <hyperlink ref="P460" r:id="rId1848" display="http://www.usharbormaster.com/secure/AuxAidReport_new.cfm?id=29441" xr:uid="{148A5BE6-49A8-4F77-B4A3-948C699C95B7}"/>
    <hyperlink ref="E461" r:id="rId1849" display="http://www.usharbormaster.com/secure/auxview.cfm?recordid=29444" xr:uid="{BD6D7BDD-0C67-4258-80F6-731974B3C233}"/>
    <hyperlink ref="F461" r:id="rId1850" display="http://maps.google.com/?output=embed&amp;q=41.70963889,-70.30172222" xr:uid="{833C268B-054A-4866-97E0-07CEC253C36D}"/>
    <hyperlink ref="G461" r:id="rId1851" display="http://maps.google.com/?output=embed&amp;q=41.70963889,-70.30172222" xr:uid="{A04453E1-27CC-40D9-8563-6AEF15E7A758}"/>
    <hyperlink ref="P461" r:id="rId1852" display="http://www.usharbormaster.com/secure/AuxAidReport_new.cfm?id=29444" xr:uid="{CCDC7096-5BAA-49D0-AFBF-1D3082290BE3}"/>
    <hyperlink ref="E462" r:id="rId1853" display="http://www.usharbormaster.com/secure/auxview.cfm?recordid=29443" xr:uid="{A1C13030-96CB-476D-A236-B6D563BE6B0C}"/>
    <hyperlink ref="F462" r:id="rId1854" display="http://maps.google.com/?output=embed&amp;q=41.70955556,-70.30133333" xr:uid="{198409DF-DEAB-44FD-BE13-A5BD9DBA4A9D}"/>
    <hyperlink ref="G462" r:id="rId1855" display="http://maps.google.com/?output=embed&amp;q=41.70955556,-70.30133333" xr:uid="{EA2C47A3-254A-456A-BC22-B23767BE312C}"/>
    <hyperlink ref="P462" r:id="rId1856" display="http://www.usharbormaster.com/secure/AuxAidReport_new.cfm?id=29443" xr:uid="{C481C8D1-D3BA-4018-A058-EC4F0F847ADD}"/>
    <hyperlink ref="E463" r:id="rId1857" display="http://www.usharbormaster.com/secure/auxview.cfm?recordid=29446" xr:uid="{EB53BE28-79DC-468B-8815-2CFBCF3EE5D0}"/>
    <hyperlink ref="F463" r:id="rId1858" display="http://maps.google.com/?output=embed&amp;q=41.70891667,-70.30138889" xr:uid="{C605971B-0B6B-4118-B612-F690F57C7F76}"/>
    <hyperlink ref="G463" r:id="rId1859" display="http://maps.google.com/?output=embed&amp;q=41.70891667,-70.30138889" xr:uid="{E4590656-23A3-47B1-86F3-A7311E6F2889}"/>
    <hyperlink ref="P463" r:id="rId1860" display="http://www.usharbormaster.com/secure/AuxAidReport_new.cfm?id=29446" xr:uid="{F4BE07AF-B9A8-406B-A269-B9B2F67D718E}"/>
    <hyperlink ref="E464" r:id="rId1861" display="http://www.usharbormaster.com/secure/auxview.cfm?recordid=29445" xr:uid="{2A57CD56-26F4-4D3F-80D4-1D1202F61D49}"/>
    <hyperlink ref="F464" r:id="rId1862" display="http://maps.google.com/?output=embed&amp;q=41.70886111,-70.30100000" xr:uid="{65FF89AF-49AE-4A67-A88A-ED848EACBD4E}"/>
    <hyperlink ref="G464" r:id="rId1863" display="http://maps.google.com/?output=embed&amp;q=41.70886111,-70.30100000" xr:uid="{A08DDDB7-B675-4F16-8DE4-BF21AD221E6D}"/>
    <hyperlink ref="P464" r:id="rId1864" display="http://www.usharbormaster.com/secure/AuxAidReport_new.cfm?id=29445" xr:uid="{6C444D97-6389-424E-AE49-CD7CF53FE681}"/>
    <hyperlink ref="E465" r:id="rId1865" display="http://www.usharbormaster.com/secure/auxview.cfm?recordid=29448" xr:uid="{4BDAF7E4-848C-4FC8-BF84-39AFAE6F47D4}"/>
    <hyperlink ref="F465" r:id="rId1866" display="http://maps.google.com/?output=embed&amp;q=41.70836111,-70.30108333" xr:uid="{167A8822-72D2-4949-A6B1-3B80B34C1754}"/>
    <hyperlink ref="G465" r:id="rId1867" display="http://maps.google.com/?output=embed&amp;q=41.70836111,-70.30108333" xr:uid="{92EF62A9-3C39-4132-89B5-5990EADADA5D}"/>
    <hyperlink ref="P465" r:id="rId1868" display="http://www.usharbormaster.com/secure/AuxAidReport_new.cfm?id=29448" xr:uid="{916AA89C-2DD2-4047-8713-5FFDFD0D256E}"/>
    <hyperlink ref="E466" r:id="rId1869" display="http://www.usharbormaster.com/secure/auxview.cfm?recordid=29447" xr:uid="{D24DDD0E-76C5-464C-B829-A8C2B64B7191}"/>
    <hyperlink ref="F466" r:id="rId1870" display="http://maps.google.com/?output=embed&amp;q=41.70836111,-70.30077778" xr:uid="{E983C0C3-D05F-4073-8E83-DBF90B643642}"/>
    <hyperlink ref="G466" r:id="rId1871" display="http://maps.google.com/?output=embed&amp;q=41.70836111,-70.30077778" xr:uid="{C4C535C0-8561-4F9D-BB5B-B3AA3BEC9850}"/>
    <hyperlink ref="P466" r:id="rId1872" display="http://www.usharbormaster.com/secure/AuxAidReport_new.cfm?id=29447" xr:uid="{F1D4C309-5FFC-4428-A4B0-17546A86D9D1}"/>
    <hyperlink ref="E467" r:id="rId1873" display="http://www.usharbormaster.com/secure/auxview.cfm?recordid=23945" xr:uid="{9523BBA3-5F95-4A08-BCDC-8699F44D30C8}"/>
    <hyperlink ref="F467" r:id="rId1874" display="http://maps.google.com/?output=embed&amp;q=41.71202778,-70.29991667" xr:uid="{C742ACB8-6211-4311-8BDF-49F2FE839132}"/>
    <hyperlink ref="G467" r:id="rId1875" display="http://maps.google.com/?output=embed&amp;q=41.71202778,-70.29991667" xr:uid="{31FFE5ED-224A-41F3-93EB-0242112127CD}"/>
    <hyperlink ref="P467" r:id="rId1876" display="http://www.usharbormaster.com/secure/AuxAidReport_new.cfm?id=23945" xr:uid="{FE91C24C-7723-4B03-9F5D-D20A2BB4B93A}"/>
    <hyperlink ref="E468" r:id="rId1877" display="http://www.usharbormaster.com/secure/auxview.cfm?recordid=29449" xr:uid="{606A20C3-3DC5-425D-96F0-E33076C55BE1}"/>
    <hyperlink ref="F468" r:id="rId1878" display="http://maps.google.com/?output=embed&amp;q=41.70811111,-70.30063889" xr:uid="{C582FA7C-75D9-4C8E-9CA0-4F7D9F2F665B}"/>
    <hyperlink ref="G468" r:id="rId1879" display="http://maps.google.com/?output=embed&amp;q=41.70811111,-70.30063889" xr:uid="{011E8DBE-666B-41A3-880E-7B2B469E3891}"/>
    <hyperlink ref="P468" r:id="rId1880" display="http://www.usharbormaster.com/secure/AuxAidReport_new.cfm?id=29449" xr:uid="{384C6671-1941-4676-B3DD-460B8DCADC6F}"/>
    <hyperlink ref="E469" r:id="rId1881" display="http://www.usharbormaster.com/secure/auxview.cfm?recordid=36707" xr:uid="{B36418B6-E901-489E-87C2-7CAB244C0EFB}"/>
    <hyperlink ref="F469" r:id="rId1882" display="http://maps.google.com/?output=embed&amp;q=41.71127778,-70.30047222" xr:uid="{A7053AE8-CCE3-45A1-8D70-E68167FA6FDF}"/>
    <hyperlink ref="G469" r:id="rId1883" display="http://maps.google.com/?output=embed&amp;q=41.71127778,-70.30047222" xr:uid="{C7B59E3C-D0C8-4235-BE9E-8D8BFC69A382}"/>
    <hyperlink ref="P469" r:id="rId1884" display="http://www.usharbormaster.com/secure/AuxAidReport_new.cfm?id=36707" xr:uid="{B221FBA0-ADE1-4F30-813E-9C9D1842E97B}"/>
    <hyperlink ref="E470" r:id="rId1885" display="http://www.usharbormaster.com/secure/auxview.cfm?recordid=28005" xr:uid="{5970509F-0E6F-4DB2-B4A9-A70A2C752BD8}"/>
    <hyperlink ref="F470" r:id="rId1886" display="http://maps.google.com/?output=embed&amp;q=41.63566667,-70.40680556" xr:uid="{37A029EF-2899-4A6F-9D63-A750190E1103}"/>
    <hyperlink ref="G470" r:id="rId1887" display="http://maps.google.com/?output=embed&amp;q=41.63566667,-70.40680556" xr:uid="{B60F1E18-A893-42B7-A970-4C98E60C1650}"/>
    <hyperlink ref="P470" r:id="rId1888" display="http://www.usharbormaster.com/secure/AuxAidReport_new.cfm?id=28005" xr:uid="{7CE70532-3C00-459D-BB5B-CB548DFCBB9F}"/>
    <hyperlink ref="E471" r:id="rId1889" display="http://www.usharbormaster.com/secure/auxview.cfm?recordid=26581" xr:uid="{0F1C4C9F-80DF-4B9D-B25D-545A3A35F573}"/>
    <hyperlink ref="F471" r:id="rId1890" display="http://maps.google.com/?output=embed&amp;q=41.64013889,-70.40516667" xr:uid="{1AF52EDC-635E-48B0-AC1B-EC91A22BE527}"/>
    <hyperlink ref="G471" r:id="rId1891" display="http://maps.google.com/?output=embed&amp;q=41.64013889,-70.40516667" xr:uid="{E565FEBB-3880-405C-BD63-14F28FEAD2C7}"/>
    <hyperlink ref="P471" r:id="rId1892" display="http://www.usharbormaster.com/secure/AuxAidReport_new.cfm?id=26581" xr:uid="{2D11F884-40BC-4E95-9399-FB8C3313BE43}"/>
    <hyperlink ref="E472" r:id="rId1893" display="http://www.usharbormaster.com/secure/auxview.cfm?recordid=26582" xr:uid="{40A91092-6B67-48B6-BAA6-A005D8038397}"/>
    <hyperlink ref="F472" r:id="rId1894" display="http://maps.google.com/?output=embed&amp;q=41.64113528,-70.40586472" xr:uid="{042C67D3-9A53-4D3F-8099-65E826D4CFE4}"/>
    <hyperlink ref="G472" r:id="rId1895" display="http://maps.google.com/?output=embed&amp;q=41.64113528,-70.40586472" xr:uid="{D24E8B8A-B3DF-43B0-BF16-FCCA6175F1C2}"/>
    <hyperlink ref="P472" r:id="rId1896" display="http://www.usharbormaster.com/secure/AuxAidReport_new.cfm?id=26582" xr:uid="{A19E424A-284F-499F-9771-6EE2379713FA}"/>
    <hyperlink ref="E473" r:id="rId1897" display="http://www.usharbormaster.com/secure/auxview.cfm?recordid=26583" xr:uid="{22760650-C82B-4435-B5C0-CB98358A0F79}"/>
    <hyperlink ref="F473" r:id="rId1898" display="http://maps.google.com/?output=embed&amp;q=41.64212778,-70.40616722" xr:uid="{98891C1A-721F-48BA-A046-1B2E22E45CCC}"/>
    <hyperlink ref="G473" r:id="rId1899" display="http://maps.google.com/?output=embed&amp;q=41.64212778,-70.40616722" xr:uid="{0542507B-DFBD-48AA-A1A8-814A10FDBA59}"/>
    <hyperlink ref="P473" r:id="rId1900" display="http://www.usharbormaster.com/secure/AuxAidReport_new.cfm?id=26583" xr:uid="{802D37B2-622A-44AC-B28B-4E634564A7E9}"/>
    <hyperlink ref="E474" r:id="rId1901" display="http://www.usharbormaster.com/secure/auxview.cfm?recordid=26584" xr:uid="{2E7DE5C3-CA54-4D3D-950B-1935A14FDCAE}"/>
    <hyperlink ref="F474" r:id="rId1902" display="http://maps.google.com/?output=embed&amp;q=41.64418444,-70.40745083" xr:uid="{5F4EA2E8-45BB-4B1B-9D69-47845EF8E803}"/>
    <hyperlink ref="G474" r:id="rId1903" display="http://maps.google.com/?output=embed&amp;q=41.64418444,-70.40745083" xr:uid="{F6636ECF-E074-4880-86C6-0662086324C5}"/>
    <hyperlink ref="P474" r:id="rId1904" display="http://www.usharbormaster.com/secure/AuxAidReport_new.cfm?id=26584" xr:uid="{AED5CBC6-F40D-4FBE-B929-8859297BCD08}"/>
    <hyperlink ref="E475" r:id="rId1905" display="http://www.usharbormaster.com/secure/auxview.cfm?recordid=26585" xr:uid="{18D1CFE6-4BF7-43FC-BB39-33ABD88E113C}"/>
    <hyperlink ref="F475" r:id="rId1906" display="http://maps.google.com/?output=embed&amp;q=41.64469833,-70.40900944" xr:uid="{8CAD8F12-6417-4C3A-864A-D8F9C6709CEB}"/>
    <hyperlink ref="G475" r:id="rId1907" display="http://maps.google.com/?output=embed&amp;q=41.64469833,-70.40900944" xr:uid="{5643CB51-9941-48C7-9430-F6EB8AD7E287}"/>
    <hyperlink ref="P475" r:id="rId1908" display="http://www.usharbormaster.com/secure/AuxAidReport_new.cfm?id=26585" xr:uid="{2C434276-47B2-403E-ADE8-63AE215A4E1D}"/>
    <hyperlink ref="E476" r:id="rId1909" display="http://www.usharbormaster.com/secure/auxview.cfm?recordid=26586" xr:uid="{12DE1EB5-982D-4CE2-AE66-8A66254C2702}"/>
    <hyperlink ref="F476" r:id="rId1910" display="http://maps.google.com/?output=embed&amp;q=41.64491056,-70.40883500" xr:uid="{89AB2B5A-E5C0-4EA9-9F37-1CD153303C2E}"/>
    <hyperlink ref="G476" r:id="rId1911" display="http://maps.google.com/?output=embed&amp;q=41.64491056,-70.40883500" xr:uid="{62F758F8-960E-46CA-BF58-5C3A2374C26A}"/>
    <hyperlink ref="P476" r:id="rId1912" display="http://www.usharbormaster.com/secure/AuxAidReport_new.cfm?id=26586" xr:uid="{451E127B-4683-444C-89B1-69B1E8F85122}"/>
    <hyperlink ref="E477" r:id="rId1913" display="http://www.usharbormaster.com/secure/auxview.cfm?recordid=26576" xr:uid="{1C793D24-8952-4ED2-9DDA-DE69281A2313}"/>
    <hyperlink ref="F477" r:id="rId1914" display="http://maps.google.com/?output=embed&amp;q=41.63563889,-70.40658333" xr:uid="{F97EB5E4-E126-48B3-90AE-1EEBD1CA694C}"/>
    <hyperlink ref="G477" r:id="rId1915" display="http://maps.google.com/?output=embed&amp;q=41.63563889,-70.40658333" xr:uid="{089E1532-C80C-47AC-86E9-8CF8295BD67B}"/>
    <hyperlink ref="P477" r:id="rId1916" display="http://www.usharbormaster.com/secure/AuxAidReport_new.cfm?id=26576" xr:uid="{69E55494-49D2-4F9B-83A5-3653A517C9E0}"/>
    <hyperlink ref="E478" r:id="rId1917" display="http://www.usharbormaster.com/secure/auxview.cfm?recordid=26577" xr:uid="{C950B34D-2F17-4731-AFC6-AA934DF6EB1B}"/>
    <hyperlink ref="F478" r:id="rId1918" display="http://maps.google.com/?output=embed&amp;q=41.63730556,-70.40625000" xr:uid="{212DFEFD-6AC3-48CA-92C7-6ADFB28822C6}"/>
    <hyperlink ref="G478" r:id="rId1919" display="http://maps.google.com/?output=embed&amp;q=41.63730556,-70.40625000" xr:uid="{44EE3AA5-2E3B-479E-8BB6-DA5CE7DCD12E}"/>
    <hyperlink ref="P478" r:id="rId1920" display="http://www.usharbormaster.com/secure/AuxAidReport_new.cfm?id=26577" xr:uid="{8BEFA6C4-CBEF-4BB6-B3EA-BA8CFD9AF2D6}"/>
    <hyperlink ref="E479" r:id="rId1921" display="http://www.usharbormaster.com/secure/auxview.cfm?recordid=26578" xr:uid="{CF1D6CA0-85EC-4280-8077-42004A1217D6}"/>
    <hyperlink ref="F479" r:id="rId1922" display="http://maps.google.com/?output=embed&amp;q=41.63847222,-70.40579694" xr:uid="{99864DA5-01AB-47DD-B530-EAA36979B046}"/>
    <hyperlink ref="G479" r:id="rId1923" display="http://maps.google.com/?output=embed&amp;q=41.63847222,-70.40579694" xr:uid="{FB7C17A0-AF3B-49DC-B703-9A38DD443854}"/>
    <hyperlink ref="P479" r:id="rId1924" display="http://www.usharbormaster.com/secure/AuxAidReport_new.cfm?id=26578" xr:uid="{B63F9452-61AC-4ED6-BF36-36ACDED210B8}"/>
    <hyperlink ref="E480" r:id="rId1925" display="http://www.usharbormaster.com/secure/auxview.cfm?recordid=26579" xr:uid="{55A83B7B-1E9C-4151-8A92-EA0072B687DC}"/>
    <hyperlink ref="F480" r:id="rId1926" display="http://maps.google.com/?output=embed&amp;q=41.63897222,-70.40541667" xr:uid="{67098F75-F7B4-4BDA-9A48-6483E06D5B0B}"/>
    <hyperlink ref="G480" r:id="rId1927" display="http://maps.google.com/?output=embed&amp;q=41.63897222,-70.40541667" xr:uid="{D64803C0-B960-4C56-953A-D66824BA190F}"/>
    <hyperlink ref="P480" r:id="rId1928" display="http://www.usharbormaster.com/secure/AuxAidReport_new.cfm?id=26579" xr:uid="{ADAF51E0-001B-4008-A424-B9B0831D9457}"/>
    <hyperlink ref="E481" r:id="rId1929" display="http://www.usharbormaster.com/secure/auxview.cfm?recordid=26580" xr:uid="{D4DCCA68-A20F-4B6F-B113-AE3BE13EC925}"/>
    <hyperlink ref="F481" r:id="rId1930" display="http://maps.google.com/?output=embed&amp;q=41.63955556,-70.40488889" xr:uid="{3898F7C1-6744-459B-A880-3E93936277D4}"/>
    <hyperlink ref="G481" r:id="rId1931" display="http://maps.google.com/?output=embed&amp;q=41.63955556,-70.40488889" xr:uid="{3AAF4F6D-BA7B-42A2-9F00-14DAFD69B178}"/>
    <hyperlink ref="P481" r:id="rId1932" display="http://www.usharbormaster.com/secure/AuxAidReport_new.cfm?id=26580" xr:uid="{3A18EDCB-BD8A-478D-8C33-145F77AF13A1}"/>
    <hyperlink ref="E482" r:id="rId1933" display="http://www.usharbormaster.com/secure/auxview.cfm?recordid=29418" xr:uid="{6B75A8E3-AFFF-4A56-B92B-DF8BD0D575D0}"/>
    <hyperlink ref="F482" r:id="rId1934" display="http://maps.google.com/?output=embed&amp;q=41.63558333,-70.40661111" xr:uid="{9666E9FC-5EA6-47A8-8AD7-ED41C5DE7109}"/>
    <hyperlink ref="G482" r:id="rId1935" display="http://maps.google.com/?output=embed&amp;q=41.63558333,-70.40661111" xr:uid="{76F234AE-BF93-448E-A938-7DA66D3451B8}"/>
    <hyperlink ref="P482" r:id="rId1936" display="http://www.usharbormaster.com/secure/AuxAidReport_new.cfm?id=29418" xr:uid="{68E1067A-E90A-411D-B53F-3C870024CC8E}"/>
    <hyperlink ref="E483" r:id="rId1937" display="http://www.usharbormaster.com/secure/auxview.cfm?recordid=35456" xr:uid="{D1B23971-D1A6-4EF6-BD3B-CC5068AB1115}"/>
    <hyperlink ref="F483" r:id="rId1938" display="http://maps.google.com/?output=embed&amp;q=41.46165833,-70.58570833" xr:uid="{D41E4A3A-B4D4-4805-8AD0-3936FF25FD30}"/>
    <hyperlink ref="G483" r:id="rId1939" display="http://maps.google.com/?output=embed&amp;q=41.46165833,-70.58570833" xr:uid="{67B40D79-0908-47F1-9A6D-140DCAD49272}"/>
    <hyperlink ref="P483" r:id="rId1940" display="http://www.usharbormaster.com/secure/AuxAidReport_new.cfm?id=35456" xr:uid="{DFE0F2A8-EBEE-4A3D-A51F-7E97659DF853}"/>
    <hyperlink ref="E484" r:id="rId1941" display="http://www.usharbormaster.com/secure/auxview.cfm?recordid=35457" xr:uid="{87A2F1BA-25D8-4C96-A97B-AA4E081768DC}"/>
    <hyperlink ref="F484" r:id="rId1942" display="http://maps.google.com/?output=embed&amp;q=41.46188611,-70.58470278" xr:uid="{B295E33D-3D47-4A12-87C1-CD24297AB2BE}"/>
    <hyperlink ref="G484" r:id="rId1943" display="http://maps.google.com/?output=embed&amp;q=41.46188611,-70.58470278" xr:uid="{36C67BA3-1CD4-46E9-923F-867AB267FCCD}"/>
    <hyperlink ref="P484" r:id="rId1944" display="http://www.usharbormaster.com/secure/AuxAidReport_new.cfm?id=35457" xr:uid="{7FFCA785-A151-4E48-9C61-734ED74E1218}"/>
    <hyperlink ref="E485" r:id="rId1945" display="http://www.usharbormaster.com/secure/auxview.cfm?recordid=35459" xr:uid="{AF546059-2157-4F8F-BD43-0F6A7ED8332B}"/>
    <hyperlink ref="F485" r:id="rId1946" display="http://maps.google.com/?output=embed&amp;q=41.46107500,-70.58447500" xr:uid="{78D057A2-E3E9-472D-AC43-6E9975248DF0}"/>
    <hyperlink ref="G485" r:id="rId1947" display="http://maps.google.com/?output=embed&amp;q=41.46107500,-70.58447500" xr:uid="{8F3D874F-5100-48FF-8F7C-1782C155438D}"/>
    <hyperlink ref="P485" r:id="rId1948" display="http://www.usharbormaster.com/secure/AuxAidReport_new.cfm?id=35459" xr:uid="{BF84EAE8-BD1A-47A4-BE72-987609302697}"/>
    <hyperlink ref="E486" r:id="rId1949" display="http://www.usharbormaster.com/secure/auxview.cfm?recordid=35458" xr:uid="{4D338D9A-3F2D-4AFA-A308-A5F27C9606D0}"/>
    <hyperlink ref="F486" r:id="rId1950" display="http://maps.google.com/?output=embed&amp;q=41.46084722,-70.58547778" xr:uid="{CB757841-6E15-44A6-9691-EE7A31F60786}"/>
    <hyperlink ref="G486" r:id="rId1951" display="http://maps.google.com/?output=embed&amp;q=41.46084722,-70.58547778" xr:uid="{1E4BC13C-7A6B-41B9-A609-582E41B15189}"/>
    <hyperlink ref="P486" r:id="rId1952" display="http://www.usharbormaster.com/secure/AuxAidReport_new.cfm?id=35458" xr:uid="{7E5561CA-E8DE-47B6-8149-0DE3F46C3BF3}"/>
    <hyperlink ref="E487" r:id="rId1953" display="http://www.usharbormaster.com/secure/auxview.cfm?recordid=44038" xr:uid="{2AD26824-F95B-4AFB-B076-9F98058CAC1E}"/>
    <hyperlink ref="F487" r:id="rId1954" display="http://maps.google.com/?output=embed&amp;q=41.43997222,-70.59888889" xr:uid="{21D7D2D0-ECFC-40EB-8031-8FF1C8673707}"/>
    <hyperlink ref="G487" r:id="rId1955" display="http://maps.google.com/?output=embed&amp;q=41.43997222,-70.59888889" xr:uid="{FBEEEAC5-3417-4C7C-8B8A-E4D8E7AE0179}"/>
    <hyperlink ref="P487" r:id="rId1956" display="http://www.usharbormaster.com/secure/AuxAidReport_new.cfm?id=44038" xr:uid="{5F829434-A75A-41A7-B356-2DABA24A7743}"/>
    <hyperlink ref="E488" r:id="rId1957" display="http://www.usharbormaster.com/secure/auxview.cfm?recordid=44036" xr:uid="{7E9650A3-A6CE-465E-9EB0-FB5149186852}"/>
    <hyperlink ref="F488" r:id="rId1958" display="http://maps.google.com/?output=embed&amp;q=41.43997222,-70.59963889" xr:uid="{BD2F7F52-7BED-4188-8A8C-39F5CE745773}"/>
    <hyperlink ref="G488" r:id="rId1959" display="http://maps.google.com/?output=embed&amp;q=41.43997222,-70.59963889" xr:uid="{07827451-603B-40A4-87D7-4B6CA61CC8B9}"/>
    <hyperlink ref="P488" r:id="rId1960" display="http://www.usharbormaster.com/secure/AuxAidReport_new.cfm?id=44036" xr:uid="{49FBB69A-954F-4DA9-BCFD-D5CFD2F3CC3C}"/>
    <hyperlink ref="E489" r:id="rId1961" display="http://www.usharbormaster.com/secure/auxview.cfm?recordid=44039" xr:uid="{4194539F-9BF9-4FB9-8B58-E958E954C2FA}"/>
    <hyperlink ref="F489" r:id="rId1962" display="http://maps.google.com/?output=embed&amp;q=41.43938889,-70.59888889" xr:uid="{3CAC51FB-829F-4915-B8B2-CB47B7A8FF33}"/>
    <hyperlink ref="G489" r:id="rId1963" display="http://maps.google.com/?output=embed&amp;q=41.43938889,-70.59888889" xr:uid="{47A57336-F26F-41E9-BCF0-A4CB70E934F9}"/>
    <hyperlink ref="P489" r:id="rId1964" display="http://www.usharbormaster.com/secure/AuxAidReport_new.cfm?id=44039" xr:uid="{18A2A8D0-88D6-43B4-82E4-C3079F4B8BC4}"/>
    <hyperlink ref="E490" r:id="rId1965" display="http://www.usharbormaster.com/secure/auxview.cfm?recordid=44037" xr:uid="{83D53A24-C100-4BCB-8845-C90E342E5C7D}"/>
    <hyperlink ref="F490" r:id="rId1966" display="http://maps.google.com/?output=embed&amp;q=41.43938889,-70.59963889" xr:uid="{AAE91006-0A25-4301-A6E5-04F09CB584F6}"/>
    <hyperlink ref="G490" r:id="rId1967" display="http://maps.google.com/?output=embed&amp;q=41.43938889,-70.59963889" xr:uid="{DBDBC269-EF6E-4F15-A29A-310EA6117F6E}"/>
    <hyperlink ref="P490" r:id="rId1968" display="http://www.usharbormaster.com/secure/AuxAidReport_new.cfm?id=44037" xr:uid="{86A10584-ADD5-46BD-B2AE-1CA0FF926D7C}"/>
    <hyperlink ref="E491" r:id="rId1969" display="http://www.usharbormaster.com/secure/auxview.cfm?recordid=43849" xr:uid="{232FA5D3-EC81-4341-97A1-2B8C4C5DCEA9}"/>
    <hyperlink ref="F491" r:id="rId1970" display="http://maps.google.com/?output=embed&amp;q=41.46167083,-70.58594806" xr:uid="{19E22758-FE38-4CF1-B2C2-95202344FA76}"/>
    <hyperlink ref="G491" r:id="rId1971" display="http://maps.google.com/?output=embed&amp;q=41.46167083,-70.58594806" xr:uid="{17045CB3-46FA-4F69-89D3-7B45337EF1A0}"/>
    <hyperlink ref="P491" r:id="rId1972" display="http://www.usharbormaster.com/secure/AuxAidReport_new.cfm?id=43849" xr:uid="{2A730C94-68C8-4146-B190-0C05BD4788E3}"/>
    <hyperlink ref="E492" r:id="rId1973" display="http://www.usharbormaster.com/secure/auxview.cfm?recordid=43850" xr:uid="{AF8F493F-9129-4390-9CF5-EB183E1A7431}"/>
    <hyperlink ref="F492" r:id="rId1974" display="http://maps.google.com/?output=embed&amp;q=41.46181083,-70.58722500" xr:uid="{1DA07E27-5E49-44C4-84B4-6EFF65287415}"/>
    <hyperlink ref="G492" r:id="rId1975" display="http://maps.google.com/?output=embed&amp;q=41.46181083,-70.58722500" xr:uid="{59A2138F-2812-4385-B68E-82B79B303C17}"/>
    <hyperlink ref="P492" r:id="rId1976" display="http://www.usharbormaster.com/secure/AuxAidReport_new.cfm?id=43850" xr:uid="{E2E4D525-56B3-4DE1-81E0-FFA38AFB680A}"/>
    <hyperlink ref="E493" r:id="rId1977" display="http://www.usharbormaster.com/secure/auxview.cfm?recordid=43851" xr:uid="{806EF1E3-2B62-494F-80BA-1291910A06C3}"/>
    <hyperlink ref="F493" r:id="rId1978" display="http://maps.google.com/?output=embed&amp;q=41.46115306,-70.58726389" xr:uid="{A83615CB-D366-4C2B-A809-ADBC1F270FC0}"/>
    <hyperlink ref="G493" r:id="rId1979" display="http://maps.google.com/?output=embed&amp;q=41.46115306,-70.58726389" xr:uid="{27E15E43-A60D-4236-BAC0-AE7FD2CBFC7D}"/>
    <hyperlink ref="P493" r:id="rId1980" display="http://www.usharbormaster.com/secure/AuxAidReport_new.cfm?id=43851" xr:uid="{3F183D3F-1EB1-490F-9757-041F4EF67440}"/>
    <hyperlink ref="E494" r:id="rId1981" display="http://www.usharbormaster.com/secure/auxview.cfm?recordid=43852" xr:uid="{C71FF186-3F0C-480E-92F0-CD3C3DC3DDD4}"/>
    <hyperlink ref="F494" r:id="rId1982" display="http://maps.google.com/?output=embed&amp;q=41.46090389,-70.58599083" xr:uid="{E5B64689-E62E-447B-B8AB-F6CF82CCDF92}"/>
    <hyperlink ref="G494" r:id="rId1983" display="http://maps.google.com/?output=embed&amp;q=41.46090389,-70.58599083" xr:uid="{335982E1-85A6-4D45-8284-84212A67AF3D}"/>
    <hyperlink ref="P494" r:id="rId1984" display="http://www.usharbormaster.com/secure/AuxAidReport_new.cfm?id=43852" xr:uid="{7CC2209B-5814-4FBD-A150-739DAB5C11DD}"/>
    <hyperlink ref="E495" r:id="rId1985" display="http://www.usharbormaster.com/secure/auxview.cfm?recordid=27667" xr:uid="{46660CA5-6457-4414-8DC9-4962C675AD76}"/>
    <hyperlink ref="F495" r:id="rId1986" display="http://maps.google.com/?output=embed&amp;q=41.59476667,-70.46361667" xr:uid="{34DFEAA8-DE66-42D2-8662-8E834D91BD73}"/>
    <hyperlink ref="G495" r:id="rId1987" display="http://maps.google.com/?output=embed&amp;q=41.59476667,-70.46361667" xr:uid="{A58A9287-7D27-4802-9589-5AAAB105FEAE}"/>
    <hyperlink ref="P495" r:id="rId1988" display="http://www.usharbormaster.com/secure/AuxAidReport_new.cfm?id=27667" xr:uid="{459EBDF8-BF96-47D8-9179-E13F5E0DE6A4}"/>
    <hyperlink ref="E496" r:id="rId1989" display="http://www.usharbormaster.com/secure/auxview.cfm?recordid=42658" xr:uid="{C1C37DEF-AE12-4B4F-9E8C-18BB9B9149C9}"/>
    <hyperlink ref="F496" r:id="rId1990" display="http://maps.google.com/?output=embed&amp;q=41.64948333,-70.80461667" xr:uid="{38F4C4F4-E766-4633-B82F-A64DDC594528}"/>
    <hyperlink ref="G496" r:id="rId1991" display="http://maps.google.com/?output=embed&amp;q=41.64948333,-70.80461667" xr:uid="{A06A5126-8F15-4AFF-90DF-1E8F02B9ABC3}"/>
    <hyperlink ref="P496" r:id="rId1992" display="http://www.usharbormaster.com/secure/AuxAidReport_new.cfm?id=42658" xr:uid="{4C858726-1719-4660-BE12-8787A77785A8}"/>
    <hyperlink ref="E497" r:id="rId1993" display="http://www.usharbormaster.com/secure/auxview.cfm?recordid=42659" xr:uid="{08F66D35-FC84-423E-915A-8823F0FC33DD}"/>
    <hyperlink ref="F497" r:id="rId1994" display="http://maps.google.com/?output=embed&amp;q=41.64938333,-70.80580000" xr:uid="{D99F48A3-56F9-4562-8101-CAE87DA03BB4}"/>
    <hyperlink ref="G497" r:id="rId1995" display="http://maps.google.com/?output=embed&amp;q=41.64938333,-70.80580000" xr:uid="{571FA897-3DF3-4AE3-9D01-9258B0D9C85A}"/>
    <hyperlink ref="P497" r:id="rId1996" display="http://www.usharbormaster.com/secure/AuxAidReport_new.cfm?id=42659" xr:uid="{BDCC0B1F-9570-4B4A-85E7-91EB7122BD98}"/>
    <hyperlink ref="E498" r:id="rId1997" display="http://www.usharbormaster.com/secure/auxview.cfm?recordid=42660" xr:uid="{0E921DCD-9069-471A-A68D-8CA83F3EFC1A}"/>
    <hyperlink ref="F498" r:id="rId1998" display="http://maps.google.com/?output=embed&amp;q=41.65355000,-70.80910000" xr:uid="{A64860A6-BF57-41C8-A49F-BB40F8349B6D}"/>
    <hyperlink ref="G498" r:id="rId1999" display="http://maps.google.com/?output=embed&amp;q=41.65355000,-70.80910000" xr:uid="{5D87D275-FA38-4F77-971F-9FEB284876A8}"/>
    <hyperlink ref="P498" r:id="rId2000" display="http://www.usharbormaster.com/secure/AuxAidReport_new.cfm?id=42660" xr:uid="{0C948040-2E3D-417F-8C33-7A902819C0A1}"/>
    <hyperlink ref="E499" r:id="rId2001" display="http://www.usharbormaster.com/secure/auxview.cfm?recordid=42661" xr:uid="{97E0B34B-C73E-4777-85AD-BFBA120225FA}"/>
    <hyperlink ref="F499" r:id="rId2002" display="http://maps.google.com/?output=embed&amp;q=41.65293333,-70.80931667" xr:uid="{EA605169-E2C6-4998-9F95-8FF66195B68D}"/>
    <hyperlink ref="G499" r:id="rId2003" display="http://maps.google.com/?output=embed&amp;q=41.65293333,-70.80931667" xr:uid="{30B71CE9-6ADC-4090-894E-9BC0B435E52D}"/>
    <hyperlink ref="P499" r:id="rId2004" display="http://www.usharbormaster.com/secure/AuxAidReport_new.cfm?id=42661" xr:uid="{7D026340-611B-4261-B2D2-9D0B4053EFC6}"/>
    <hyperlink ref="E500" r:id="rId2005" display="http://www.usharbormaster.com/secure/auxview.cfm?recordid=42655" xr:uid="{694764AD-0DB0-498B-979E-F681B5B3332D}"/>
    <hyperlink ref="F500" r:id="rId2006" display="http://maps.google.com/?output=embed&amp;q=41.64610000,-70.80016667" xr:uid="{9A4B9258-B64C-4D7D-8E71-7593E5ED6704}"/>
    <hyperlink ref="G500" r:id="rId2007" display="http://maps.google.com/?output=embed&amp;q=41.64610000,-70.80016667" xr:uid="{475EB0F4-A0FC-47F3-B4DD-52BDAC2835AD}"/>
    <hyperlink ref="P500" r:id="rId2008" display="http://www.usharbormaster.com/secure/AuxAidReport_new.cfm?id=42655" xr:uid="{406E3B96-B973-4615-B558-28491F752662}"/>
    <hyperlink ref="E501" r:id="rId2009" display="http://www.usharbormaster.com/secure/auxview.cfm?recordid=42656" xr:uid="{F8978A49-4A1A-44EE-A7C1-3A5E65CBBB37}"/>
    <hyperlink ref="F501" r:id="rId2010" display="http://maps.google.com/?output=embed&amp;q=41.64561667,-70.80085000" xr:uid="{1C4EBFC1-8D06-479B-87A8-23FE16821CC4}"/>
    <hyperlink ref="G501" r:id="rId2011" display="http://maps.google.com/?output=embed&amp;q=41.64561667,-70.80085000" xr:uid="{E5DD9156-B776-451B-AEFE-D46E61AFD57D}"/>
    <hyperlink ref="P501" r:id="rId2012" display="http://www.usharbormaster.com/secure/AuxAidReport_new.cfm?id=42656" xr:uid="{D1EAEC60-0CD2-43A3-86B7-E9FD70B79317}"/>
    <hyperlink ref="E502" r:id="rId2013" display="http://www.usharbormaster.com/secure/auxview.cfm?recordid=42680" xr:uid="{8CF85223-4B31-44E8-9519-07925909698A}"/>
    <hyperlink ref="F502" r:id="rId2014" display="http://maps.google.com/?output=embed&amp;q=41.64650000,-70.80063889" xr:uid="{C95C6610-FA45-498D-8FC4-9E1EBA6F1BC7}"/>
    <hyperlink ref="G502" r:id="rId2015" display="http://maps.google.com/?output=embed&amp;q=41.64650000,-70.80063889" xr:uid="{FDE11603-3E05-40B1-9646-6946D51F9455}"/>
    <hyperlink ref="P502" r:id="rId2016" display="http://www.usharbormaster.com/secure/AuxAidReport_new.cfm?id=42680" xr:uid="{6293ED1E-C519-475F-B637-149B12B9BC40}"/>
    <hyperlink ref="E503" r:id="rId2017" display="http://www.usharbormaster.com/secure/auxview.cfm?recordid=42681" xr:uid="{D0C8384C-8AB8-4788-BDA0-AAE848B00271}"/>
    <hyperlink ref="F503" r:id="rId2018" display="http://maps.google.com/?output=embed&amp;q=41.65313889,-70.80763889" xr:uid="{24D280B4-330B-4053-A876-EE8F217961B1}"/>
    <hyperlink ref="G503" r:id="rId2019" display="http://maps.google.com/?output=embed&amp;q=41.65313889,-70.80763889" xr:uid="{10F107C0-5B1F-44C3-B1CD-804A2A9F1EDE}"/>
    <hyperlink ref="P503" r:id="rId2020" display="http://www.usharbormaster.com/secure/AuxAidReport_new.cfm?id=42681" xr:uid="{B27A0A7E-DCF6-4DCD-BFEC-F2055D6BF133}"/>
    <hyperlink ref="E504" r:id="rId2021" display="http://www.usharbormaster.com/secure/auxview.cfm?recordid=42684" xr:uid="{12E01A50-CDA3-4E12-A947-BC6C4EF7369B}"/>
    <hyperlink ref="F504" r:id="rId2022" display="http://maps.google.com/?output=embed&amp;q=41.64597222,-70.80480556" xr:uid="{857C900D-48E2-4B55-83A2-3E95E2552790}"/>
    <hyperlink ref="G504" r:id="rId2023" display="http://maps.google.com/?output=embed&amp;q=41.64597222,-70.80480556" xr:uid="{63CE44C5-B94A-44B4-8B08-E42C34FAE27F}"/>
    <hyperlink ref="P504" r:id="rId2024" display="http://www.usharbormaster.com/secure/AuxAidReport_new.cfm?id=42684" xr:uid="{9F99869B-5281-4CDB-B534-790FB97C8640}"/>
    <hyperlink ref="E505" r:id="rId2025" display="http://www.usharbormaster.com/secure/auxview.cfm?recordid=42663" xr:uid="{427168A4-7F5D-4929-A12B-D14FD6B18880}"/>
    <hyperlink ref="F505" r:id="rId2026" display="http://maps.google.com/?output=embed&amp;q=41.64900000,-70.81381667" xr:uid="{2A2C7622-9DEC-4F2C-8489-F19238DD50A8}"/>
    <hyperlink ref="G505" r:id="rId2027" display="http://maps.google.com/?output=embed&amp;q=41.64900000,-70.81381667" xr:uid="{F4810F7C-E408-4D36-9F13-D1A98E519D4E}"/>
    <hyperlink ref="P505" r:id="rId2028" display="http://www.usharbormaster.com/secure/AuxAidReport_new.cfm?id=42663" xr:uid="{A460D357-62B0-4984-9668-6696908D1A20}"/>
    <hyperlink ref="E506" r:id="rId2029" display="http://www.usharbormaster.com/secure/auxview.cfm?recordid=42664" xr:uid="{E9B9675A-DEFF-448D-BEC6-14D4DFC44008}"/>
    <hyperlink ref="F506" r:id="rId2030" display="http://maps.google.com/?output=embed&amp;q=41.64918333,-70.81356667" xr:uid="{0D5BB077-E959-4818-A9B0-7C4AC9C6827E}"/>
    <hyperlink ref="G506" r:id="rId2031" display="http://maps.google.com/?output=embed&amp;q=41.64918333,-70.81356667" xr:uid="{E2CCF602-A0EC-46C3-ADAF-954326BAE50E}"/>
    <hyperlink ref="P506" r:id="rId2032" display="http://www.usharbormaster.com/secure/AuxAidReport_new.cfm?id=42664" xr:uid="{E9A69C16-B9B7-401C-9B80-02803553BC9E}"/>
    <hyperlink ref="E507" r:id="rId2033" display="http://www.usharbormaster.com/secure/auxview.cfm?recordid=42665" xr:uid="{5060E729-3B58-40EB-B9A3-FD887DE2BD37}"/>
    <hyperlink ref="F507" r:id="rId2034" display="http://maps.google.com/?output=embed&amp;q=41.65123333,-70.81656667" xr:uid="{0F7CF377-8B14-4A4B-9478-E4DCB40A5E34}"/>
    <hyperlink ref="G507" r:id="rId2035" display="http://maps.google.com/?output=embed&amp;q=41.65123333,-70.81656667" xr:uid="{2441E3A2-39B7-4CDB-A1AB-A2276C3C73FA}"/>
    <hyperlink ref="P507" r:id="rId2036" display="http://www.usharbormaster.com/secure/AuxAidReport_new.cfm?id=42665" xr:uid="{C270AA57-0763-4285-8AB5-FF23D2FB3FCB}"/>
    <hyperlink ref="E508" r:id="rId2037" display="http://www.usharbormaster.com/secure/auxview.cfm?recordid=42666" xr:uid="{CBD8F273-B440-4E27-B633-7E6EBB69EED4}"/>
    <hyperlink ref="F508" r:id="rId2038" display="http://maps.google.com/?output=embed&amp;q=41.65228333,-70.81736667" xr:uid="{CAF3ED11-08A5-4240-A61F-3BC226BDA66B}"/>
    <hyperlink ref="G508" r:id="rId2039" display="http://maps.google.com/?output=embed&amp;q=41.65228333,-70.81736667" xr:uid="{02072B94-CF14-4B01-AEC7-12DC7C6FDC93}"/>
    <hyperlink ref="P508" r:id="rId2040" display="http://www.usharbormaster.com/secure/AuxAidReport_new.cfm?id=42666" xr:uid="{5E96BC82-82D6-4EE8-9008-0F7960F2CA78}"/>
    <hyperlink ref="E509" r:id="rId2041" display="http://www.usharbormaster.com/secure/auxview.cfm?recordid=28854" xr:uid="{4C89E060-8DF6-4262-AC3F-B0D72434F6EA}"/>
    <hyperlink ref="F509" r:id="rId2042" display="http://maps.google.com/?output=embed&amp;q=41.69965000,-70.74316667" xr:uid="{CD191D5B-B529-4637-BF63-C6DFCC8B0E33}"/>
    <hyperlink ref="G509" r:id="rId2043" display="http://maps.google.com/?output=embed&amp;q=41.69965000,-70.74316667" xr:uid="{38F030B9-0491-4CE5-99E3-221906DD525B}"/>
    <hyperlink ref="P509" r:id="rId2044" display="http://www.usharbormaster.com/secure/AuxAidReport_new.cfm?id=28854" xr:uid="{E27F11C0-7AB4-409D-91BB-7489672FB1C6}"/>
    <hyperlink ref="E510" r:id="rId2045" display="http://www.usharbormaster.com/secure/auxview.cfm?recordid=41283" xr:uid="{887BCDF1-B55F-4081-9488-D311D6E926EF}"/>
    <hyperlink ref="F510" r:id="rId2046" display="http://maps.google.com/?output=embed&amp;q=41.69702444,-70.74013444" xr:uid="{400739B0-71B0-4B3C-A3F2-61A93FB6ACC1}"/>
    <hyperlink ref="G510" r:id="rId2047" display="http://maps.google.com/?output=embed&amp;q=41.69702444,-70.74013444" xr:uid="{B84E7C69-A1D6-4321-9766-652E54168355}"/>
    <hyperlink ref="P510" r:id="rId2048" display="http://www.usharbormaster.com/secure/AuxAidReport_new.cfm?id=41283" xr:uid="{7402BEE6-3909-4BE9-8389-6BBC890C4A6D}"/>
    <hyperlink ref="E511" r:id="rId2049" display="http://www.usharbormaster.com/secure/auxview.cfm?recordid=27443" xr:uid="{39E34849-5A19-42B6-951E-EF840716A4B5}"/>
    <hyperlink ref="F511" r:id="rId2050" display="http://maps.google.com/?output=embed&amp;q=41.65555556,-70.62409444" xr:uid="{4607A65E-F5B4-4CE5-BBCA-D728B142810E}"/>
    <hyperlink ref="G511" r:id="rId2051" display="http://maps.google.com/?output=embed&amp;q=41.65555556,-70.62409444" xr:uid="{1B88891D-69D9-4123-BDDB-D0FC30C0AEDC}"/>
    <hyperlink ref="P511" r:id="rId2052" display="http://www.usharbormaster.com/secure/AuxAidReport_new.cfm?id=27443" xr:uid="{EDEF6AFA-20D8-4CEB-BF48-A20E32DC6C54}"/>
    <hyperlink ref="E512" r:id="rId2053" display="http://www.usharbormaster.com/secure/auxview.cfm?recordid=26101" xr:uid="{83CDD2A0-AFDB-4B9A-80FA-697DE08F15B1}"/>
    <hyperlink ref="F512" r:id="rId2054" display="http://maps.google.com/?output=embed&amp;q=41.65833333,-70.62530556" xr:uid="{759DD756-3A7C-409F-9201-0EF838710D54}"/>
    <hyperlink ref="G512" r:id="rId2055" display="http://maps.google.com/?output=embed&amp;q=41.65833333,-70.62530556" xr:uid="{C815D241-5CED-4BF0-81C6-DEF6E43E5A5A}"/>
    <hyperlink ref="P512" r:id="rId2056" display="http://www.usharbormaster.com/secure/AuxAidReport_new.cfm?id=26101" xr:uid="{7BD0C9D1-770C-487F-8481-4D45710CFAF3}"/>
    <hyperlink ref="E513" r:id="rId2057" display="http://www.usharbormaster.com/secure/auxview.cfm?recordid=27088" xr:uid="{3DCED211-E0BB-4ADB-8597-04A64C946C09}"/>
    <hyperlink ref="F513" r:id="rId2058" display="http://maps.google.com/?output=embed&amp;q=41.65838333,-70.62683333" xr:uid="{5DD1AE01-EA8C-4304-BA73-ACD88293AA68}"/>
    <hyperlink ref="G513" r:id="rId2059" display="http://maps.google.com/?output=embed&amp;q=41.65838333,-70.62683333" xr:uid="{DEEC394D-E58F-4FA6-AEC2-3C46998C6D26}"/>
    <hyperlink ref="P513" r:id="rId2060" display="http://www.usharbormaster.com/secure/AuxAidReport_new.cfm?id=27088" xr:uid="{3F264185-944D-42AA-BAE1-C1FAA412F611}"/>
    <hyperlink ref="E514" r:id="rId2061" display="http://www.usharbormaster.com/secure/auxview.cfm?recordid=29563" xr:uid="{F459CDA8-2737-4C34-9E13-EA28C6950F0C}"/>
    <hyperlink ref="F514" r:id="rId2062" display="http://maps.google.com/?output=embed&amp;q=41.65850000,-70.62566667" xr:uid="{DC373637-0677-41F0-B096-5F0168F37267}"/>
    <hyperlink ref="G514" r:id="rId2063" display="http://maps.google.com/?output=embed&amp;q=41.65850000,-70.62566667" xr:uid="{67EE6AE9-4A9E-43FE-8406-041A992A89D1}"/>
    <hyperlink ref="P514" r:id="rId2064" display="http://www.usharbormaster.com/secure/AuxAidReport_new.cfm?id=29563" xr:uid="{3A96D952-1A7F-4D9D-BF32-5AB934197AEF}"/>
    <hyperlink ref="E515" r:id="rId2065" display="http://www.usharbormaster.com/secure/auxview.cfm?recordid=27418" xr:uid="{7652DC05-D8AB-4EF5-B640-12444B024FBB}"/>
    <hyperlink ref="F515" r:id="rId2066" display="http://maps.google.com/?output=embed&amp;q=41.54897222,-70.55341667" xr:uid="{1FFE9FF1-00BB-483B-9235-5B510D763D0E}"/>
    <hyperlink ref="G515" r:id="rId2067" display="http://maps.google.com/?output=embed&amp;q=41.54897222,-70.55341667" xr:uid="{51DD0AB1-D962-4E73-85BD-758543064CC9}"/>
    <hyperlink ref="P515" r:id="rId2068" display="http://www.usharbormaster.com/secure/AuxAidReport_new.cfm?id=27418" xr:uid="{4BF7C522-5F35-47A6-8E37-040B6FB5E3AB}"/>
    <hyperlink ref="E516" r:id="rId2069" display="http://www.usharbormaster.com/secure/auxview.cfm?recordid=27660" xr:uid="{A8A88610-504B-4F7C-98AE-416B1AA4D396}"/>
    <hyperlink ref="F516" r:id="rId2070" display="http://maps.google.com/?output=embed&amp;q=41.54972222,-70.54930556" xr:uid="{7A5489C6-F2B0-49CE-B02F-749B73905F88}"/>
    <hyperlink ref="G516" r:id="rId2071" display="http://maps.google.com/?output=embed&amp;q=41.54972222,-70.54930556" xr:uid="{5A41784C-EE75-4AA6-A5C9-382E0459EC99}"/>
    <hyperlink ref="P516" r:id="rId2072" display="http://www.usharbormaster.com/secure/AuxAidReport_new.cfm?id=27660" xr:uid="{DC402AE4-0A39-4EE4-AAF0-747A2F0CC7F8}"/>
    <hyperlink ref="E517" r:id="rId2073" display="http://www.usharbormaster.com/secure/auxview.cfm?recordid=25654" xr:uid="{28F29AA3-050D-41FD-B39F-6187B2A0FB2B}"/>
    <hyperlink ref="F517" r:id="rId2074" display="http://maps.google.com/?output=embed&amp;q=41.33898333,-70.77001667" xr:uid="{F6D0F998-6953-408F-A471-31BAD24B24B0}"/>
    <hyperlink ref="G517" r:id="rId2075" display="http://maps.google.com/?output=embed&amp;q=41.33898333,-70.77001667" xr:uid="{114511B4-8C28-4AF7-B5A9-D6768FA9E0B2}"/>
    <hyperlink ref="P517" r:id="rId2076" display="http://www.usharbormaster.com/secure/AuxAidReport_new.cfm?id=25654" xr:uid="{EA7D88E9-9ECD-4ECD-B714-39893972C62E}"/>
    <hyperlink ref="E518" r:id="rId2077" display="http://www.usharbormaster.com/secure/auxview.cfm?recordid=25655" xr:uid="{13B5DA40-D795-496C-AB6D-1A079A65495B}"/>
    <hyperlink ref="F518" r:id="rId2078" display="http://maps.google.com/?output=embed&amp;q=41.33912778,-70.77027500" xr:uid="{06C209E6-DFB5-4036-8E04-6BB0A01ACFF1}"/>
    <hyperlink ref="G518" r:id="rId2079" display="http://maps.google.com/?output=embed&amp;q=41.33912778,-70.77027500" xr:uid="{53A89619-5762-48E7-BD3A-FB72DF837E5C}"/>
    <hyperlink ref="P518" r:id="rId2080" display="http://www.usharbormaster.com/secure/AuxAidReport_new.cfm?id=25655" xr:uid="{02001D7E-96E2-4D25-BE46-B6BD26E2122A}"/>
    <hyperlink ref="E519" r:id="rId2081" display="http://www.usharbormaster.com/secure/auxview.cfm?recordid=26711" xr:uid="{B8936DD8-7612-49C0-B653-FF98DD5EDE7A}"/>
    <hyperlink ref="F519" r:id="rId2082" display="http://maps.google.com/?output=embed&amp;q=41.64491667,-70.25835250" xr:uid="{B755F9F7-4204-4A80-B5D8-217951AB4B14}"/>
    <hyperlink ref="G519" r:id="rId2083" display="http://maps.google.com/?output=embed&amp;q=41.64491667,-70.25835250" xr:uid="{65B16402-DB5E-413B-BDF2-D9573A1524DB}"/>
    <hyperlink ref="P519" r:id="rId2084" display="http://www.usharbormaster.com/secure/AuxAidReport_new.cfm?id=26711" xr:uid="{5831D98A-19EA-471F-A8C4-CFF5C966AF85}"/>
    <hyperlink ref="E520" r:id="rId2085" display="http://www.usharbormaster.com/secure/auxview.cfm?recordid=26712" xr:uid="{B35A1704-9673-4422-A4AB-B629A767E860}"/>
    <hyperlink ref="F520" r:id="rId2086" display="http://maps.google.com/?output=embed&amp;q=41.64493333,-70.25766667" xr:uid="{5AFD8730-6FC0-497E-A23A-9B6955B1AE1E}"/>
    <hyperlink ref="G520" r:id="rId2087" display="http://maps.google.com/?output=embed&amp;q=41.64493333,-70.25766667" xr:uid="{FE4AD94D-32B8-4E56-8A8D-671E1E8731F4}"/>
    <hyperlink ref="P520" r:id="rId2088" display="http://www.usharbormaster.com/secure/AuxAidReport_new.cfm?id=26712" xr:uid="{F2566CB1-54EC-4A48-B1F5-F1704E3C87C0}"/>
    <hyperlink ref="E521" r:id="rId2089" display="http://www.usharbormaster.com/secure/auxview.cfm?recordid=28368" xr:uid="{FFCA3B60-9863-41BD-87B0-595232148982}"/>
    <hyperlink ref="F521" r:id="rId2090" display="http://maps.google.com/?output=embed&amp;q=41.64476667,-70.25645000" xr:uid="{FF7175F0-B7A2-478B-ADFF-579CAECD8B77}"/>
    <hyperlink ref="G521" r:id="rId2091" display="http://maps.google.com/?output=embed&amp;q=41.64476667,-70.25645000" xr:uid="{3D3745B3-3CE8-4C66-8F9C-FDE6FBBAF02B}"/>
    <hyperlink ref="P521" r:id="rId2092" display="http://www.usharbormaster.com/secure/AuxAidReport_new.cfm?id=28368" xr:uid="{0C486BFC-ABFA-48B9-8574-3862C94E13D6}"/>
    <hyperlink ref="E522" r:id="rId2093" display="http://www.usharbormaster.com/secure/auxview.cfm?recordid=28369" xr:uid="{A50ABD96-86EE-44F3-B6B0-394917D661DC}"/>
    <hyperlink ref="F522" r:id="rId2094" display="http://maps.google.com/?output=embed&amp;q=41.65011667,-70.25645000" xr:uid="{D786E213-F19B-4235-BED0-AA187F443B44}"/>
    <hyperlink ref="G522" r:id="rId2095" display="http://maps.google.com/?output=embed&amp;q=41.65011667,-70.25645000" xr:uid="{D76E16A1-B63F-419A-B91D-9408E46B9A4D}"/>
    <hyperlink ref="P522" r:id="rId2096" display="http://www.usharbormaster.com/secure/AuxAidReport_new.cfm?id=28369" xr:uid="{500A4986-C680-4B20-B7ED-8AC0FAB28592}"/>
    <hyperlink ref="E523" r:id="rId2097" display="http://www.usharbormaster.com/secure/auxview.cfm?recordid=28144" xr:uid="{A61F7A65-6398-4CD2-ABAE-54ECB155DF57}"/>
    <hyperlink ref="F523" r:id="rId2098" display="http://maps.google.com/?output=embed&amp;q=41.67166667,-69.96186667" xr:uid="{51856907-C7C0-4FCB-955B-436186753774}"/>
    <hyperlink ref="G523" r:id="rId2099" display="http://maps.google.com/?output=embed&amp;q=41.67166667,-69.96186667" xr:uid="{4B007E31-A519-4E4A-AB72-5BB5A0B96EDE}"/>
    <hyperlink ref="P523" r:id="rId2100" display="http://www.usharbormaster.com/secure/AuxAidReport_new.cfm?id=28144" xr:uid="{333314AF-ED46-422E-A96D-32B3608F0CDA}"/>
    <hyperlink ref="E524" r:id="rId2101" display="http://www.usharbormaster.com/secure/auxview.cfm?recordid=28145" xr:uid="{F6B9A690-BC6D-43C4-8214-7ABED29BCB48}"/>
    <hyperlink ref="F524" r:id="rId2102" display="http://maps.google.com/?output=embed&amp;q=41.67197167,-69.96179556" xr:uid="{EFADC3BD-0A50-4AD4-909D-40506E772904}"/>
    <hyperlink ref="G524" r:id="rId2103" display="http://maps.google.com/?output=embed&amp;q=41.67197167,-69.96179556" xr:uid="{00B41F14-0E36-42AB-920A-083359314855}"/>
    <hyperlink ref="P524" r:id="rId2104" display="http://www.usharbormaster.com/secure/AuxAidReport_new.cfm?id=28145" xr:uid="{8CFEE140-5731-48CA-94F5-5DB3CC88E022}"/>
    <hyperlink ref="E525" r:id="rId2105" display="http://www.usharbormaster.com/secure/auxview.cfm?recordid=28146" xr:uid="{2C7736B7-FFC1-408F-945F-9D78B65E16AC}"/>
    <hyperlink ref="F525" r:id="rId2106" display="http://maps.google.com/?output=embed&amp;q=41.67170583,-69.96035583" xr:uid="{0ECA2FCB-71D0-4CB3-A8FC-5F4B09A8DDC9}"/>
    <hyperlink ref="G525" r:id="rId2107" display="http://maps.google.com/?output=embed&amp;q=41.67170583,-69.96035583" xr:uid="{BF568FA7-3224-4FBF-A72F-3CFF94911660}"/>
    <hyperlink ref="P525" r:id="rId2108" display="http://www.usharbormaster.com/secure/AuxAidReport_new.cfm?id=28146" xr:uid="{6B2696E7-898E-4763-AF6A-5F2A4761E47A}"/>
    <hyperlink ref="E526" r:id="rId2109" display="http://www.usharbormaster.com/secure/auxview.cfm?recordid=28147" xr:uid="{05CFA589-AA61-4C7A-86F2-7D7B1C1F46F1}"/>
    <hyperlink ref="F526" r:id="rId2110" display="http://maps.google.com/?output=embed&amp;q=41.67233333,-69.95933333" xr:uid="{0EB95E5B-E1B5-4E9D-88DD-15B28D574C73}"/>
    <hyperlink ref="G526" r:id="rId2111" display="http://maps.google.com/?output=embed&amp;q=41.67233333,-69.95933333" xr:uid="{AE88834B-0E6F-417F-B5BC-16C809D3D665}"/>
    <hyperlink ref="P526" r:id="rId2112" display="http://www.usharbormaster.com/secure/AuxAidReport_new.cfm?id=28147" xr:uid="{1E43D263-5378-461D-82C8-7C29503D9160}"/>
    <hyperlink ref="E527" r:id="rId2113" display="http://www.usharbormaster.com/secure/auxview.cfm?recordid=28148" xr:uid="{9511F3A9-2F3F-4FD4-92FA-31AB9B1D0D5D}"/>
    <hyperlink ref="F527" r:id="rId2114" display="http://maps.google.com/?output=embed&amp;q=41.67214389,-69.95993278" xr:uid="{2616A20F-AC31-4889-91A2-2770A5A11FB2}"/>
    <hyperlink ref="G527" r:id="rId2115" display="http://maps.google.com/?output=embed&amp;q=41.67214389,-69.95993278" xr:uid="{5BC53FC3-0DED-4C7E-89F1-91A327F63594}"/>
    <hyperlink ref="P527" r:id="rId2116" display="http://www.usharbormaster.com/secure/AuxAidReport_new.cfm?id=28148" xr:uid="{30E91106-1B76-4FE3-A773-CBF202EEF76F}"/>
    <hyperlink ref="E528" r:id="rId2117" display="http://www.usharbormaster.com/secure/auxview.cfm?recordid=28149" xr:uid="{E6BA7542-8BF3-4B69-8BB3-038B818F6573}"/>
    <hyperlink ref="F528" r:id="rId2118" display="http://maps.google.com/?output=embed&amp;q=41.67266472,-69.95916194" xr:uid="{6F33B43C-B2CE-46AB-8464-B42B8DDAFDBF}"/>
    <hyperlink ref="G528" r:id="rId2119" display="http://maps.google.com/?output=embed&amp;q=41.67266472,-69.95916194" xr:uid="{ED0A4E78-A1F1-4228-85D7-36B173BEB6D2}"/>
    <hyperlink ref="P528" r:id="rId2120" display="http://www.usharbormaster.com/secure/AuxAidReport_new.cfm?id=28149" xr:uid="{6B914824-35E6-48BA-9F86-EE488F6D2F9F}"/>
    <hyperlink ref="E529" r:id="rId2121" display="http://www.usharbormaster.com/secure/auxview.cfm?recordid=28150" xr:uid="{C48224D8-162B-4821-9508-0E8501791968}"/>
    <hyperlink ref="F529" r:id="rId2122" display="http://maps.google.com/?output=embed&amp;q=41.67508333,-69.95535000" xr:uid="{7C5A7752-2605-4EC2-B922-01FE9160EA3D}"/>
    <hyperlink ref="G529" r:id="rId2123" display="http://maps.google.com/?output=embed&amp;q=41.67508333,-69.95535000" xr:uid="{175CAF51-ABB9-4280-8631-600A57617CB9}"/>
    <hyperlink ref="P529" r:id="rId2124" display="http://www.usharbormaster.com/secure/AuxAidReport_new.cfm?id=28150" xr:uid="{7773B491-7228-42A4-8CF2-D79DD9078816}"/>
    <hyperlink ref="E530" r:id="rId2125" display="http://www.usharbormaster.com/secure/auxview.cfm?recordid=28140" xr:uid="{6B83A94E-E479-4007-90BB-0C751CD40559}"/>
    <hyperlink ref="F530" r:id="rId2126" display="http://maps.google.com/?output=embed&amp;q=41.67021361,-69.96126472" xr:uid="{04E87A7D-E8B7-4C86-B3A2-81AE273D4A98}"/>
    <hyperlink ref="G530" r:id="rId2127" display="http://maps.google.com/?output=embed&amp;q=41.67021361,-69.96126472" xr:uid="{B7320E37-CEAC-42D6-BA13-6BE841C05EBC}"/>
    <hyperlink ref="P530" r:id="rId2128" display="http://www.usharbormaster.com/secure/AuxAidReport_new.cfm?id=28140" xr:uid="{DFF48F7D-D1BC-4AF5-9551-47086ED5A792}"/>
    <hyperlink ref="E531" r:id="rId2129" display="http://www.usharbormaster.com/secure/auxview.cfm?recordid=28141" xr:uid="{8F43615B-E432-4DE3-A5DB-B83300EA2E9B}"/>
    <hyperlink ref="F531" r:id="rId2130" display="http://maps.google.com/?output=embed&amp;q=41.67051667,-69.96218333" xr:uid="{22AFA344-5C5B-4444-873F-552921542654}"/>
    <hyperlink ref="G531" r:id="rId2131" display="http://maps.google.com/?output=embed&amp;q=41.67051667,-69.96218333" xr:uid="{C714A11C-BEE1-4654-9B71-FFEEED5B8B68}"/>
    <hyperlink ref="P531" r:id="rId2132" display="http://www.usharbormaster.com/secure/AuxAidReport_new.cfm?id=28141" xr:uid="{D3D6C644-BEC3-46B8-AA8F-6D5C5CB80682}"/>
    <hyperlink ref="E532" r:id="rId2133" display="http://www.usharbormaster.com/secure/auxview.cfm?recordid=28142" xr:uid="{8DB20F32-E55A-4E10-A3D0-1C4FDD0A6795}"/>
    <hyperlink ref="F532" r:id="rId2134" display="http://maps.google.com/?output=embed&amp;q=41.67093556,-69.96246417" xr:uid="{7CD1AEF4-044B-4C02-A9FB-FA4CE2225ABD}"/>
    <hyperlink ref="G532" r:id="rId2135" display="http://maps.google.com/?output=embed&amp;q=41.67093556,-69.96246417" xr:uid="{8A772681-DB4C-4DEA-96CD-6780BE52CE84}"/>
    <hyperlink ref="P532" r:id="rId2136" display="http://www.usharbormaster.com/secure/AuxAidReport_new.cfm?id=28142" xr:uid="{0CCAB594-8663-49D2-9C67-0FB566DF4EB9}"/>
    <hyperlink ref="E533" r:id="rId2137" display="http://www.usharbormaster.com/secure/auxview.cfm?recordid=28143" xr:uid="{12BC2EC1-6B03-4D44-987F-FDEE0791B927}"/>
    <hyperlink ref="F533" r:id="rId2138" display="http://maps.google.com/?output=embed&amp;q=41.67132750,-69.96233250" xr:uid="{48F896F3-08F2-4DA5-8534-FAEC88CBE0D6}"/>
    <hyperlink ref="G533" r:id="rId2139" display="http://maps.google.com/?output=embed&amp;q=41.67132750,-69.96233250" xr:uid="{2C33B8B2-05B3-4D67-8A42-CDA8DB3977EC}"/>
    <hyperlink ref="P533" r:id="rId2140" display="http://www.usharbormaster.com/secure/AuxAidReport_new.cfm?id=28143" xr:uid="{3349E03C-2807-45B0-B05B-0C6F3C494913}"/>
    <hyperlink ref="E534" r:id="rId2141" display="http://www.usharbormaster.com/secure/auxview.cfm?recordid=30981" xr:uid="{1CE5F094-516D-4617-B278-2A01771DC0AC}"/>
    <hyperlink ref="F534" r:id="rId2142" display="http://maps.google.com/?output=embed&amp;q=41.70603333,-70.62510278" xr:uid="{5F68696F-E2F9-46B2-ACF0-AC60AFEB91AE}"/>
    <hyperlink ref="G534" r:id="rId2143" display="http://maps.google.com/?output=embed&amp;q=41.70603333,-70.62510278" xr:uid="{2BFCA008-EBAC-4166-8941-B6461A4013FA}"/>
    <hyperlink ref="P534" r:id="rId2144" display="http://www.usharbormaster.com/secure/AuxAidReport_new.cfm?id=30981" xr:uid="{55757604-0A65-44E9-8DE4-EC95280D75C0}"/>
    <hyperlink ref="E535" r:id="rId2145" display="http://www.usharbormaster.com/secure/auxview.cfm?recordid=30980" xr:uid="{A86244C5-D5BC-44BB-825C-B09C279A63B8}"/>
    <hyperlink ref="F535" r:id="rId2146" display="http://maps.google.com/?output=embed&amp;q=41.70668056,-70.62589444" xr:uid="{4FC352C4-3BEC-4F34-85C6-ED5C0FFB9865}"/>
    <hyperlink ref="G535" r:id="rId2147" display="http://maps.google.com/?output=embed&amp;q=41.70668056,-70.62589444" xr:uid="{26977060-C321-4CC1-9E1D-C2F801B3D961}"/>
    <hyperlink ref="P535" r:id="rId2148" display="http://www.usharbormaster.com/secure/AuxAidReport_new.cfm?id=30980" xr:uid="{4030BD66-0760-49B9-8CC3-93F4F14339CC}"/>
    <hyperlink ref="E536" r:id="rId2149" display="http://www.usharbormaster.com/secure/auxview.cfm?recordid=30982" xr:uid="{E546DF43-A6B1-47A7-8EE7-609CA5506166}"/>
    <hyperlink ref="F536" r:id="rId2150" display="http://maps.google.com/?output=embed&amp;q=41.70534722,-70.62703333" xr:uid="{ABB84A6C-6CC9-426C-9DB9-D3CF59388658}"/>
    <hyperlink ref="G536" r:id="rId2151" display="http://maps.google.com/?output=embed&amp;q=41.70534722,-70.62703333" xr:uid="{DD6F229F-98C1-406A-93CD-6475DBD4D18F}"/>
    <hyperlink ref="P536" r:id="rId2152" display="http://www.usharbormaster.com/secure/AuxAidReport_new.cfm?id=30982" xr:uid="{BD6A2BED-C6C6-4D40-BD1B-DAAA180FC5FA}"/>
    <hyperlink ref="E537" r:id="rId2153" display="http://www.usharbormaster.com/secure/auxview.cfm?recordid=30978" xr:uid="{3F47F7B2-CCE0-4BC8-82D8-D13C17B0E421}"/>
    <hyperlink ref="F537" r:id="rId2154" display="http://maps.google.com/?output=embed&amp;q=41.70599444,-70.62715278" xr:uid="{1F93BC72-4928-4667-8EAA-E7CA8A90BAC9}"/>
    <hyperlink ref="G537" r:id="rId2155" display="http://maps.google.com/?output=embed&amp;q=41.70599444,-70.62715278" xr:uid="{1F1D9435-11CE-4327-9B7F-2CA569CBEBF7}"/>
    <hyperlink ref="P537" r:id="rId2156" display="http://www.usharbormaster.com/secure/AuxAidReport_new.cfm?id=30978" xr:uid="{68385DC9-F443-4EE6-90D4-293DC3714E24}"/>
    <hyperlink ref="E538" r:id="rId2157" display="http://www.usharbormaster.com/secure/auxview.cfm?recordid=27894" xr:uid="{19B78CAA-0528-485A-8C80-BFD7CC717D46}"/>
    <hyperlink ref="F538" r:id="rId2158" display="http://maps.google.com/?output=embed&amp;q=41.54995000,-70.00100000" xr:uid="{AB0E7244-5949-4263-8EF3-A3CCC54C1154}"/>
    <hyperlink ref="G538" r:id="rId2159" display="http://maps.google.com/?output=embed&amp;q=41.54995000,-70.00100000" xr:uid="{D59F0D37-D6B6-48C0-A613-E39E4D6ECE89}"/>
    <hyperlink ref="P538" r:id="rId2160" display="http://www.usharbormaster.com/secure/AuxAidReport_new.cfm?id=27894" xr:uid="{D1D24EF1-2EC3-418A-B7E9-EA370E7050CD}"/>
    <hyperlink ref="E539" r:id="rId2161" display="http://www.usharbormaster.com/secure/auxview.cfm?recordid=25787" xr:uid="{7089BB88-9E16-46E6-A4CC-D5BD910F53A5}"/>
    <hyperlink ref="F539" r:id="rId2162" display="http://maps.google.com/?output=embed&amp;q=41.58333333,-70.00166667" xr:uid="{90E65A20-E8B0-4AEF-95D1-1E2474DBC79F}"/>
    <hyperlink ref="G539" r:id="rId2163" display="http://maps.google.com/?output=embed&amp;q=41.58333333,-70.00166667" xr:uid="{1C6ED357-C0FC-454A-B4ED-B2CF4536DA16}"/>
    <hyperlink ref="P539" r:id="rId2164" display="http://www.usharbormaster.com/secure/AuxAidReport_new.cfm?id=25787" xr:uid="{6F35A53F-CE91-4716-A3F1-3B10D8B867B5}"/>
    <hyperlink ref="E540" r:id="rId2165" display="http://www.usharbormaster.com/secure/auxview.cfm?recordid=25788" xr:uid="{2B81E1A0-B68A-4B0F-89CA-0620B373DEA3}"/>
    <hyperlink ref="F540" r:id="rId2166" display="http://maps.google.com/?output=embed&amp;q=41.58500000,-70.00833333" xr:uid="{AEDBEF21-D1EC-4BC1-8E3E-5E5E7446E7F7}"/>
    <hyperlink ref="G540" r:id="rId2167" display="http://maps.google.com/?output=embed&amp;q=41.58500000,-70.00833333" xr:uid="{EE8795E9-56B8-426F-AFD2-7FA30ACB918A}"/>
    <hyperlink ref="P540" r:id="rId2168" display="http://www.usharbormaster.com/secure/AuxAidReport_new.cfm?id=25788" xr:uid="{A446F2A1-F31A-4A7A-BBD8-86C0CA49FAE7}"/>
    <hyperlink ref="E541" r:id="rId2169" display="http://www.usharbormaster.com/secure/auxview.cfm?recordid=27895" xr:uid="{4A117402-6A2A-4FD1-BC8D-CCC32252F7E4}"/>
    <hyperlink ref="F541" r:id="rId2170" display="http://maps.google.com/?output=embed&amp;q=41.54016667,-70.00976667" xr:uid="{63A3602D-1952-437F-B16D-B48FB7B413DD}"/>
    <hyperlink ref="G541" r:id="rId2171" display="http://maps.google.com/?output=embed&amp;q=41.54016667,-70.00976667" xr:uid="{D2861E43-B5E2-474E-A0BA-D5A3BB49E898}"/>
    <hyperlink ref="P541" r:id="rId2172" display="http://www.usharbormaster.com/secure/AuxAidReport_new.cfm?id=27895" xr:uid="{D5BBB513-FB63-4F74-8FA6-D626CA96EF15}"/>
    <hyperlink ref="E542" r:id="rId2173" display="http://www.usharbormaster.com/secure/auxview.cfm?recordid=25884" xr:uid="{718046E0-CF8B-46F7-8A2A-85F9D6C15ED9}"/>
    <hyperlink ref="F542" r:id="rId2174" display="http://maps.google.com/?output=embed&amp;q=41.60111111,-70.01750000" xr:uid="{8A6CB825-DB02-4927-B251-3FACF6C1331B}"/>
    <hyperlink ref="G542" r:id="rId2175" display="http://maps.google.com/?output=embed&amp;q=41.60111111,-70.01750000" xr:uid="{0D265652-0F7B-4B14-98F3-113CEEDCCA48}"/>
    <hyperlink ref="P542" r:id="rId2176" display="http://www.usharbormaster.com/secure/AuxAidReport_new.cfm?id=25884" xr:uid="{0C883947-0DC0-4924-A325-B634EAA9CA43}"/>
    <hyperlink ref="E543" r:id="rId2177" display="http://www.usharbormaster.com/secure/auxview.cfm?recordid=25885" xr:uid="{11BFF6B0-DEB6-4607-87BC-ABC52C2C0B43}"/>
    <hyperlink ref="F543" r:id="rId2178" display="http://maps.google.com/?output=embed&amp;q=41.60055556,-70.03000000" xr:uid="{1CD0E790-92C2-4F05-8126-D9313A16B2C4}"/>
    <hyperlink ref="G543" r:id="rId2179" display="http://maps.google.com/?output=embed&amp;q=41.60055556,-70.03000000" xr:uid="{49344741-2D08-4BED-837F-00AC8037927E}"/>
    <hyperlink ref="P543" r:id="rId2180" display="http://www.usharbormaster.com/secure/AuxAidReport_new.cfm?id=25885" xr:uid="{3D6607C6-1BD3-40FB-B3D8-1D4892ABE509}"/>
    <hyperlink ref="E544" r:id="rId2181" display="http://www.usharbormaster.com/secure/auxview.cfm?recordid=27638" xr:uid="{12345BE6-088B-4741-9881-1115721C2519}"/>
    <hyperlink ref="F544" r:id="rId2182" display="http://maps.google.com/?output=embed&amp;q=41.45441667,-70.58628333" xr:uid="{1A2FEE7A-CFA5-4522-940F-B429C9363AD7}"/>
    <hyperlink ref="G544" r:id="rId2183" display="http://maps.google.com/?output=embed&amp;q=41.45441667,-70.58628333" xr:uid="{0BC6A7FF-F3C0-4B71-8D2E-9C87F24542CC}"/>
    <hyperlink ref="P544" r:id="rId2184" display="http://www.usharbormaster.com/secure/AuxAidReport_new.cfm?id=27638" xr:uid="{4D6CBCD9-4F2E-45E3-9C5C-AA31C344EAB9}"/>
    <hyperlink ref="E545" r:id="rId2185" display="http://www.usharbormaster.com/secure/auxview.cfm?recordid=27634" xr:uid="{A6CC41E2-655A-4513-934F-110529770014}"/>
    <hyperlink ref="F545" r:id="rId2186" display="http://maps.google.com/?output=embed&amp;q=41.45133333,-70.59421667" xr:uid="{4B1C6091-9BE5-4F2A-B463-F5F0DB3647AC}"/>
    <hyperlink ref="G545" r:id="rId2187" display="http://maps.google.com/?output=embed&amp;q=41.45133333,-70.59421667" xr:uid="{A8B0657F-7985-4D95-8362-6416547D86F9}"/>
    <hyperlink ref="P545" r:id="rId2188" display="http://www.usharbormaster.com/secure/AuxAidReport_new.cfm?id=27634" xr:uid="{761A8EB9-D61D-4B7D-998E-8B350EFA7A19}"/>
    <hyperlink ref="E546" r:id="rId2189" display="http://www.usharbormaster.com/secure/auxview.cfm?recordid=27644" xr:uid="{F8D3E08C-1AFC-4E50-B7A9-ECF15088EC10}"/>
    <hyperlink ref="F546" r:id="rId2190" display="http://maps.google.com/?output=embed&amp;q=41.45102778,-70.59761111" xr:uid="{CCA9B926-AB4D-41AD-A920-4529F0517F91}"/>
    <hyperlink ref="G546" r:id="rId2191" display="http://maps.google.com/?output=embed&amp;q=41.45102778,-70.59761111" xr:uid="{D6AECD74-E290-4D37-8142-2C9D27E89BE0}"/>
    <hyperlink ref="P546" r:id="rId2192" display="http://www.usharbormaster.com/secure/AuxAidReport_new.cfm?id=27644" xr:uid="{03077128-6C1F-4571-8426-FEBF9A84AB57}"/>
    <hyperlink ref="E547" r:id="rId2193" display="http://www.usharbormaster.com/secure/auxview.cfm?recordid=27636" xr:uid="{4811B77E-D513-4B01-B488-D809ADB9C556}"/>
    <hyperlink ref="F547" r:id="rId2194" display="http://maps.google.com/?output=embed&amp;q=41.45105556,-70.59766667" xr:uid="{AF90A5AB-C4C4-4718-9591-E0A59821D9D4}"/>
    <hyperlink ref="G547" r:id="rId2195" display="http://maps.google.com/?output=embed&amp;q=41.45105556,-70.59766667" xr:uid="{964A7AEF-E018-4E8F-A956-0B81E0E3952F}"/>
    <hyperlink ref="P547" r:id="rId2196" display="http://www.usharbormaster.com/secure/AuxAidReport_new.cfm?id=27636" xr:uid="{1448D854-E25B-431F-9104-4780BDEB6D1C}"/>
    <hyperlink ref="E548" r:id="rId2197" display="http://www.usharbormaster.com/secure/auxview.cfm?recordid=27639" xr:uid="{B35BDB1B-5330-45D9-ABDF-461421948914}"/>
    <hyperlink ref="F548" r:id="rId2198" display="http://maps.google.com/?output=embed&amp;q=41.45463333,-70.58623333" xr:uid="{DF58C307-03AE-4D33-B790-CA442FB14511}"/>
    <hyperlink ref="G548" r:id="rId2199" display="http://maps.google.com/?output=embed&amp;q=41.45463333,-70.58623333" xr:uid="{CED01C5D-CD1D-4BBB-B1EE-8596BA6992EA}"/>
    <hyperlink ref="P548" r:id="rId2200" display="http://www.usharbormaster.com/secure/AuxAidReport_new.cfm?id=27639" xr:uid="{081F0BFF-3145-43C6-A2EF-28D2DC93C62B}"/>
    <hyperlink ref="E549" r:id="rId2201" display="http://www.usharbormaster.com/secure/auxview.cfm?recordid=27637" xr:uid="{A84F2EC9-CA45-4BFA-A629-E98BDF1832B6}"/>
    <hyperlink ref="F549" r:id="rId2202" display="http://maps.google.com/?output=embed&amp;q=41.45441667,-70.58802778" xr:uid="{5D4E07D1-4D94-4DBD-8779-B54F3B0F92EA}"/>
    <hyperlink ref="G549" r:id="rId2203" display="http://maps.google.com/?output=embed&amp;q=41.45441667,-70.58802778" xr:uid="{26210C56-20F8-4697-8B32-EA4228B97CCA}"/>
    <hyperlink ref="P549" r:id="rId2204" display="http://www.usharbormaster.com/secure/AuxAidReport_new.cfm?id=27637" xr:uid="{D105527B-9A76-444A-9638-C95DA040A5F9}"/>
    <hyperlink ref="E550" r:id="rId2205" display="http://www.usharbormaster.com/secure/auxview.cfm?recordid=27640" xr:uid="{196CD131-E717-4C54-96CA-21CE34D8D655}"/>
    <hyperlink ref="F550" r:id="rId2206" display="http://maps.google.com/?output=embed&amp;q=41.45445000,-70.58818333" xr:uid="{CB7F31A2-8DE6-454B-97C1-B6F143F4BB45}"/>
    <hyperlink ref="G550" r:id="rId2207" display="http://maps.google.com/?output=embed&amp;q=41.45445000,-70.58818333" xr:uid="{EC15637D-8F1D-4593-9424-769A49460657}"/>
    <hyperlink ref="P550" r:id="rId2208" display="http://www.usharbormaster.com/secure/AuxAidReport_new.cfm?id=27640" xr:uid="{361B513D-EABD-46E2-AC2D-F132448BD042}"/>
    <hyperlink ref="E551" r:id="rId2209" display="http://www.usharbormaster.com/secure/auxview.cfm?recordid=27648" xr:uid="{A0290129-8094-468D-B7A0-E95A03D59248}"/>
    <hyperlink ref="F551" r:id="rId2210" display="http://maps.google.com/?output=embed&amp;q=41.45375000,-70.59141667" xr:uid="{781B77D1-1F79-4812-AE2B-4856818F7703}"/>
    <hyperlink ref="G551" r:id="rId2211" display="http://maps.google.com/?output=embed&amp;q=41.45375000,-70.59141667" xr:uid="{1F690771-5305-41A0-8B01-854628513F45}"/>
    <hyperlink ref="P551" r:id="rId2212" display="http://www.usharbormaster.com/secure/AuxAidReport_new.cfm?id=27648" xr:uid="{B9F21924-E48A-4569-8F2A-2864B3FBC3B0}"/>
    <hyperlink ref="E552" r:id="rId2213" display="http://www.usharbormaster.com/secure/auxview.cfm?recordid=27643" xr:uid="{9752B5FD-D597-4BA9-B978-5CFCBC1144FA}"/>
    <hyperlink ref="F552" r:id="rId2214" display="http://maps.google.com/?output=embed&amp;q=41.45388889,-70.59133333" xr:uid="{B8899635-11B0-4A5E-8850-6B270323DC6E}"/>
    <hyperlink ref="G552" r:id="rId2215" display="http://maps.google.com/?output=embed&amp;q=41.45388889,-70.59133333" xr:uid="{1C1B68F3-FDBF-4D84-A96F-75A19B982969}"/>
    <hyperlink ref="P552" r:id="rId2216" display="http://www.usharbormaster.com/secure/AuxAidReport_new.cfm?id=27643" xr:uid="{86FC393A-DEF4-48C7-9656-9C18ECF0DADA}"/>
    <hyperlink ref="E553" r:id="rId2217" display="http://www.usharbormaster.com/secure/auxview.cfm?recordid=27647" xr:uid="{304403C6-3E6D-4352-A0A7-968165D30277}"/>
    <hyperlink ref="F553" r:id="rId2218" display="http://maps.google.com/?output=embed&amp;q=41.45286111,-70.59252778" xr:uid="{5D906864-8145-4051-A957-F2E9ED099F46}"/>
    <hyperlink ref="G553" r:id="rId2219" display="http://maps.google.com/?output=embed&amp;q=41.45286111,-70.59252778" xr:uid="{A8A6D80A-AC84-41CD-A3E8-EAF550A56038}"/>
    <hyperlink ref="P553" r:id="rId2220" display="http://www.usharbormaster.com/secure/AuxAidReport_new.cfm?id=27647" xr:uid="{99C10DBD-2461-45B8-9940-DDC9B3490F24}"/>
    <hyperlink ref="E554" r:id="rId2221" display="http://www.usharbormaster.com/secure/auxview.cfm?recordid=27633" xr:uid="{BB3CC5C4-A4CF-4E8F-AA39-B2F3FAE80438}"/>
    <hyperlink ref="F554" r:id="rId2222" display="http://maps.google.com/?output=embed&amp;q=41.45300000,-70.59255556" xr:uid="{3C7B055D-F564-470E-BC2F-81C6057EB879}"/>
    <hyperlink ref="G554" r:id="rId2223" display="http://maps.google.com/?output=embed&amp;q=41.45300000,-70.59255556" xr:uid="{405D440D-C15B-44C6-9260-2A78DE865107}"/>
    <hyperlink ref="P554" r:id="rId2224" display="http://www.usharbormaster.com/secure/AuxAidReport_new.cfm?id=27633" xr:uid="{0132C8F1-2158-458A-B1D2-0E765246F0C3}"/>
    <hyperlink ref="E555" r:id="rId2225" display="http://www.usharbormaster.com/secure/auxview.cfm?recordid=27646" xr:uid="{D041ABA1-1A05-4E6F-A31A-B0A68F627E35}"/>
    <hyperlink ref="F555" r:id="rId2226" display="http://maps.google.com/?output=embed&amp;q=41.45125000,-70.59430000" xr:uid="{50A865A8-0D1B-42B8-B727-485C1F0E3118}"/>
    <hyperlink ref="G555" r:id="rId2227" display="http://maps.google.com/?output=embed&amp;q=41.45125000,-70.59430000" xr:uid="{1FEB51C4-1C72-41CE-A1BF-20931EC5ED7A}"/>
    <hyperlink ref="P555" r:id="rId2228" display="http://www.usharbormaster.com/secure/AuxAidReport_new.cfm?id=27646" xr:uid="{DF702E7A-B528-4117-9F24-5A9A760A4D88}"/>
    <hyperlink ref="E556" r:id="rId2229" display="http://www.usharbormaster.com/secure/auxview.cfm?recordid=28795" xr:uid="{2C75A25C-4DF7-4101-BF3B-28126B16C284}"/>
    <hyperlink ref="F556" r:id="rId2230" display="http://maps.google.com/?output=embed&amp;q=41.28626667,-70.09526667" xr:uid="{EF7D8C73-47AA-4BCC-8A7D-FF1E6823DB5A}"/>
    <hyperlink ref="G556" r:id="rId2231" display="http://maps.google.com/?output=embed&amp;q=41.28626667,-70.09526667" xr:uid="{FE525181-13EE-42AF-8F93-9E70A71518E0}"/>
    <hyperlink ref="P556" r:id="rId2232" display="http://www.usharbormaster.com/secure/AuxAidReport_new.cfm?id=28795" xr:uid="{C734CD92-3BCB-43FE-8FF3-3C30F90C17AA}"/>
    <hyperlink ref="E557" r:id="rId2233" display="http://www.usharbormaster.com/secure/auxview.cfm?recordid=28796" xr:uid="{9B6FA184-9978-4AC7-AFCE-E09D1F9F6D79}"/>
    <hyperlink ref="F557" r:id="rId2234" display="http://maps.google.com/?output=embed&amp;q=41.28580000,-70.09506667" xr:uid="{94AE376A-E2F5-4BAD-A5B9-662668AD00FC}"/>
    <hyperlink ref="G557" r:id="rId2235" display="http://maps.google.com/?output=embed&amp;q=41.28580000,-70.09506667" xr:uid="{005EC138-EF54-49B8-8E37-03EC58DA640C}"/>
    <hyperlink ref="P557" r:id="rId2236" display="http://www.usharbormaster.com/secure/AuxAidReport_new.cfm?id=28796" xr:uid="{38CE86DB-2071-4859-8588-B290A9518670}"/>
    <hyperlink ref="E558" r:id="rId2237" display="http://www.usharbormaster.com/secure/auxview.cfm?recordid=28695" xr:uid="{B29CA293-3330-4725-99EA-A3E25DF98B0B}"/>
    <hyperlink ref="F558" r:id="rId2238" display="http://maps.google.com/?output=embed&amp;q=41.32269444,-70.03519444" xr:uid="{6C9B8608-9746-4504-8BEB-4E73CD150300}"/>
    <hyperlink ref="G558" r:id="rId2239" display="http://maps.google.com/?output=embed&amp;q=41.32269444,-70.03519444" xr:uid="{54BC8340-C7C7-4F10-AA55-EE8B0DF17707}"/>
    <hyperlink ref="P558" r:id="rId2240" display="http://www.usharbormaster.com/secure/AuxAidReport_new.cfm?id=28695" xr:uid="{86925323-3B88-4B0E-824E-C5B9E761EFC5}"/>
    <hyperlink ref="E559" r:id="rId2241" display="http://www.usharbormaster.com/secure/auxview.cfm?recordid=30661" xr:uid="{D9D6E226-74BA-44EA-ACC2-03134DB13EF5}"/>
    <hyperlink ref="F559" r:id="rId2242" display="http://maps.google.com/?output=embed&amp;q=41.31883333,-70.02941667" xr:uid="{EEAAF71F-98B9-4A69-BCF2-0C16E209678F}"/>
    <hyperlink ref="G559" r:id="rId2243" display="http://maps.google.com/?output=embed&amp;q=41.31883333,-70.02941667" xr:uid="{7120DF68-908E-4398-B327-6D27A78FD5C9}"/>
    <hyperlink ref="P559" r:id="rId2244" display="http://www.usharbormaster.com/secure/AuxAidReport_new.cfm?id=30661" xr:uid="{A8E23CD2-07FC-41FD-B537-9F64684BC629}"/>
    <hyperlink ref="E560" r:id="rId2245" display="http://www.usharbormaster.com/secure/auxview.cfm?recordid=26050" xr:uid="{CB476F01-5BD5-4C5B-9D06-D32DF9E5C308}"/>
    <hyperlink ref="F560" r:id="rId2246" display="http://maps.google.com/?output=embed&amp;q=41.29108333,-70.07869444" xr:uid="{84821C4C-A9B2-43DD-953A-1945DB32C68D}"/>
    <hyperlink ref="G560" r:id="rId2247" display="http://maps.google.com/?output=embed&amp;q=41.29108333,-70.07869444" xr:uid="{BEA12743-09F0-47D5-AFA7-D4862EA53B19}"/>
    <hyperlink ref="P560" r:id="rId2248" display="http://www.usharbormaster.com/secure/AuxAidReport_new.cfm?id=26050" xr:uid="{1ABDB84D-C03D-442E-8B72-FB03DA9FD6CB}"/>
    <hyperlink ref="E561" r:id="rId2249" display="http://www.usharbormaster.com/secure/auxview.cfm?recordid=29942" xr:uid="{3A815DA3-9219-4A41-B23C-CAFEE355BB9F}"/>
    <hyperlink ref="F561" r:id="rId2250" display="http://maps.google.com/?output=embed&amp;q=41.29697222,-70.07425000" xr:uid="{A719EB3B-72D9-48BD-AC46-E7BCAE12FE27}"/>
    <hyperlink ref="G561" r:id="rId2251" display="http://maps.google.com/?output=embed&amp;q=41.29697222,-70.07425000" xr:uid="{0EC19843-0DA1-4155-9473-164008AC74AC}"/>
    <hyperlink ref="P561" r:id="rId2252" display="http://www.usharbormaster.com/secure/AuxAidReport_new.cfm?id=29942" xr:uid="{91EE3C2E-2D08-43BC-B552-D4B291B4FFEC}"/>
    <hyperlink ref="E562" r:id="rId2253" display="http://www.usharbormaster.com/secure/auxview.cfm?recordid=29941" xr:uid="{7A29232A-EF4E-43C4-8686-E389D498492F}"/>
    <hyperlink ref="F562" r:id="rId2254" display="http://maps.google.com/?output=embed&amp;q=41.29308333,-70.07733333" xr:uid="{6DD3B5DA-1A84-41AE-A1A4-3C7E9F2D3EE6}"/>
    <hyperlink ref="G562" r:id="rId2255" display="http://maps.google.com/?output=embed&amp;q=41.29308333,-70.07733333" xr:uid="{1B07C7C8-F89A-4626-9887-DDA58A7D4164}"/>
    <hyperlink ref="P562" r:id="rId2256" display="http://www.usharbormaster.com/secure/AuxAidReport_new.cfm?id=29941" xr:uid="{8B9C796A-FCBB-4038-A73F-9F950E7D767C}"/>
    <hyperlink ref="E563" r:id="rId2257" display="http://www.usharbormaster.com/secure/auxview.cfm?recordid=29943" xr:uid="{95E209F0-031D-4E47-A199-8C83B98DBC8E}"/>
    <hyperlink ref="F563" r:id="rId2258" display="http://maps.google.com/?output=embed&amp;q=41.29719444,-70.07475000" xr:uid="{EF437D6D-EA33-499E-997C-69F1421F7F14}"/>
    <hyperlink ref="G563" r:id="rId2259" display="http://maps.google.com/?output=embed&amp;q=41.29719444,-70.07475000" xr:uid="{CC717849-5A4F-4159-B0C5-7C8670E1AD49}"/>
    <hyperlink ref="P563" r:id="rId2260" display="http://www.usharbormaster.com/secure/AuxAidReport_new.cfm?id=29943" xr:uid="{39C75F9E-3464-4FCD-8AC8-316C4BD2009D}"/>
    <hyperlink ref="E564" r:id="rId2261" display="http://www.usharbormaster.com/secure/auxview.cfm?recordid=29944" xr:uid="{1677E1B0-EAAD-451E-B01C-C272BCECB066}"/>
    <hyperlink ref="F564" r:id="rId2262" display="http://maps.google.com/?output=embed&amp;q=41.30052778,-70.06188889" xr:uid="{0288B2D8-C545-4D85-AA83-E723595C5A12}"/>
    <hyperlink ref="G564" r:id="rId2263" display="http://maps.google.com/?output=embed&amp;q=41.30052778,-70.06188889" xr:uid="{65F6DC66-CFCF-4A99-8195-55D6198D3253}"/>
    <hyperlink ref="P564" r:id="rId2264" display="http://www.usharbormaster.com/secure/AuxAidReport_new.cfm?id=29944" xr:uid="{F34E5742-1969-477F-A0A2-555C9807BFB2}"/>
    <hyperlink ref="E565" r:id="rId2265" display="http://www.usharbormaster.com/secure/auxview.cfm?recordid=26052" xr:uid="{3B8369E0-A7D9-44DD-9DA5-72854F9F09D9}"/>
    <hyperlink ref="F565" r:id="rId2266" display="http://maps.google.com/?output=embed&amp;q=41.29972222,-70.06061111" xr:uid="{BD6B649B-400F-43F8-BB0F-CADEF7B53100}"/>
    <hyperlink ref="G565" r:id="rId2267" display="http://maps.google.com/?output=embed&amp;q=41.29972222,-70.06061111" xr:uid="{17A38793-362C-4E29-BA27-4EA1D03F4FFC}"/>
    <hyperlink ref="P565" r:id="rId2268" display="http://www.usharbormaster.com/secure/AuxAidReport_new.cfm?id=26052" xr:uid="{199ACEA7-6DFF-4792-9BC2-874B486F948A}"/>
    <hyperlink ref="E566" r:id="rId2269" display="http://www.usharbormaster.com/secure/auxview.cfm?recordid=26053" xr:uid="{B70B1D7F-B973-4B04-849E-2F6A0A42D502}"/>
    <hyperlink ref="F566" r:id="rId2270" display="http://maps.google.com/?output=embed&amp;q=41.30177778,-70.05397222" xr:uid="{7FF20653-CE4A-4F23-A711-9C227B1B8198}"/>
    <hyperlink ref="G566" r:id="rId2271" display="http://maps.google.com/?output=embed&amp;q=41.30177778,-70.05397222" xr:uid="{F25C0C17-9704-48D5-95AA-440DE320F622}"/>
    <hyperlink ref="P566" r:id="rId2272" display="http://www.usharbormaster.com/secure/AuxAidReport_new.cfm?id=26053" xr:uid="{CB627BFA-505F-4726-B952-F080A70299AA}"/>
    <hyperlink ref="E567" r:id="rId2273" display="http://www.usharbormaster.com/secure/auxview.cfm?recordid=26054" xr:uid="{CD6954FF-BE43-4741-8836-EEE8D1CB194F}"/>
    <hyperlink ref="F567" r:id="rId2274" display="http://maps.google.com/?output=embed&amp;q=41.30108333,-70.05394444" xr:uid="{B2D57780-7B34-4C2B-9633-BCAC55AC5B27}"/>
    <hyperlink ref="G567" r:id="rId2275" display="http://maps.google.com/?output=embed&amp;q=41.30108333,-70.05394444" xr:uid="{33A42B1E-518D-46E1-8E78-57992565CBA4}"/>
    <hyperlink ref="P567" r:id="rId2276" display="http://www.usharbormaster.com/secure/AuxAidReport_new.cfm?id=26054" xr:uid="{7EC66332-F437-4956-AD5D-C21FDC76B9FF}"/>
    <hyperlink ref="E568" r:id="rId2277" display="http://www.usharbormaster.com/secure/auxview.cfm?recordid=26056" xr:uid="{8969317A-CA0B-4FFB-8CD4-833C8B1EA48F}"/>
    <hyperlink ref="F568" r:id="rId2278" display="http://maps.google.com/?output=embed&amp;q=41.31319444,-70.03400000" xr:uid="{CE5CFC1D-9168-4EE8-82C7-FB64A03CE5A5}"/>
    <hyperlink ref="G568" r:id="rId2279" display="http://maps.google.com/?output=embed&amp;q=41.31319444,-70.03400000" xr:uid="{D5791E9B-2695-42C6-A944-B229BB4DF0A8}"/>
    <hyperlink ref="P568" r:id="rId2280" display="http://www.usharbormaster.com/secure/AuxAidReport_new.cfm?id=26056" xr:uid="{0A61D765-5023-4AD0-A9B2-CE8030D7971A}"/>
    <hyperlink ref="E569" r:id="rId2281" display="http://www.usharbormaster.com/secure/auxview.cfm?recordid=30659" xr:uid="{C6A21B3E-370F-4CBE-A217-5F7C69C0E33E}"/>
    <hyperlink ref="F569" r:id="rId2282" display="http://maps.google.com/?output=embed&amp;q=41.32033333,-70.03750000" xr:uid="{36E6EC3A-B24E-46D9-95DB-E7B5EA6465D9}"/>
    <hyperlink ref="G569" r:id="rId2283" display="http://maps.google.com/?output=embed&amp;q=41.32033333,-70.03750000" xr:uid="{F419A907-9FFA-4101-893F-E7DB8A83EF79}"/>
    <hyperlink ref="P569" r:id="rId2284" display="http://www.usharbormaster.com/secure/AuxAidReport_new.cfm?id=30659" xr:uid="{FF43E3A1-F4B8-4A66-BCF3-3F5034DE009C}"/>
    <hyperlink ref="E570" r:id="rId2285" display="http://www.usharbormaster.com/secure/auxview.cfm?recordid=30660" xr:uid="{6543112C-D174-429A-A11C-8B39221B080D}"/>
    <hyperlink ref="F570" r:id="rId2286" display="http://maps.google.com/?output=embed&amp;q=41.32136111,-70.03761111" xr:uid="{297278E0-8E08-4D62-9B82-C7B9F042D713}"/>
    <hyperlink ref="G570" r:id="rId2287" display="http://maps.google.com/?output=embed&amp;q=41.32136111,-70.03761111" xr:uid="{87AF99BD-C73E-4669-B4FD-35203A078D65}"/>
    <hyperlink ref="P570" r:id="rId2288" display="http://www.usharbormaster.com/secure/AuxAidReport_new.cfm?id=30660" xr:uid="{BD19A0E3-5B31-4687-B158-4D6C636525CC}"/>
    <hyperlink ref="E571" r:id="rId2289" display="http://www.usharbormaster.com/secure/auxview.cfm?recordid=28694" xr:uid="{DD806FAB-51FA-40BE-9981-3B1265030493}"/>
    <hyperlink ref="F571" r:id="rId2290" display="http://maps.google.com/?output=embed&amp;q=41.32313889,-70.03766667" xr:uid="{50B8752C-D2D4-4159-934E-F997F63C6DF2}"/>
    <hyperlink ref="G571" r:id="rId2291" display="http://maps.google.com/?output=embed&amp;q=41.32313889,-70.03766667" xr:uid="{69ED0067-31E6-48C1-9AA5-73EBCF7D2E43}"/>
    <hyperlink ref="P571" r:id="rId2292" display="http://www.usharbormaster.com/secure/AuxAidReport_new.cfm?id=28694" xr:uid="{2A5C253F-EC2B-433B-8630-7053D696E669}"/>
    <hyperlink ref="E572" r:id="rId2293" display="http://www.usharbormaster.com/secure/auxview.cfm?recordid=26714" xr:uid="{787E5D05-F20C-44FF-A2C6-9E39C92F6B98}"/>
    <hyperlink ref="F572" r:id="rId2294" display="http://maps.google.com/?output=embed&amp;q=41.61391667,-70.84056667" xr:uid="{CBCCE545-6846-4536-B97D-22280CC68A39}"/>
    <hyperlink ref="G572" r:id="rId2295" display="http://maps.google.com/?output=embed&amp;q=41.61391667,-70.84056667" xr:uid="{3BA24110-43B5-4CF9-9878-C218B3955259}"/>
    <hyperlink ref="P572" r:id="rId2296" display="http://www.usharbormaster.com/secure/AuxAidReport_new.cfm?id=26714" xr:uid="{90F912BE-9F10-46D6-A57F-4D9274E4D94E}"/>
    <hyperlink ref="E573" r:id="rId2297" display="http://www.usharbormaster.com/secure/auxview.cfm?recordid=26716" xr:uid="{0C0C4027-90A7-4CD4-9990-DCBA59DC170D}"/>
    <hyperlink ref="F573" r:id="rId2298" display="http://maps.google.com/?output=embed&amp;q=41.60995000,-70.84376667" xr:uid="{5EF572E0-C499-4C77-AE5F-1A561E4FD0C7}"/>
    <hyperlink ref="G573" r:id="rId2299" display="http://maps.google.com/?output=embed&amp;q=41.60995000,-70.84376667" xr:uid="{97E22885-F4BB-4473-A0A2-F9FCB4F2F46A}"/>
    <hyperlink ref="P573" r:id="rId2300" display="http://www.usharbormaster.com/secure/AuxAidReport_new.cfm?id=26716" xr:uid="{692AE3E2-AA60-4418-80D5-CF72AF04A189}"/>
    <hyperlink ref="E574" r:id="rId2301" display="http://www.usharbormaster.com/secure/auxview.cfm?recordid=26713" xr:uid="{B331C8F1-4566-4E5B-9520-6A527F2AAD17}"/>
    <hyperlink ref="F574" r:id="rId2302" display="http://maps.google.com/?output=embed&amp;q=41.61191667,-70.83705000" xr:uid="{106263A3-078F-4BB1-9410-7730AEF256B1}"/>
    <hyperlink ref="G574" r:id="rId2303" display="http://maps.google.com/?output=embed&amp;q=41.61191667,-70.83705000" xr:uid="{9EBE4B69-4B2F-4896-8FD7-999BDCC27633}"/>
    <hyperlink ref="P574" r:id="rId2304" display="http://www.usharbormaster.com/secure/AuxAidReport_new.cfm?id=26713" xr:uid="{EF25CE72-681E-412D-B5DE-822B1416594F}"/>
    <hyperlink ref="E575" r:id="rId2305" display="http://www.usharbormaster.com/secure/auxview.cfm?recordid=26715" xr:uid="{E86D919D-ECDA-40A9-85B2-D9FA26F50FD4}"/>
    <hyperlink ref="F575" r:id="rId2306" display="http://maps.google.com/?output=embed&amp;q=41.60765000,-70.84036667" xr:uid="{21AB4E35-E8DB-45EE-AFDB-D099BA7F2A4C}"/>
    <hyperlink ref="G575" r:id="rId2307" display="http://maps.google.com/?output=embed&amp;q=41.60765000,-70.84036667" xr:uid="{C9168B83-35B7-4966-BC24-F85BBBF19558}"/>
    <hyperlink ref="P575" r:id="rId2308" display="http://www.usharbormaster.com/secure/AuxAidReport_new.cfm?id=26715" xr:uid="{B1BA8F5C-9AB8-4AFF-8AA4-60D4A1E9DA45}"/>
    <hyperlink ref="E576" r:id="rId2309" display="http://www.usharbormaster.com/secure/auxview.cfm?recordid=26455" xr:uid="{2BCBA39D-B422-48D9-A18E-E5BC5617A475}"/>
    <hyperlink ref="F576" r:id="rId2310" display="http://maps.google.com/?output=embed&amp;q=41.86027778,-69.95305556" xr:uid="{D80BBD02-B34E-449D-9E65-77FF9292AE43}"/>
    <hyperlink ref="G576" r:id="rId2311" display="http://maps.google.com/?output=embed&amp;q=41.86027778,-69.95305556" xr:uid="{13D99569-C99A-4BC3-BBF3-BAE79C1E8B4B}"/>
    <hyperlink ref="P576" r:id="rId2312" display="http://www.usharbormaster.com/secure/AuxAidReport_new.cfm?id=26455" xr:uid="{8EF9D1FB-90B2-44BB-A00A-369F8036FD69}"/>
    <hyperlink ref="E577" r:id="rId2313" display="http://www.usharbormaster.com/secure/auxview.cfm?recordid=29648" xr:uid="{49998B74-28CA-4CC0-939D-E920670A8D3B}"/>
    <hyperlink ref="F577" r:id="rId2314" display="http://maps.google.com/?output=embed&amp;q=41.62155000,-70.91278333" xr:uid="{EF6BD0A9-FBC2-42CE-8BC5-BD3E8594521E}"/>
    <hyperlink ref="G577" r:id="rId2315" display="http://maps.google.com/?output=embed&amp;q=41.62155000,-70.91278333" xr:uid="{FFD788A1-554C-4A1F-B210-B4EF69CAA813}"/>
    <hyperlink ref="P577" r:id="rId2316" display="http://www.usharbormaster.com/secure/AuxAidReport_new.cfm?id=29648" xr:uid="{2201763A-E6D6-47E3-BE22-CDFA21EAE65B}"/>
    <hyperlink ref="E578" r:id="rId2317" display="http://www.usharbormaster.com/secure/auxview.cfm?recordid=29649" xr:uid="{0F75F742-9141-4A37-8CE6-AD3F540C94D0}"/>
    <hyperlink ref="F578" r:id="rId2318" display="http://maps.google.com/?output=embed&amp;q=41.62122361,-70.91336278" xr:uid="{98A7532E-043D-478F-BE76-F6A874764BAD}"/>
    <hyperlink ref="G578" r:id="rId2319" display="http://maps.google.com/?output=embed&amp;q=41.62122361,-70.91336278" xr:uid="{284791DD-4DF0-48C7-A4DE-532F2879FDF3}"/>
    <hyperlink ref="P578" r:id="rId2320" display="http://www.usharbormaster.com/secure/AuxAidReport_new.cfm?id=29649" xr:uid="{4E1DBC54-1F8D-46D3-A09D-5AB8997E77B2}"/>
    <hyperlink ref="E579" r:id="rId2321" display="http://www.usharbormaster.com/secure/auxview.cfm?recordid=29650" xr:uid="{7DEF14F3-0885-42AE-8691-2FB6013FCE2D}"/>
    <hyperlink ref="F579" r:id="rId2322" display="http://maps.google.com/?output=embed&amp;q=41.62110000,-70.91301667" xr:uid="{EDBC52BF-A82E-4AD2-A8B3-5861E8720AC6}"/>
    <hyperlink ref="G579" r:id="rId2323" display="http://maps.google.com/?output=embed&amp;q=41.62110000,-70.91301667" xr:uid="{DBEAFB5F-2840-43F5-A249-1FD6EF39154D}"/>
    <hyperlink ref="P579" r:id="rId2324" display="http://www.usharbormaster.com/secure/AuxAidReport_new.cfm?id=29650" xr:uid="{706431C2-F776-4D64-B87C-D8955D24924D}"/>
    <hyperlink ref="E580" r:id="rId2325" display="http://www.usharbormaster.com/secure/auxview.cfm?recordid=29651" xr:uid="{5ED804C5-073B-4236-8B4F-3A10D5D2C227}"/>
    <hyperlink ref="F580" r:id="rId2326" display="http://maps.google.com/?output=embed&amp;q=41.62090000,-70.91358333" xr:uid="{66B6B593-D1ED-4796-A970-256D36E86D00}"/>
    <hyperlink ref="G580" r:id="rId2327" display="http://maps.google.com/?output=embed&amp;q=41.62090000,-70.91358333" xr:uid="{7EAEF93F-05AA-4741-A38F-8B8B2A76D408}"/>
    <hyperlink ref="P580" r:id="rId2328" display="http://www.usharbormaster.com/secure/AuxAidReport_new.cfm?id=29651" xr:uid="{BAB6BBC5-A80A-4590-A9D9-ADE3CAB171E5}"/>
    <hyperlink ref="E581" r:id="rId2329" display="http://www.usharbormaster.com/secure/auxview.cfm?recordid=29653" xr:uid="{31F7949F-C38D-450D-8768-5D1DCD72BD46}"/>
    <hyperlink ref="F581" r:id="rId2330" display="http://maps.google.com/?output=embed&amp;q=41.62081667,-70.91341667" xr:uid="{7C588535-7B3E-420F-B2EC-C748CADD14B4}"/>
    <hyperlink ref="G581" r:id="rId2331" display="http://maps.google.com/?output=embed&amp;q=41.62081667,-70.91341667" xr:uid="{AFC7CC15-1ACC-4C54-A62F-77D7FAB04A9D}"/>
    <hyperlink ref="P581" r:id="rId2332" display="http://www.usharbormaster.com/secure/AuxAidReport_new.cfm?id=29653" xr:uid="{678043B7-F83D-46AF-BBCA-49BDBBE84CDB}"/>
    <hyperlink ref="E582" r:id="rId2333" display="http://www.usharbormaster.com/secure/auxview.cfm?recordid=29652" xr:uid="{46E1346C-90E0-4FAA-BBFA-792E1A178D19}"/>
    <hyperlink ref="F582" r:id="rId2334" display="http://maps.google.com/?output=embed&amp;q=41.62061194,-70.91401694" xr:uid="{8E52C526-9398-4D2C-9444-D8204CABEFB1}"/>
    <hyperlink ref="G582" r:id="rId2335" display="http://maps.google.com/?output=embed&amp;q=41.62061194,-70.91401694" xr:uid="{41B5093E-F3B5-4CDC-B691-B352D99242A4}"/>
    <hyperlink ref="P582" r:id="rId2336" display="http://www.usharbormaster.com/secure/AuxAidReport_new.cfm?id=29652" xr:uid="{1B93F363-FD21-4E5A-90E9-1C1440ED0CD9}"/>
    <hyperlink ref="E583" r:id="rId2337" display="http://www.usharbormaster.com/secure/auxview.cfm?recordid=29657" xr:uid="{E5A7772A-0A90-41A8-8247-C0B68DD7D87D}"/>
    <hyperlink ref="F583" r:id="rId2338" display="http://maps.google.com/?output=embed&amp;q=41.62033000,-70.91386500" xr:uid="{624B4F94-0409-48C7-81D7-78106F6E19A7}"/>
    <hyperlink ref="G583" r:id="rId2339" display="http://maps.google.com/?output=embed&amp;q=41.62033000,-70.91386500" xr:uid="{41D1CA6F-DBCC-4803-8E4E-980787CDA3B0}"/>
    <hyperlink ref="P583" r:id="rId2340" display="http://www.usharbormaster.com/secure/AuxAidReport_new.cfm?id=29657" xr:uid="{F3EAD723-167B-4231-B869-33BFDD9AB86B}"/>
    <hyperlink ref="E584" r:id="rId2341" display="http://www.usharbormaster.com/secure/auxview.cfm?recordid=29654" xr:uid="{998A7688-38BE-42DB-A4B0-85835BA49C34}"/>
    <hyperlink ref="F584" r:id="rId2342" display="http://maps.google.com/?output=embed&amp;q=41.62044167,-70.91434000" xr:uid="{394F0674-8EB6-4523-9174-E001C36D8BFE}"/>
    <hyperlink ref="G584" r:id="rId2343" display="http://maps.google.com/?output=embed&amp;q=41.62044167,-70.91434000" xr:uid="{39BCB273-C7D9-4923-B78B-6429F15D6409}"/>
    <hyperlink ref="P584" r:id="rId2344" display="http://www.usharbormaster.com/secure/AuxAidReport_new.cfm?id=29654" xr:uid="{B53F8415-0D62-4D3A-BD2D-E6D2F7ECFA1A}"/>
    <hyperlink ref="E585" r:id="rId2345" display="http://www.usharbormaster.com/secure/auxview.cfm?recordid=26570" xr:uid="{E3AFD263-A5EB-4895-935A-6050A639599F}"/>
    <hyperlink ref="F585" r:id="rId2346" display="http://maps.google.com/?output=embed&amp;q=41.63019444,-70.40083333" xr:uid="{C9799168-6A3C-4D16-81AE-7452052473E6}"/>
    <hyperlink ref="G585" r:id="rId2347" display="http://maps.google.com/?output=embed&amp;q=41.63019444,-70.40083333" xr:uid="{87EF58AF-E7B4-4B4D-B8A3-09244D8EB2E7}"/>
    <hyperlink ref="P585" r:id="rId2348" display="http://www.usharbormaster.com/secure/AuxAidReport_new.cfm?id=26570" xr:uid="{89C8A9AE-E2BB-4CB1-9586-5A82B825917A}"/>
    <hyperlink ref="E586" r:id="rId2349" display="http://www.usharbormaster.com/secure/auxview.cfm?recordid=26571" xr:uid="{DD9E7014-EEDC-47C9-A243-C1ED51028BD1}"/>
    <hyperlink ref="F586" r:id="rId2350" display="http://maps.google.com/?output=embed&amp;q=41.63002778,-70.40097222" xr:uid="{0B8FBB31-6E5E-4A20-92E3-6075A854DE60}"/>
    <hyperlink ref="G586" r:id="rId2351" display="http://maps.google.com/?output=embed&amp;q=41.63002778,-70.40097222" xr:uid="{9A915406-B02D-41EA-9D6D-823FE01AF7E2}"/>
    <hyperlink ref="P586" r:id="rId2352" display="http://www.usharbormaster.com/secure/AuxAidReport_new.cfm?id=26571" xr:uid="{ED8BA67E-4713-4F2B-B59F-89EF6D9C2E85}"/>
    <hyperlink ref="E587" r:id="rId2353" display="http://www.usharbormaster.com/secure/auxview.cfm?recordid=26572" xr:uid="{529767DF-F98F-4AC1-B288-A85B11F27DD5}"/>
    <hyperlink ref="F587" r:id="rId2354" display="http://maps.google.com/?output=embed&amp;q=41.62808333,-70.39702778" xr:uid="{BA0C25FB-5005-4755-A9E8-23D470A9FF7B}"/>
    <hyperlink ref="G587" r:id="rId2355" display="http://maps.google.com/?output=embed&amp;q=41.62808333,-70.39702778" xr:uid="{EA344B28-6DEE-4CB0-A5D9-CF66C32FE968}"/>
    <hyperlink ref="P587" r:id="rId2356" display="http://www.usharbormaster.com/secure/AuxAidReport_new.cfm?id=26572" xr:uid="{E23B452A-6ED7-4F6C-96ED-8476775FBC92}"/>
    <hyperlink ref="E588" r:id="rId2357" display="http://www.usharbormaster.com/secure/auxview.cfm?recordid=26573" xr:uid="{062198C3-6044-470D-9790-45468BC6441F}"/>
    <hyperlink ref="F588" r:id="rId2358" display="http://maps.google.com/?output=embed&amp;q=41.62658333,-70.39525000" xr:uid="{EDB0A55B-1A3F-495F-8CBC-98095B8DD677}"/>
    <hyperlink ref="G588" r:id="rId2359" display="http://maps.google.com/?output=embed&amp;q=41.62658333,-70.39525000" xr:uid="{2147653B-34AB-4F87-8FEC-63E880BD9897}"/>
    <hyperlink ref="P588" r:id="rId2360" display="http://www.usharbormaster.com/secure/AuxAidReport_new.cfm?id=26573" xr:uid="{83565E8B-A070-4550-925F-A7E2CF61D1EC}"/>
    <hyperlink ref="E589" r:id="rId2361" display="http://www.usharbormaster.com/secure/auxview.cfm?recordid=26574" xr:uid="{C9B7C07A-F4D7-44AF-B1A5-7C3B616174AC}"/>
    <hyperlink ref="F589" r:id="rId2362" display="http://maps.google.com/?output=embed&amp;q=41.62708333,-70.39600000" xr:uid="{DD572A61-9D9D-462E-950D-B5E60E95E12F}"/>
    <hyperlink ref="G589" r:id="rId2363" display="http://maps.google.com/?output=embed&amp;q=41.62708333,-70.39600000" xr:uid="{A666D9FA-6B21-4013-95BF-FEE0F2908666}"/>
    <hyperlink ref="P589" r:id="rId2364" display="http://www.usharbormaster.com/secure/AuxAidReport_new.cfm?id=26574" xr:uid="{FA86E4E8-788B-40A9-8A20-AE6DF159A1F5}"/>
    <hyperlink ref="E590" r:id="rId2365" display="http://www.usharbormaster.com/secure/auxview.cfm?recordid=29420" xr:uid="{4BF7F5DF-ECCB-457B-A1DB-519C0B145DF6}"/>
    <hyperlink ref="F590" r:id="rId2366" display="http://maps.google.com/?output=embed&amp;q=41.63022222,-70.40708333" xr:uid="{D57A134A-9C37-42F3-B6E0-E277BA79ABFE}"/>
    <hyperlink ref="G590" r:id="rId2367" display="http://maps.google.com/?output=embed&amp;q=41.63022222,-70.40708333" xr:uid="{80512252-EED4-480E-B5E3-12AAB280E66C}"/>
    <hyperlink ref="P590" r:id="rId2368" display="http://www.usharbormaster.com/secure/AuxAidReport_new.cfm?id=29420" xr:uid="{7EE1E8F5-D1A5-4088-9A34-42D60356809A}"/>
    <hyperlink ref="E591" r:id="rId2369" display="http://www.usharbormaster.com/secure/auxview.cfm?recordid=29421" xr:uid="{7AF867A0-7D82-466D-92EE-53E433305687}"/>
    <hyperlink ref="F591" r:id="rId2370" display="http://maps.google.com/?output=embed&amp;q=41.63010611,-70.40038000" xr:uid="{574D3098-171F-4DCA-ACA2-B5864BFAEB6C}"/>
    <hyperlink ref="G591" r:id="rId2371" display="http://maps.google.com/?output=embed&amp;q=41.63010611,-70.40038000" xr:uid="{F757A843-90AB-44EC-9A46-B1E2F2581FEF}"/>
    <hyperlink ref="P591" r:id="rId2372" display="http://www.usharbormaster.com/secure/AuxAidReport_new.cfm?id=29421" xr:uid="{ACF61EC8-EFB1-48FB-9E34-94EAEE4B5F24}"/>
    <hyperlink ref="E592" r:id="rId2373" display="http://www.usharbormaster.com/secure/auxview.cfm?recordid=29422" xr:uid="{15718878-7BA3-44EE-84A6-8D71E691E44F}"/>
    <hyperlink ref="F592" r:id="rId2374" display="http://maps.google.com/?output=embed&amp;q=41.63024722,-70.40988556" xr:uid="{D5538C37-6D41-41A4-94C1-C8B5FBF9F996}"/>
    <hyperlink ref="G592" r:id="rId2375" display="http://maps.google.com/?output=embed&amp;q=41.63024722,-70.40988556" xr:uid="{05D11CD3-F06E-4BEE-A53B-C6EEB6DD01B9}"/>
    <hyperlink ref="P592" r:id="rId2376" display="http://www.usharbormaster.com/secure/AuxAidReport_new.cfm?id=29422" xr:uid="{FEBDE100-AEB3-482F-B2F3-EB18362F82BC}"/>
    <hyperlink ref="E593" r:id="rId2377" display="http://www.usharbormaster.com/secure/auxview.cfm?recordid=29483" xr:uid="{E638FA25-E436-468F-BCD6-1BF5331929C6}"/>
    <hyperlink ref="F593" r:id="rId2378" display="http://maps.google.com/?output=embed&amp;q=41.63734167,-70.40604611" xr:uid="{C7706668-141B-4BE5-98FB-D98C4C6F4F92}"/>
    <hyperlink ref="G593" r:id="rId2379" display="http://maps.google.com/?output=embed&amp;q=41.63734167,-70.40604611" xr:uid="{C349FF20-7A5E-44F0-907F-330ACB977968}"/>
    <hyperlink ref="P593" r:id="rId2380" display="http://www.usharbormaster.com/secure/AuxAidReport_new.cfm?id=29483" xr:uid="{7420B245-C295-449A-A33B-AA4AD2D720F3}"/>
    <hyperlink ref="E594" r:id="rId2381" display="http://www.usharbormaster.com/secure/auxview.cfm?recordid=41281" xr:uid="{52134583-059B-482A-A8AE-279D046B9103}"/>
    <hyperlink ref="F594" r:id="rId2382" display="http://maps.google.com/?output=embed&amp;q=41.69743417,-70.74082472" xr:uid="{6022CE37-D73A-4702-A136-01B20E36D288}"/>
    <hyperlink ref="G594" r:id="rId2383" display="http://maps.google.com/?output=embed&amp;q=41.69743417,-70.74082472" xr:uid="{A233ED36-B98A-4945-8D38-7589FA17D66A}"/>
    <hyperlink ref="P594" r:id="rId2384" display="http://www.usharbormaster.com/secure/AuxAidReport_new.cfm?id=41281" xr:uid="{F33D469D-CE65-4B9F-9B45-06F5BD2A145A}"/>
    <hyperlink ref="E595" r:id="rId2385" display="http://www.usharbormaster.com/secure/auxview.cfm?recordid=41280" xr:uid="{92522773-4466-4926-B6B1-3EACEF77047B}"/>
    <hyperlink ref="F595" r:id="rId2386" display="http://maps.google.com/?output=embed&amp;q=41.69588611,-70.74184583" xr:uid="{A7F48D0A-D8B3-4A03-A9BF-E400CE5C0D0F}"/>
    <hyperlink ref="G595" r:id="rId2387" display="http://maps.google.com/?output=embed&amp;q=41.69588611,-70.74184583" xr:uid="{614D2651-9590-49BC-AD55-C9D36C05FCB1}"/>
    <hyperlink ref="P595" r:id="rId2388" display="http://www.usharbormaster.com/secure/AuxAidReport_new.cfm?id=41280" xr:uid="{8696DBB4-B4CF-4DD0-ABB7-6C03B641F72E}"/>
    <hyperlink ref="E596" r:id="rId2389" display="http://www.usharbormaster.com/secure/auxview.cfm?recordid=28856" xr:uid="{C6310CB7-0AB8-4565-BCC2-FBF38BDB240A}"/>
    <hyperlink ref="F596" r:id="rId2390" display="http://maps.google.com/?output=embed&amp;q=41.69606667,-70.75280000" xr:uid="{0149760C-3169-4B4E-8518-A612E8CD49B2}"/>
    <hyperlink ref="G596" r:id="rId2391" display="http://maps.google.com/?output=embed&amp;q=41.69606667,-70.75280000" xr:uid="{4E70720A-6A7D-46CD-B162-C90D31BE5C6A}"/>
    <hyperlink ref="P596" r:id="rId2392" display="http://www.usharbormaster.com/secure/AuxAidReport_new.cfm?id=28856" xr:uid="{41ED05D9-525E-4C49-9557-2BBECB5DF012}"/>
    <hyperlink ref="E597" r:id="rId2393" display="http://www.usharbormaster.com/secure/auxview.cfm?recordid=24066" xr:uid="{296AA005-1C6F-42C9-B21C-5BF6FC471C4C}"/>
    <hyperlink ref="F597" r:id="rId2394" display="http://maps.google.com/?output=embed&amp;q=41.45898333,-70.55403333" xr:uid="{EBCAC1F5-3E2F-4502-A9E9-A2E8A0640E40}"/>
    <hyperlink ref="G597" r:id="rId2395" display="http://maps.google.com/?output=embed&amp;q=41.45898333,-70.55403333" xr:uid="{8B4AC608-3451-4108-AC3F-60696C0D4376}"/>
    <hyperlink ref="P597" r:id="rId2396" display="http://www.usharbormaster.com/secure/AuxAidReport_new.cfm?id=24066" xr:uid="{4449AD4B-A1CB-4844-9A76-83CF425C26AC}"/>
    <hyperlink ref="E598" r:id="rId2397" display="http://www.usharbormaster.com/secure/auxview.cfm?recordid=24065" xr:uid="{A0034387-D2E3-4002-9DA3-05E4116A237C}"/>
    <hyperlink ref="F598" r:id="rId2398" display="http://maps.google.com/?output=embed&amp;q=41.45911667,-70.55441667" xr:uid="{DAE36476-FE0D-41A8-A067-3D7823505211}"/>
    <hyperlink ref="G598" r:id="rId2399" display="http://maps.google.com/?output=embed&amp;q=41.45911667,-70.55441667" xr:uid="{1776F6CC-E11E-42F9-B02D-D39C32A4ACAF}"/>
    <hyperlink ref="P598" r:id="rId2400" display="http://www.usharbormaster.com/secure/AuxAidReport_new.cfm?id=24065" xr:uid="{E39DD840-4548-4267-B01E-4E30020C9F78}"/>
    <hyperlink ref="E599" r:id="rId2401" display="http://www.usharbormaster.com/secure/auxview.cfm?recordid=29261" xr:uid="{D0138296-BB22-427D-A4CA-FF090F6C1730}"/>
    <hyperlink ref="F599" r:id="rId2402" display="http://maps.google.com/?output=embed&amp;q=41.46029722,-70.55884722" xr:uid="{ED74918E-3B3D-4F8A-A1A5-C66C9CE73400}"/>
    <hyperlink ref="G599" r:id="rId2403" display="http://maps.google.com/?output=embed&amp;q=41.46029722,-70.55884722" xr:uid="{7DFD48D8-404D-4F4E-9D88-47DA95FF5F78}"/>
    <hyperlink ref="P599" r:id="rId2404" display="http://www.usharbormaster.com/secure/AuxAidReport_new.cfm?id=29261" xr:uid="{7A05AF2F-9205-4644-85B8-4312EBE9068D}"/>
    <hyperlink ref="E600" r:id="rId2405" display="http://www.usharbormaster.com/secure/auxview.cfm?recordid=29262" xr:uid="{AF00630E-7B44-4F0F-8915-CAB2904D21DB}"/>
    <hyperlink ref="F600" r:id="rId2406" display="http://maps.google.com/?output=embed&amp;q=41.46029444,-70.55636944" xr:uid="{303DF936-DB94-42BA-BB4A-F9A90048D592}"/>
    <hyperlink ref="G600" r:id="rId2407" display="http://maps.google.com/?output=embed&amp;q=41.46029444,-70.55636944" xr:uid="{E934F0D0-416E-4E85-94FA-ADAAC9AB2E54}"/>
    <hyperlink ref="P600" r:id="rId2408" display="http://www.usharbormaster.com/secure/AuxAidReport_new.cfm?id=29262" xr:uid="{20DF4B94-36F0-4FFC-9735-E3652174CFD6}"/>
    <hyperlink ref="E601" r:id="rId2409" display="http://www.usharbormaster.com/secure/auxview.cfm?recordid=44035" xr:uid="{6EEABE14-3417-46C1-B903-5D6E16E191EE}"/>
    <hyperlink ref="F601" r:id="rId2410" display="http://maps.google.com/?output=embed&amp;q=40.73276000,-70.74138000" xr:uid="{BB027790-7596-4CF7-BE10-50237939F30C}"/>
    <hyperlink ref="G601" r:id="rId2411" display="http://maps.google.com/?output=embed&amp;q=40.73276000,-70.74138000" xr:uid="{1118D2FB-811A-4576-9E71-E86CC6476CF4}"/>
    <hyperlink ref="P601" r:id="rId2412" display="http://www.usharbormaster.com/secure/AuxAidReport_new.cfm?id=44035" xr:uid="{869C23BD-8A6D-484A-91E8-C711BB9FAFEC}"/>
    <hyperlink ref="E602" r:id="rId2413" display="http://www.usharbormaster.com/secure/auxview.cfm?recordid=27470" xr:uid="{EFEEEC30-E97A-481E-B7E5-15A5E5434E1B}"/>
    <hyperlink ref="F602" r:id="rId2414" display="http://maps.google.com/?output=embed&amp;q=41.58656667,-70.47310000" xr:uid="{2553EFA5-0162-459C-9041-40D0C00BD327}"/>
    <hyperlink ref="G602" r:id="rId2415" display="http://maps.google.com/?output=embed&amp;q=41.58656667,-70.47310000" xr:uid="{C4C2193C-BF07-4C4B-A5E2-8C2B5B02B670}"/>
    <hyperlink ref="P602" r:id="rId2416" display="http://www.usharbormaster.com/secure/AuxAidReport_new.cfm?id=27470" xr:uid="{D129D734-6F14-4CD2-ABEA-875822C913C2}"/>
    <hyperlink ref="E603" r:id="rId2417" display="http://www.usharbormaster.com/secure/auxview.cfm?recordid=43837" xr:uid="{A8575FC0-703E-4BBB-8460-514EF99C3DC6}"/>
    <hyperlink ref="F603" r:id="rId2418" display="http://maps.google.com/?output=embed&amp;q=41.58971667,-70.47155000" xr:uid="{A68A623F-86AA-4657-8EE5-BA3E57DEDFAF}"/>
    <hyperlink ref="G603" r:id="rId2419" display="http://maps.google.com/?output=embed&amp;q=41.58971667,-70.47155000" xr:uid="{E095E0BA-0C23-4CC3-8E98-9EA172046F59}"/>
    <hyperlink ref="P603" r:id="rId2420" display="http://www.usharbormaster.com/secure/AuxAidReport_new.cfm?id=43837" xr:uid="{E46B01ED-0636-40F2-B314-4B9EB7327C2A}"/>
    <hyperlink ref="E604" r:id="rId2421" display="http://www.usharbormaster.com/secure/auxview.cfm?recordid=27440" xr:uid="{576FE9D9-1770-41F7-9AA1-D099267A0373}"/>
    <hyperlink ref="F604" r:id="rId2422" display="http://maps.google.com/?output=embed&amp;q=41.62500000,-70.64494444" xr:uid="{65E72E07-3B76-4C18-A8AF-AECED36634CB}"/>
    <hyperlink ref="G604" r:id="rId2423" display="http://maps.google.com/?output=embed&amp;q=41.62500000,-70.64494444" xr:uid="{EDCD797D-75C0-44E9-9564-07723B9C9FEE}"/>
    <hyperlink ref="P604" r:id="rId2424" display="http://www.usharbormaster.com/secure/AuxAidReport_new.cfm?id=27440" xr:uid="{EDD7B32D-0536-450A-AD4F-F9E742157257}"/>
    <hyperlink ref="E605" r:id="rId2425" display="http://www.usharbormaster.com/secure/auxview.cfm?recordid=28439" xr:uid="{C184BA95-0EC5-4293-87C5-DACE987376E2}"/>
    <hyperlink ref="F605" r:id="rId2426" display="http://maps.google.com/?output=embed&amp;q=41.73596667,-70.64895000" xr:uid="{1AFB4129-5954-4323-96B1-1268E471D632}"/>
    <hyperlink ref="G605" r:id="rId2427" display="http://maps.google.com/?output=embed&amp;q=41.73596667,-70.64895000" xr:uid="{D4F9B788-AD9A-4A6A-A6D9-FC7D6BFF9AF2}"/>
    <hyperlink ref="P605" r:id="rId2428" display="http://www.usharbormaster.com/secure/AuxAidReport_new.cfm?id=28439" xr:uid="{E061C9EA-E60E-4AEC-815F-0BBCD75D37F7}"/>
    <hyperlink ref="E606" r:id="rId2429" display="http://www.usharbormaster.com/secure/auxview.cfm?recordid=28440" xr:uid="{E8269BC7-DF09-4153-8194-4DE0D045C19B}"/>
    <hyperlink ref="F606" r:id="rId2430" display="http://maps.google.com/?output=embed&amp;q=41.73588333,-70.64856667" xr:uid="{4DB358FA-D79B-4E01-961C-6D7A325965B6}"/>
    <hyperlink ref="G606" r:id="rId2431" display="http://maps.google.com/?output=embed&amp;q=41.73588333,-70.64856667" xr:uid="{A4B54393-E253-47CB-863A-8B0609153912}"/>
    <hyperlink ref="P606" r:id="rId2432" display="http://www.usharbormaster.com/secure/AuxAidReport_new.cfm?id=28440" xr:uid="{96F4F0CA-CC60-4A9D-830B-81067DD228DD}"/>
    <hyperlink ref="E607" r:id="rId2433" display="http://www.usharbormaster.com/secure/auxview.cfm?recordid=29145" xr:uid="{FE1A9C77-863B-4BFD-B130-DA96CCB57A1E}"/>
    <hyperlink ref="F607" r:id="rId2434" display="http://maps.google.com/?output=embed&amp;q=41.74076667,-70.65973333" xr:uid="{A03A4FB8-2BAD-4B07-BC2A-F334760DECEA}"/>
    <hyperlink ref="G607" r:id="rId2435" display="http://maps.google.com/?output=embed&amp;q=41.74076667,-70.65973333" xr:uid="{224A8F22-1303-4058-9211-38103D811426}"/>
    <hyperlink ref="P607" r:id="rId2436" display="http://www.usharbormaster.com/secure/AuxAidReport_new.cfm?id=29145" xr:uid="{524CE548-E578-43AF-98B8-1C2E2E74AA76}"/>
    <hyperlink ref="E608" r:id="rId2437" display="http://www.usharbormaster.com/secure/auxview.cfm?recordid=29484" xr:uid="{7098113F-8E00-4245-B877-4979DAC5B916}"/>
    <hyperlink ref="F608" r:id="rId2438" display="http://maps.google.com/?output=embed&amp;q=41.74173333,-70.63000000" xr:uid="{E4D49A62-7C88-4771-BF67-68EE0321F009}"/>
    <hyperlink ref="G608" r:id="rId2439" display="http://maps.google.com/?output=embed&amp;q=41.74173333,-70.63000000" xr:uid="{E595E5C3-2F45-46D3-B509-74D37F4D6A64}"/>
    <hyperlink ref="P608" r:id="rId2440" display="http://www.usharbormaster.com/secure/AuxAidReport_new.cfm?id=29484" xr:uid="{50A42D02-2540-4845-84C3-BC19D8385134}"/>
    <hyperlink ref="E609" r:id="rId2441" display="http://www.usharbormaster.com/secure/auxview.cfm?recordid=29510" xr:uid="{8F00C4C8-66DB-47F9-A17D-DD6CED0EAAD1}"/>
    <hyperlink ref="F609" r:id="rId2442" display="http://maps.google.com/?output=embed&amp;q=41.74316667,-70.62821667" xr:uid="{BF4879CE-8310-49A1-859E-04C4A081DDB3}"/>
    <hyperlink ref="G609" r:id="rId2443" display="http://maps.google.com/?output=embed&amp;q=41.74316667,-70.62821667" xr:uid="{67E31E29-A3DA-4D3B-812F-8D54514E0521}"/>
    <hyperlink ref="P609" r:id="rId2444" display="http://www.usharbormaster.com/secure/AuxAidReport_new.cfm?id=29510" xr:uid="{8075D559-858C-4F39-9F6A-03242D6252EE}"/>
    <hyperlink ref="E610" r:id="rId2445" display="http://www.usharbormaster.com/secure/auxview.cfm?recordid=29112" xr:uid="{A107D51F-4D30-4E44-9776-9D5903929D48}"/>
    <hyperlink ref="F610" r:id="rId2446" display="http://maps.google.com/?output=embed&amp;q=41.66186111,-69.95377778" xr:uid="{37D8C4E1-1B52-4F15-8DED-08815E1C6BF1}"/>
    <hyperlink ref="G610" r:id="rId2447" display="http://maps.google.com/?output=embed&amp;q=41.66186111,-69.95377778" xr:uid="{DDCD1C1E-2DD2-40FE-8F72-D39E0D1D3249}"/>
    <hyperlink ref="P610" r:id="rId2448" display="http://www.usharbormaster.com/secure/AuxAidReport_new.cfm?id=29112" xr:uid="{C472BBA5-0B67-4E88-8256-1AD4128DE943}"/>
    <hyperlink ref="E611" r:id="rId2449" display="http://www.usharbormaster.com/secure/auxview.cfm?recordid=29113" xr:uid="{D4BB762B-6825-4AFF-B6F0-FA412ED7E098}"/>
    <hyperlink ref="F611" r:id="rId2450" display="http://maps.google.com/?output=embed&amp;q=41.66200000,-69.95375000" xr:uid="{7455DA49-4452-4D2B-8482-EA1612C28CB1}"/>
    <hyperlink ref="G611" r:id="rId2451" display="http://maps.google.com/?output=embed&amp;q=41.66200000,-69.95375000" xr:uid="{44314CC6-EF13-44C9-9D80-9EA37AEFF4C0}"/>
    <hyperlink ref="P611" r:id="rId2452" display="http://www.usharbormaster.com/secure/AuxAidReport_new.cfm?id=29113" xr:uid="{9908E729-764F-46E6-82F8-15364811A7A1}"/>
    <hyperlink ref="E612" r:id="rId2453" display="http://www.usharbormaster.com/secure/auxview.cfm?recordid=29114" xr:uid="{87380111-76F1-4E5F-B6BE-AC271A5EACB2}"/>
    <hyperlink ref="F612" r:id="rId2454" display="http://maps.google.com/?output=embed&amp;q=41.66280556,-69.95333333" xr:uid="{BAFCFAFC-22FC-4E6A-AF06-1BC7C6576FE9}"/>
    <hyperlink ref="G612" r:id="rId2455" display="http://maps.google.com/?output=embed&amp;q=41.66280556,-69.95333333" xr:uid="{A2CFC9F5-6B79-4522-9ED1-4A2A3302CD1F}"/>
    <hyperlink ref="P612" r:id="rId2456" display="http://www.usharbormaster.com/secure/AuxAidReport_new.cfm?id=29114" xr:uid="{08F06A38-C9FF-4DAC-9002-BF5C761E7DA4}"/>
    <hyperlink ref="E613" r:id="rId2457" display="http://www.usharbormaster.com/secure/auxview.cfm?recordid=29115" xr:uid="{3082B89D-D925-40CE-884D-2DBC0504C3A3}"/>
    <hyperlink ref="F613" r:id="rId2458" display="http://maps.google.com/?output=embed&amp;q=41.66355556,-69.95372222" xr:uid="{75A8FE5C-FE2B-4587-9B1F-82301BCF3966}"/>
    <hyperlink ref="G613" r:id="rId2459" display="http://maps.google.com/?output=embed&amp;q=41.66355556,-69.95372222" xr:uid="{3CE0B954-6A6D-41E7-967D-50DDDFE977FD}"/>
    <hyperlink ref="P613" r:id="rId2460" display="http://www.usharbormaster.com/secure/AuxAidReport_new.cfm?id=29115" xr:uid="{CBE8A78A-3E95-487F-8EF7-1E8296A6E9F8}"/>
    <hyperlink ref="E614" r:id="rId2461" display="http://www.usharbormaster.com/secure/auxview.cfm?recordid=29116" xr:uid="{B07A9DE0-1B8A-4F28-96ED-E5ABA056C7EC}"/>
    <hyperlink ref="F614" r:id="rId2462" display="http://maps.google.com/?output=embed&amp;q=41.66355556,-69.95430556" xr:uid="{D7FC0B27-1AA5-41D8-B33B-1FC1E4D59656}"/>
    <hyperlink ref="G614" r:id="rId2463" display="http://maps.google.com/?output=embed&amp;q=41.66355556,-69.95430556" xr:uid="{ECFC0439-2483-4DBE-ABD5-ABBC516EE8CD}"/>
    <hyperlink ref="P614" r:id="rId2464" display="http://www.usharbormaster.com/secure/AuxAidReport_new.cfm?id=29116" xr:uid="{1D08A060-CA59-4F1C-8D45-E229932FBC87}"/>
    <hyperlink ref="E615" r:id="rId2465" display="http://www.usharbormaster.com/secure/auxview.cfm?recordid=29117" xr:uid="{09CC6933-741E-4F3F-AE7B-B7878E4E8C25}"/>
    <hyperlink ref="F615" r:id="rId2466" display="http://maps.google.com/?output=embed&amp;q=41.66383333,-69.95366667" xr:uid="{BBD71FF8-FE32-4309-8393-569C9C5380A7}"/>
    <hyperlink ref="G615" r:id="rId2467" display="http://maps.google.com/?output=embed&amp;q=41.66383333,-69.95366667" xr:uid="{B0694A55-A605-4117-B4DE-295D326AD687}"/>
    <hyperlink ref="P615" r:id="rId2468" display="http://www.usharbormaster.com/secure/AuxAidReport_new.cfm?id=29117" xr:uid="{46A24521-1904-4CFD-A538-D1B5DC492FAF}"/>
    <hyperlink ref="E616" r:id="rId2469" display="http://www.usharbormaster.com/secure/auxview.cfm?recordid=29118" xr:uid="{42718C70-1D73-44A6-80CF-D1DD74B15D1B}"/>
    <hyperlink ref="F616" r:id="rId2470" display="http://maps.google.com/?output=embed&amp;q=41.66427778,-69.95500000" xr:uid="{40340CEA-3734-4F67-8C93-4F3E3BFAD073}"/>
    <hyperlink ref="G616" r:id="rId2471" display="http://maps.google.com/?output=embed&amp;q=41.66427778,-69.95500000" xr:uid="{329A46EE-98C2-4C8A-8B6C-0C22BAF5BF8B}"/>
    <hyperlink ref="P616" r:id="rId2472" display="http://www.usharbormaster.com/secure/AuxAidReport_new.cfm?id=29118" xr:uid="{1D4D18EE-4ECF-4568-A871-21481C051C56}"/>
    <hyperlink ref="E617" r:id="rId2473" display="http://www.usharbormaster.com/secure/auxview.cfm?recordid=28139" xr:uid="{2C887076-5BD4-405C-8473-DE058132FAE4}"/>
    <hyperlink ref="F617" r:id="rId2474" display="http://maps.google.com/?output=embed&amp;q=41.65805556,-69.95500000" xr:uid="{05836C6A-4A54-4D20-A443-A135AF28E5B6}"/>
    <hyperlink ref="G617" r:id="rId2475" display="http://maps.google.com/?output=embed&amp;q=41.65805556,-69.95500000" xr:uid="{A95D2FC6-FA56-4740-A88A-83ACDF784BD0}"/>
    <hyperlink ref="P617" r:id="rId2476" display="http://www.usharbormaster.com/secure/AuxAidReport_new.cfm?id=28139" xr:uid="{B4023840-38C8-4400-A557-1832A513FC44}"/>
    <hyperlink ref="E618" r:id="rId2477" display="http://www.usharbormaster.com/secure/auxview.cfm?recordid=28404" xr:uid="{0B87CF43-E733-4065-AA29-150A4A20F375}"/>
    <hyperlink ref="F618" r:id="rId2478" display="http://maps.google.com/?output=embed&amp;q=41.66197222,-69.95386111" xr:uid="{4B25E8DA-7F41-4CD1-AB21-BA79C876FCCD}"/>
    <hyperlink ref="G618" r:id="rId2479" display="http://maps.google.com/?output=embed&amp;q=41.66197222,-69.95386111" xr:uid="{C03D240D-798F-423E-BFA5-6FE44FE42C6A}"/>
    <hyperlink ref="P618" r:id="rId2480" display="http://www.usharbormaster.com/secure/AuxAidReport_new.cfm?id=28404" xr:uid="{E95637A7-1E93-46E1-B5C5-49056AC2B74E}"/>
    <hyperlink ref="E619" r:id="rId2481" display="http://www.usharbormaster.com/secure/auxview.cfm?recordid=29119" xr:uid="{A4012ADC-00F7-4F9E-AD58-4AD981A0D6B7}"/>
    <hyperlink ref="F619" r:id="rId2482" display="http://maps.google.com/?output=embed&amp;q=41.66169444,-69.95305556" xr:uid="{C624C66C-B2DD-42AF-8567-43C3CE7D6A71}"/>
    <hyperlink ref="G619" r:id="rId2483" display="http://maps.google.com/?output=embed&amp;q=41.66169444,-69.95305556" xr:uid="{90D15B30-DEDC-4079-8380-4E5019146B70}"/>
    <hyperlink ref="P619" r:id="rId2484" display="http://www.usharbormaster.com/secure/AuxAidReport_new.cfm?id=29119" xr:uid="{675EAD3D-F24B-4E99-A17A-DA5B2FF79353}"/>
    <hyperlink ref="E620" r:id="rId2485" display="http://www.usharbormaster.com/secure/auxview.cfm?recordid=26460" xr:uid="{32556B53-7F5D-4431-8197-2BCF891D67D9}"/>
    <hyperlink ref="F620" r:id="rId2486" display="http://maps.google.com/?output=embed&amp;q=41.66123500,-69.97742389" xr:uid="{8E09C7E6-5F00-4398-A024-F52B011ABDA5}"/>
    <hyperlink ref="G620" r:id="rId2487" display="http://maps.google.com/?output=embed&amp;q=41.66123500,-69.97742389" xr:uid="{0823B36C-B906-485B-9855-C3BEE8C0BD6D}"/>
    <hyperlink ref="P620" r:id="rId2488" display="http://www.usharbormaster.com/secure/AuxAidReport_new.cfm?id=26460" xr:uid="{F49CCD69-9F3A-4B10-BEDB-74BD6D8D1BE5}"/>
    <hyperlink ref="E621" r:id="rId2489" display="http://www.usharbormaster.com/secure/auxview.cfm?recordid=29111" xr:uid="{A7668D97-24BF-46E5-8EA1-EF1A99C424C8}"/>
    <hyperlink ref="F621" r:id="rId2490" display="http://maps.google.com/?output=embed&amp;q=41.68012000,-69.97294972" xr:uid="{A4B44A81-3BAA-445C-9AC6-C56A00D61A08}"/>
    <hyperlink ref="G621" r:id="rId2491" display="http://maps.google.com/?output=embed&amp;q=41.68012000,-69.97294972" xr:uid="{4A0E4890-6150-41F7-B209-AF1B631A534E}"/>
    <hyperlink ref="P621" r:id="rId2492" display="http://www.usharbormaster.com/secure/AuxAidReport_new.cfm?id=29111" xr:uid="{B577F548-341D-4D35-A488-F51ADD7C885A}"/>
    <hyperlink ref="E622" r:id="rId2493" display="http://www.usharbormaster.com/secure/auxview.cfm?recordid=26461" xr:uid="{6ECA1DBF-7AF0-4FDC-BBC7-49EF661CCCFE}"/>
    <hyperlink ref="F622" r:id="rId2494" display="http://maps.google.com/?output=embed&amp;q=41.66165000,-69.97733333" xr:uid="{CEB96EB9-7574-4E72-A7C2-7B31F0FBA478}"/>
    <hyperlink ref="G622" r:id="rId2495" display="http://maps.google.com/?output=embed&amp;q=41.66165000,-69.97733333" xr:uid="{C33FF495-ACFC-4ED6-8BA7-7196E2FE4C91}"/>
    <hyperlink ref="P622" r:id="rId2496" display="http://www.usharbormaster.com/secure/AuxAidReport_new.cfm?id=26461" xr:uid="{2205F4BD-9A0C-400B-8A2E-8ADA13ECD5DF}"/>
    <hyperlink ref="E623" r:id="rId2497" display="http://www.usharbormaster.com/secure/auxview.cfm?recordid=26462" xr:uid="{B436B027-772A-48DC-BF74-0175260CE572}"/>
    <hyperlink ref="F623" r:id="rId2498" display="http://maps.google.com/?output=embed&amp;q=41.66345250,-69.97965889" xr:uid="{BAF65246-4B31-43C6-B475-26EFBF1D9CAB}"/>
    <hyperlink ref="G623" r:id="rId2499" display="http://maps.google.com/?output=embed&amp;q=41.66345250,-69.97965889" xr:uid="{40A730C4-2B5B-4D09-AC47-1B1F53359DAB}"/>
    <hyperlink ref="P623" r:id="rId2500" display="http://www.usharbormaster.com/secure/AuxAidReport_new.cfm?id=26462" xr:uid="{619BF60A-14CF-470D-8CBA-6FA4D1A7AC79}"/>
    <hyperlink ref="E624" r:id="rId2501" display="http://www.usharbormaster.com/secure/auxview.cfm?recordid=26463" xr:uid="{8B6D4E5F-2539-4BB2-9001-08819E023113}"/>
    <hyperlink ref="F624" r:id="rId2502" display="http://maps.google.com/?output=embed&amp;q=41.66622222,-69.98447222" xr:uid="{823AD309-86E7-4377-AC0F-34C67363CAC5}"/>
    <hyperlink ref="G624" r:id="rId2503" display="http://maps.google.com/?output=embed&amp;q=41.66622222,-69.98447222" xr:uid="{74CD3058-B0DC-4989-9E22-592B2A8D7333}"/>
    <hyperlink ref="P624" r:id="rId2504" display="http://www.usharbormaster.com/secure/AuxAidReport_new.cfm?id=26463" xr:uid="{8575715B-1435-4DAC-9E67-53E45DF2EF6A}"/>
    <hyperlink ref="E625" r:id="rId2505" display="http://www.usharbormaster.com/secure/auxview.cfm?recordid=26464" xr:uid="{8834001B-960E-492C-BC9C-C7286A64227E}"/>
    <hyperlink ref="F625" r:id="rId2506" display="http://maps.google.com/?output=embed&amp;q=41.66745861,-69.98646472" xr:uid="{8A92B7B0-D936-49CD-B0CA-89B898E0C484}"/>
    <hyperlink ref="G625" r:id="rId2507" display="http://maps.google.com/?output=embed&amp;q=41.66745861,-69.98646472" xr:uid="{59D5BE27-0909-4F92-8855-2FFEAB2E5894}"/>
    <hyperlink ref="P625" r:id="rId2508" display="http://www.usharbormaster.com/secure/AuxAidReport_new.cfm?id=26464" xr:uid="{D4826679-B6E5-417E-8A77-AF068853ED02}"/>
    <hyperlink ref="E626" r:id="rId2509" display="http://www.usharbormaster.com/secure/auxview.cfm?recordid=26465" xr:uid="{99FDEC51-734B-46D6-AE14-769545528242}"/>
    <hyperlink ref="F626" r:id="rId2510" display="http://maps.google.com/?output=embed&amp;q=41.66944444,-69.98972222" xr:uid="{C44AF779-304D-4E7A-9674-D01CD56C0A7C}"/>
    <hyperlink ref="G626" r:id="rId2511" display="http://maps.google.com/?output=embed&amp;q=41.66944444,-69.98972222" xr:uid="{C209AD73-7DBB-4BE4-A454-A62DF7050A1D}"/>
    <hyperlink ref="P626" r:id="rId2512" display="http://www.usharbormaster.com/secure/AuxAidReport_new.cfm?id=26465" xr:uid="{6679E455-F32F-454E-B151-3DFB7B806BA0}"/>
    <hyperlink ref="E627" r:id="rId2513" display="http://www.usharbormaster.com/secure/auxview.cfm?recordid=26466" xr:uid="{413C27C4-DB53-4821-BF26-23B002FD26E9}"/>
    <hyperlink ref="F627" r:id="rId2514" display="http://maps.google.com/?output=embed&amp;q=41.67239750,-69.98687889" xr:uid="{B1B9336A-5E3F-44C5-AD9B-3F1DE7113DFA}"/>
    <hyperlink ref="G627" r:id="rId2515" display="http://maps.google.com/?output=embed&amp;q=41.67239750,-69.98687889" xr:uid="{CC282C3C-6448-44E4-988B-E6B62824E17A}"/>
    <hyperlink ref="P627" r:id="rId2516" display="http://www.usharbormaster.com/secure/AuxAidReport_new.cfm?id=26466" xr:uid="{70B91D5E-36EE-4D92-BC93-D0FCD1ABDD1D}"/>
    <hyperlink ref="E628" r:id="rId2517" display="http://www.usharbormaster.com/secure/auxview.cfm?recordid=26467" xr:uid="{77967312-4994-42B8-92BD-120EED0DBDF9}"/>
    <hyperlink ref="F628" r:id="rId2518" display="http://maps.google.com/?output=embed&amp;q=41.67802583,-69.97901778" xr:uid="{5C5F1333-63BF-4EED-BF24-169517ABDA49}"/>
    <hyperlink ref="G628" r:id="rId2519" display="http://maps.google.com/?output=embed&amp;q=41.67802583,-69.97901778" xr:uid="{18352861-17FC-45E4-96A2-6F51B7CE42BB}"/>
    <hyperlink ref="P628" r:id="rId2520" display="http://www.usharbormaster.com/secure/AuxAidReport_new.cfm?id=26467" xr:uid="{455CD5CF-5613-497B-8FB7-50760D548944}"/>
    <hyperlink ref="E629" r:id="rId2521" display="http://www.usharbormaster.com/secure/auxview.cfm?recordid=26468" xr:uid="{DBA453E0-0E59-47FF-A1E5-546DE09A4151}"/>
    <hyperlink ref="F629" r:id="rId2522" display="http://maps.google.com/?output=embed&amp;q=41.67930000,-69.97650000" xr:uid="{0BF4778F-9F0B-4DF6-8A1D-53A34311DBE2}"/>
    <hyperlink ref="G629" r:id="rId2523" display="http://maps.google.com/?output=embed&amp;q=41.67930000,-69.97650000" xr:uid="{1A821FD2-6ED9-4B8D-AB0C-51148943122B}"/>
    <hyperlink ref="P629" r:id="rId2524" display="http://www.usharbormaster.com/secure/AuxAidReport_new.cfm?id=26468" xr:uid="{261C01E4-FD7D-4263-BE4B-AB9676BBE5C2}"/>
    <hyperlink ref="E630" r:id="rId2525" display="http://www.usharbormaster.com/secure/auxview.cfm?recordid=28131" xr:uid="{AE035F8F-A48D-4EEF-9371-5B36B0920135}"/>
    <hyperlink ref="F630" r:id="rId2526" display="http://maps.google.com/?output=embed&amp;q=41.68035000,-69.97225000" xr:uid="{4ADACDDC-CC2B-4D5E-82CF-27D09832FB5B}"/>
    <hyperlink ref="G630" r:id="rId2527" display="http://maps.google.com/?output=embed&amp;q=41.68035000,-69.97225000" xr:uid="{4DEE3939-0280-482F-8E15-2A61B44010C7}"/>
    <hyperlink ref="P630" r:id="rId2528" display="http://www.usharbormaster.com/secure/AuxAidReport_new.cfm?id=28131" xr:uid="{6CFE6E6F-9AA3-4DFD-B472-30EED8F87E73}"/>
    <hyperlink ref="E631" r:id="rId2529" display="http://www.usharbormaster.com/secure/auxview.cfm?recordid=28130" xr:uid="{72C8816A-85A6-4844-8869-B1A7C79051C0}"/>
    <hyperlink ref="F631" r:id="rId2530" display="http://maps.google.com/?output=embed&amp;q=41.67835000,-69.97860000" xr:uid="{23617527-EFBB-4DB5-9EF8-EF3262A0C941}"/>
    <hyperlink ref="G631" r:id="rId2531" display="http://maps.google.com/?output=embed&amp;q=41.67835000,-69.97860000" xr:uid="{AA25153B-5F8F-43EB-A135-EE5FD975E458}"/>
    <hyperlink ref="P631" r:id="rId2532" display="http://www.usharbormaster.com/secure/AuxAidReport_new.cfm?id=28130" xr:uid="{B0322700-8606-4600-ADED-980C28AE03A0}"/>
    <hyperlink ref="E632" r:id="rId2533" display="http://www.usharbormaster.com/secure/auxview.cfm?recordid=28129" xr:uid="{E73A00BD-7F5E-40C4-B664-1F54A914BB76}"/>
    <hyperlink ref="F632" r:id="rId2534" display="http://maps.google.com/?output=embed&amp;q=41.67290000,-69.96933333" xr:uid="{0FC68F79-F80F-4897-A86B-9F5DDB13B897}"/>
    <hyperlink ref="G632" r:id="rId2535" display="http://maps.google.com/?output=embed&amp;q=41.67290000,-69.96933333" xr:uid="{A2575AC2-7ED1-4FC1-BA13-8864AD9F8D2B}"/>
    <hyperlink ref="P632" r:id="rId2536" display="http://www.usharbormaster.com/secure/AuxAidReport_new.cfm?id=28129" xr:uid="{7B964E89-B1B8-445D-8F8F-41BAFF3B7939}"/>
    <hyperlink ref="E633" r:id="rId2537" display="http://www.usharbormaster.com/secure/auxview.cfm?recordid=28128" xr:uid="{59F14712-6C8D-46A6-86AA-71392BEAEC93}"/>
    <hyperlink ref="F633" r:id="rId2538" display="http://maps.google.com/?output=embed&amp;q=41.66320000,-69.97940000" xr:uid="{9400BE78-D850-4C3B-8595-D0005906FC4C}"/>
    <hyperlink ref="G633" r:id="rId2539" display="http://maps.google.com/?output=embed&amp;q=41.66320000,-69.97940000" xr:uid="{B995B7C8-CDD7-46D7-A1E2-434EBF3658E6}"/>
    <hyperlink ref="P633" r:id="rId2540" display="http://www.usharbormaster.com/secure/AuxAidReport_new.cfm?id=28128" xr:uid="{A7298D66-7E31-4890-9488-2E5B176FFA65}"/>
    <hyperlink ref="E634" r:id="rId2541" display="http://www.usharbormaster.com/secure/auxview.cfm?recordid=28127" xr:uid="{C21F33C9-F821-4662-B898-CADE9B6854BA}"/>
    <hyperlink ref="F634" r:id="rId2542" display="http://maps.google.com/?output=embed&amp;q=41.66573333,-69.98326667" xr:uid="{8A80A1A7-9E4F-4D9F-A874-592AA939818E}"/>
    <hyperlink ref="G634" r:id="rId2543" display="http://maps.google.com/?output=embed&amp;q=41.66573333,-69.98326667" xr:uid="{54E3FBBF-924F-4C46-A00E-AF4506B2ECAF}"/>
    <hyperlink ref="P634" r:id="rId2544" display="http://www.usharbormaster.com/secure/AuxAidReport_new.cfm?id=28127" xr:uid="{8E4B3FC6-9275-4447-80BA-B9A7F7889D27}"/>
    <hyperlink ref="E635" r:id="rId2545" display="http://www.usharbormaster.com/secure/auxview.cfm?recordid=28126" xr:uid="{8224E363-D901-4B4B-9C73-4D4A26AD466C}"/>
    <hyperlink ref="F635" r:id="rId2546" display="http://maps.google.com/?output=embed&amp;q=41.66855000,-69.98905000" xr:uid="{B1D1048B-CD49-46AF-96A8-28AF4F59CA32}"/>
    <hyperlink ref="G635" r:id="rId2547" display="http://maps.google.com/?output=embed&amp;q=41.66855000,-69.98905000" xr:uid="{97099A39-2E4A-4B3B-A515-70A40BB5514F}"/>
    <hyperlink ref="P635" r:id="rId2548" display="http://www.usharbormaster.com/secure/AuxAidReport_new.cfm?id=28126" xr:uid="{5B25CFF3-DFAD-446C-8D12-8B41BC77DA4E}"/>
    <hyperlink ref="E636" r:id="rId2549" display="http://www.usharbormaster.com/secure/auxview.cfm?recordid=28799" xr:uid="{BE4F3B2E-EB5D-4FB8-976B-FF020636D904}"/>
    <hyperlink ref="F636" r:id="rId2550" display="http://maps.google.com/?output=embed&amp;q=41.62695000,-70.90914167" xr:uid="{7BDC373A-BA08-443F-AEE2-589BF566AB4C}"/>
    <hyperlink ref="G636" r:id="rId2551" display="http://maps.google.com/?output=embed&amp;q=41.62695000,-70.90914167" xr:uid="{ABB7A955-651F-48E1-8953-F302188A08D4}"/>
    <hyperlink ref="P636" r:id="rId2552" display="http://www.usharbormaster.com/secure/AuxAidReport_new.cfm?id=28799" xr:uid="{8FC5412E-D0FB-4C11-936D-ADB2E03C2B24}"/>
    <hyperlink ref="E637" r:id="rId2553" display="http://www.usharbormaster.com/secure/auxview.cfm?recordid=28478" xr:uid="{70E29B89-527B-4516-878A-1DE065C02864}"/>
    <hyperlink ref="F637" r:id="rId2554" display="http://maps.google.com/?output=embed&amp;q=41.98569444,-70.08850000" xr:uid="{7E5E72BC-F165-4061-8A44-D5657DF5EF27}"/>
    <hyperlink ref="G637" r:id="rId2555" display="http://maps.google.com/?output=embed&amp;q=41.98569444,-70.08850000" xr:uid="{056E8A5B-2BC1-4618-A8DF-E1F259EBC270}"/>
    <hyperlink ref="P637" r:id="rId2556" display="http://www.usharbormaster.com/secure/AuxAidReport_new.cfm?id=28478" xr:uid="{148DDFE6-24AC-498E-B1A9-FE4CA2BBC6B3}"/>
    <hyperlink ref="E638" r:id="rId2557" display="http://www.usharbormaster.com/secure/auxview.cfm?recordid=28479" xr:uid="{AECFC06E-EBD5-415E-9A2B-A9784300D6AB}"/>
    <hyperlink ref="F638" r:id="rId2558" display="http://maps.google.com/?output=embed&amp;q=41.99188889,-70.07938889" xr:uid="{9711F957-BF2D-437B-ABED-C6ABAC4A2629}"/>
    <hyperlink ref="G638" r:id="rId2559" display="http://maps.google.com/?output=embed&amp;q=41.99188889,-70.07938889" xr:uid="{E82BB243-E68E-4AEA-932F-6333E06DD06A}"/>
    <hyperlink ref="P638" r:id="rId2560" display="http://www.usharbormaster.com/secure/AuxAidReport_new.cfm?id=28479" xr:uid="{BA9CAF0F-13E6-46C4-A554-1B0039951A77}"/>
    <hyperlink ref="E639" r:id="rId2561" display="http://www.usharbormaster.com/secure/auxview.cfm?recordid=28997" xr:uid="{99F7D8B8-9FF1-493B-B23E-1EFCEA654545}"/>
    <hyperlink ref="F639" r:id="rId2562" display="http://maps.google.com/?output=embed&amp;q=41.99175000,-70.07425000" xr:uid="{82950185-C3FE-458D-80F3-CF3259E344FC}"/>
    <hyperlink ref="G639" r:id="rId2563" display="http://maps.google.com/?output=embed&amp;q=41.99175000,-70.07425000" xr:uid="{81DD4064-6435-4F31-991F-1DCEEFB5712E}"/>
    <hyperlink ref="P639" r:id="rId2564" display="http://www.usharbormaster.com/secure/AuxAidReport_new.cfm?id=28997" xr:uid="{3D5BFFA5-902F-47C0-AB9F-F25A4C0F69AF}"/>
    <hyperlink ref="E640" r:id="rId2565" display="http://www.usharbormaster.com/secure/auxview.cfm?recordid=28483" xr:uid="{B478DE3F-1087-4775-8340-388FB76B42B1}"/>
    <hyperlink ref="F640" r:id="rId2566" display="http://maps.google.com/?output=embed&amp;q=41.99183333,-70.07936111" xr:uid="{4101C97D-5534-4D91-8175-B8E4137B317D}"/>
    <hyperlink ref="G640" r:id="rId2567" display="http://maps.google.com/?output=embed&amp;q=41.99183333,-70.07936111" xr:uid="{707C9C9A-926C-4494-B845-CF60D5E5126E}"/>
    <hyperlink ref="P640" r:id="rId2568" display="http://www.usharbormaster.com/secure/AuxAidReport_new.cfm?id=28483" xr:uid="{F687C561-9A7B-469C-AAE4-F0D5928C0A42}"/>
    <hyperlink ref="E641" r:id="rId2569" display="http://www.usharbormaster.com/secure/auxview.cfm?recordid=28487" xr:uid="{655F7042-0817-4C9E-9F7E-D3E2996616FA}"/>
    <hyperlink ref="F641" r:id="rId2570" display="http://maps.google.com/?output=embed&amp;q=41.99211111,-70.07611111" xr:uid="{C071E6B8-27D6-4C3B-92A6-0FD228980414}"/>
    <hyperlink ref="G641" r:id="rId2571" display="http://maps.google.com/?output=embed&amp;q=41.99211111,-70.07611111" xr:uid="{0FDA2B14-8CFF-4A69-AD67-8199E275544A}"/>
    <hyperlink ref="P641" r:id="rId2572" display="http://www.usharbormaster.com/secure/AuxAidReport_new.cfm?id=28487" xr:uid="{FC1A40FA-32AF-4AAB-976A-AA2160C6403A}"/>
    <hyperlink ref="E642" r:id="rId2573" display="http://www.usharbormaster.com/secure/auxview.cfm?recordid=30988" xr:uid="{3453FE17-7BA6-46C6-B737-4C9E6F101798}"/>
    <hyperlink ref="F642" r:id="rId2574" display="http://maps.google.com/?output=embed&amp;q=41.99166667,-70.08052778" xr:uid="{ADFDEB9B-61DE-45E8-AFF6-95661C913DF4}"/>
    <hyperlink ref="G642" r:id="rId2575" display="http://maps.google.com/?output=embed&amp;q=41.99166667,-70.08052778" xr:uid="{4D8F01F5-936E-4ABC-8883-762417CE34C6}"/>
    <hyperlink ref="P642" r:id="rId2576" display="http://www.usharbormaster.com/secure/AuxAidReport_new.cfm?id=30988" xr:uid="{D85D51E6-84B2-448B-9014-80C97979682F}"/>
    <hyperlink ref="E643" r:id="rId2577" display="http://www.usharbormaster.com/secure/auxview.cfm?recordid=30987" xr:uid="{5FB5A2B1-5242-4AB5-8820-652026FBACD9}"/>
    <hyperlink ref="F643" r:id="rId2578" display="http://maps.google.com/?output=embed&amp;q=41.99225000,-70.08000000" xr:uid="{CEF956CC-AA27-421E-AE08-5E189D6F9DF1}"/>
    <hyperlink ref="G643" r:id="rId2579" display="http://maps.google.com/?output=embed&amp;q=41.99225000,-70.08000000" xr:uid="{2DDA858B-088E-4D59-96AD-A8774811D52A}"/>
    <hyperlink ref="P643" r:id="rId2580" display="http://www.usharbormaster.com/secure/AuxAidReport_new.cfm?id=30987" xr:uid="{9D383CE7-12D2-4E72-987A-FAA24AC845A2}"/>
    <hyperlink ref="E644" r:id="rId2581" display="http://www.usharbormaster.com/secure/auxview.cfm?recordid=28503" xr:uid="{4E9E235A-1C77-43BF-BDFC-E9DED7D85DE7}"/>
    <hyperlink ref="F644" r:id="rId2582" display="http://maps.google.com/?output=embed&amp;q=41.63993333,-70.21075000" xr:uid="{9A78B927-8711-47D7-B247-D8860EE6EE0B}"/>
    <hyperlink ref="G644" r:id="rId2583" display="http://maps.google.com/?output=embed&amp;q=41.63993333,-70.21075000" xr:uid="{8D1EB3B8-90BD-4939-8F05-54F4BCC3F856}"/>
    <hyperlink ref="P644" r:id="rId2584" display="http://www.usharbormaster.com/secure/AuxAidReport_new.cfm?id=28503" xr:uid="{FDA80B86-43FA-42FC-A384-5B2926EE9F85}"/>
    <hyperlink ref="E645" r:id="rId2585" display="http://www.usharbormaster.com/secure/auxview.cfm?recordid=24059" xr:uid="{DC9152EB-E211-4212-BBA9-A36C7C5B612E}"/>
    <hyperlink ref="F645" r:id="rId2586" display="http://maps.google.com/?output=embed&amp;q=41.62880556,-70.21611111" xr:uid="{3D7D980D-E94B-478F-BC2A-CA8A234570A1}"/>
    <hyperlink ref="G645" r:id="rId2587" display="http://maps.google.com/?output=embed&amp;q=41.62880556,-70.21611111" xr:uid="{5FA7E042-8DDB-4D5E-BA60-2B433BBB8296}"/>
    <hyperlink ref="P645" r:id="rId2588" display="http://www.usharbormaster.com/secure/AuxAidReport_new.cfm?id=24059" xr:uid="{A43534BE-D779-4ADB-AFCD-6C675633DCD8}"/>
    <hyperlink ref="E646" r:id="rId2589" display="http://www.usharbormaster.com/secure/auxview.cfm?recordid=29009" xr:uid="{372165D4-C245-4C48-9250-2308E97CCA4A}"/>
    <hyperlink ref="F646" r:id="rId2590" display="http://maps.google.com/?output=embed&amp;q=41.62952778,-70.21708333" xr:uid="{BA292C88-C68E-484E-9EA3-52647C39995C}"/>
    <hyperlink ref="G646" r:id="rId2591" display="http://maps.google.com/?output=embed&amp;q=41.62952778,-70.21708333" xr:uid="{0A97BF8C-1BBB-4A33-B2AA-45A8DF2902E9}"/>
    <hyperlink ref="P646" r:id="rId2592" display="http://www.usharbormaster.com/secure/AuxAidReport_new.cfm?id=29009" xr:uid="{80FAA81F-7BC8-41AC-9673-AFABFEDFC98F}"/>
    <hyperlink ref="E647" r:id="rId2593" display="http://www.usharbormaster.com/secure/auxview.cfm?recordid=29010" xr:uid="{F02E5635-F091-4842-9F18-BB0963423F43}"/>
    <hyperlink ref="F647" r:id="rId2594" display="http://maps.google.com/?output=embed&amp;q=41.63130556,-70.21744444" xr:uid="{172D6B28-6DA3-4E0F-918D-3EE052ACD886}"/>
    <hyperlink ref="G647" r:id="rId2595" display="http://maps.google.com/?output=embed&amp;q=41.63130556,-70.21744444" xr:uid="{D8773CF1-AA09-462F-B518-9D1FC2021461}"/>
    <hyperlink ref="P647" r:id="rId2596" display="http://www.usharbormaster.com/secure/AuxAidReport_new.cfm?id=29010" xr:uid="{E5D8A0A2-DFA8-4863-8D02-F258E14FCDBA}"/>
    <hyperlink ref="E648" r:id="rId2597" display="http://www.usharbormaster.com/secure/auxview.cfm?recordid=29173" xr:uid="{3B9420FE-AFF7-4ECB-9B83-72D6E0A4F9DD}"/>
    <hyperlink ref="F648" r:id="rId2598" display="http://maps.google.com/?output=embed&amp;q=41.63266667,-70.21900000" xr:uid="{6DF212B8-D3EA-4E5C-B0A9-086FCD3D49FA}"/>
    <hyperlink ref="G648" r:id="rId2599" display="http://maps.google.com/?output=embed&amp;q=41.63266667,-70.21900000" xr:uid="{62901118-2357-41E6-8AFB-C3C2DA9377CF}"/>
    <hyperlink ref="P648" r:id="rId2600" display="http://www.usharbormaster.com/secure/AuxAidReport_new.cfm?id=29173" xr:uid="{3C715EA7-7805-4460-B548-0EF909A5F711}"/>
    <hyperlink ref="E649" r:id="rId2601" display="http://www.usharbormaster.com/secure/auxview.cfm?recordid=29172" xr:uid="{E68E3BA0-FE85-41A1-9181-BE4823E847B1}"/>
    <hyperlink ref="F649" r:id="rId2602" display="http://maps.google.com/?output=embed&amp;q=41.63366667,-70.21916667" xr:uid="{53FCA266-2F6D-4427-A550-9D706E049851}"/>
    <hyperlink ref="G649" r:id="rId2603" display="http://maps.google.com/?output=embed&amp;q=41.63366667,-70.21916667" xr:uid="{2FB77DE3-E4FD-4B78-8B0D-41D0025ACF41}"/>
    <hyperlink ref="P649" r:id="rId2604" display="http://www.usharbormaster.com/secure/AuxAidReport_new.cfm?id=29172" xr:uid="{0D0D087F-7E8D-4AB9-AF90-F82DC779AE4F}"/>
    <hyperlink ref="E650" r:id="rId2605" display="http://www.usharbormaster.com/secure/auxview.cfm?recordid=44106" xr:uid="{98830715-9852-40F6-B92B-351B9AAE45FA}"/>
    <hyperlink ref="F650" r:id="rId2606" display="http://maps.google.com/?output=embed&amp;q=41.63747222,-70.22184722" xr:uid="{27F18285-DA26-4B20-96E8-5DBA4C8E653E}"/>
    <hyperlink ref="G650" r:id="rId2607" display="http://maps.google.com/?output=embed&amp;q=41.63747222,-70.22184722" xr:uid="{0A4CD98D-6BF4-49FD-9C40-DC3EBD3A54F8}"/>
    <hyperlink ref="P650" r:id="rId2608" display="http://www.usharbormaster.com/secure/AuxAidReport_new.cfm?id=44106" xr:uid="{B5A57ABF-FD42-4E7E-AB80-39EF4BCBE18D}"/>
    <hyperlink ref="E651" r:id="rId2609" display="http://www.usharbormaster.com/secure/auxview.cfm?recordid=29011" xr:uid="{978C2EF9-FD11-4935-A91D-14C3DC4ED84D}"/>
    <hyperlink ref="F651" r:id="rId2610" display="http://maps.google.com/?output=embed&amp;q=41.63366667,-70.21969444" xr:uid="{42B58954-99D4-4BB7-A728-16BD58042F50}"/>
    <hyperlink ref="G651" r:id="rId2611" display="http://maps.google.com/?output=embed&amp;q=41.63366667,-70.21969444" xr:uid="{C174A054-4E83-4B8E-9BD3-821C4D46820D}"/>
    <hyperlink ref="P651" r:id="rId2612" display="http://www.usharbormaster.com/secure/AuxAidReport_new.cfm?id=29011" xr:uid="{C75B707C-928F-49A4-81C9-5731E92CBADB}"/>
    <hyperlink ref="E652" r:id="rId2613" display="http://www.usharbormaster.com/secure/auxview.cfm?recordid=24055" xr:uid="{98C1A3EC-622E-43B4-9ECE-1E0A93BF8521}"/>
    <hyperlink ref="F652" r:id="rId2614" display="http://maps.google.com/?output=embed&amp;q=41.75277778,-69.96752778" xr:uid="{69D549A0-6476-481A-ACEA-A069A6F8F25E}"/>
    <hyperlink ref="G652" r:id="rId2615" display="http://maps.google.com/?output=embed&amp;q=41.75277778,-69.96752778" xr:uid="{F6B54A7E-3A49-43E1-B351-3E832729EBB6}"/>
    <hyperlink ref="P652" r:id="rId2616" display="http://www.usharbormaster.com/secure/AuxAidReport_new.cfm?id=24055" xr:uid="{598737A3-1521-4B7B-9D42-2B7F26F48E15}"/>
    <hyperlink ref="E653" r:id="rId2617" display="http://www.usharbormaster.com/secure/auxview.cfm?recordid=24056" xr:uid="{1D6FF21E-5340-420C-BFA5-2E4D20E4A38E}"/>
    <hyperlink ref="F653" r:id="rId2618" display="http://maps.google.com/?output=embed&amp;q=41.75272222,-69.96722222" xr:uid="{67CB67B6-5F99-4486-98FE-3F25A831CA03}"/>
    <hyperlink ref="G653" r:id="rId2619" display="http://maps.google.com/?output=embed&amp;q=41.75272222,-69.96722222" xr:uid="{5ABFD185-4BF8-4FCE-8CB0-3A96F670DE4B}"/>
    <hyperlink ref="P653" r:id="rId2620" display="http://www.usharbormaster.com/secure/AuxAidReport_new.cfm?id=24056" xr:uid="{0074E36C-F636-4E32-9A05-D339918388BB}"/>
    <hyperlink ref="E654" r:id="rId2621" display="http://www.usharbormaster.com/secure/auxview.cfm?recordid=36718" xr:uid="{277A70B9-637B-4114-9618-B2D8521AAFC1}"/>
    <hyperlink ref="F654" r:id="rId2622" display="http://maps.google.com/?output=embed&amp;q=41.65278333,-70.63233056" xr:uid="{42E252EF-5D65-411C-927E-DC1A1AE8A95F}"/>
    <hyperlink ref="G654" r:id="rId2623" display="http://maps.google.com/?output=embed&amp;q=41.65278333,-70.63233056" xr:uid="{485D0A65-5AD5-4952-86B5-09A191D5D386}"/>
    <hyperlink ref="P654" r:id="rId2624" display="http://www.usharbormaster.com/secure/AuxAidReport_new.cfm?id=36718" xr:uid="{BEC2B4BC-F6E7-4966-9479-5EE5F6DBDA21}"/>
    <hyperlink ref="E655" r:id="rId2625" display="http://www.usharbormaster.com/secure/auxview.cfm?recordid=36717" xr:uid="{A4B3669E-88D1-4295-883B-A704D7F2917D}"/>
    <hyperlink ref="F655" r:id="rId2626" display="http://maps.google.com/?output=embed&amp;q=41.65310000,-70.63361389" xr:uid="{5DECD35B-52EE-4A82-9DCC-0F5BE5C12B0B}"/>
    <hyperlink ref="G655" r:id="rId2627" display="http://maps.google.com/?output=embed&amp;q=41.65310000,-70.63361389" xr:uid="{0B0F2F47-B6E1-4164-A5E9-95A2F2409A87}"/>
    <hyperlink ref="P655" r:id="rId2628" display="http://www.usharbormaster.com/secure/AuxAidReport_new.cfm?id=36717" xr:uid="{C3A059AE-4A88-4545-AC40-8DA8CD1B16F7}"/>
    <hyperlink ref="E656" r:id="rId2629" display="http://www.usharbormaster.com/secure/auxview.cfm?recordid=36720" xr:uid="{EA6FF09A-D304-4422-A70A-2FDEF6DB22AF}"/>
    <hyperlink ref="F656" r:id="rId2630" display="http://maps.google.com/?output=embed&amp;q=41.65206389,-70.63246944" xr:uid="{BE6B0B8A-8D02-45CC-928E-1F616319897A}"/>
    <hyperlink ref="G656" r:id="rId2631" display="http://maps.google.com/?output=embed&amp;q=41.65206389,-70.63246944" xr:uid="{3E4C5513-469D-4131-B705-5CEB37F8E9A6}"/>
    <hyperlink ref="P656" r:id="rId2632" display="http://www.usharbormaster.com/secure/AuxAidReport_new.cfm?id=36720" xr:uid="{91831D3C-E42E-4C48-8FA7-B1D23F17FB0C}"/>
    <hyperlink ref="E657" r:id="rId2633" display="http://www.usharbormaster.com/secure/auxview.cfm?recordid=36719" xr:uid="{137A59AA-5939-4956-9054-BCAB89764E79}"/>
    <hyperlink ref="F657" r:id="rId2634" display="http://maps.google.com/?output=embed&amp;q=41.65213333,-70.63365278" xr:uid="{5CE07C6A-576F-4C76-B719-4AC437044055}"/>
    <hyperlink ref="G657" r:id="rId2635" display="http://maps.google.com/?output=embed&amp;q=41.65213333,-70.63365278" xr:uid="{D145B15F-7804-4750-B64E-DF9C96AF4CF8}"/>
    <hyperlink ref="P657" r:id="rId2636" display="http://www.usharbormaster.com/secure/AuxAidReport_new.cfm?id=36719" xr:uid="{EDF7E351-6D30-47E3-9F2D-DB7216D3E9F2}"/>
    <hyperlink ref="E658" r:id="rId2637" display="http://www.usharbormaster.com/secure/auxview.cfm?recordid=24051" xr:uid="{7A710728-7AA9-45D3-B368-F6A69A3C6B58}"/>
    <hyperlink ref="F658" r:id="rId2638" display="http://maps.google.com/?output=embed&amp;q=41.71686611,-70.62165000" xr:uid="{8A87220D-804B-4BB7-98C8-2CA01BDC8EF5}"/>
    <hyperlink ref="G658" r:id="rId2639" display="http://maps.google.com/?output=embed&amp;q=41.71686611,-70.62165000" xr:uid="{8BE46C1D-8465-46C9-80DB-DF78D6825FFF}"/>
    <hyperlink ref="P658" r:id="rId2640" display="http://www.usharbormaster.com/secure/AuxAidReport_new.cfm?id=24051" xr:uid="{D348A3DE-7A80-4903-ABEC-D81578EB6980}"/>
    <hyperlink ref="E659" r:id="rId2641" display="http://www.usharbormaster.com/secure/auxview.cfm?recordid=28801" xr:uid="{2077A232-8075-49E9-816A-CC38F1AF6A5B}"/>
    <hyperlink ref="F659" r:id="rId2642" display="http://maps.google.com/?output=embed&amp;q=41.71870000,-70.62070000" xr:uid="{1C230739-6778-4408-881C-C2E19C204F25}"/>
    <hyperlink ref="G659" r:id="rId2643" display="http://maps.google.com/?output=embed&amp;q=41.71870000,-70.62070000" xr:uid="{72448CE1-4648-4583-96E8-49A3CEA15820}"/>
    <hyperlink ref="P659" r:id="rId2644" display="http://www.usharbormaster.com/secure/AuxAidReport_new.cfm?id=28801" xr:uid="{CE470D1B-18C0-4619-9D31-91FCF5898ABB}"/>
    <hyperlink ref="E660" r:id="rId2645" display="http://www.usharbormaster.com/secure/auxview.cfm?recordid=29090" xr:uid="{6B635669-0D20-4FAA-AF97-827E71D77056}"/>
    <hyperlink ref="F660" r:id="rId2646" display="http://maps.google.com/?output=embed&amp;q=41.71320000,-70.63338333" xr:uid="{C925C313-5822-4EA0-8BD5-FF07EA80B8CE}"/>
    <hyperlink ref="G660" r:id="rId2647" display="http://maps.google.com/?output=embed&amp;q=41.71320000,-70.63338333" xr:uid="{B68F57CE-8839-4DE4-86C1-EC747BD86C6F}"/>
    <hyperlink ref="P660" r:id="rId2648" display="http://www.usharbormaster.com/secure/AuxAidReport_new.cfm?id=29090" xr:uid="{76F6ADD1-704C-407D-B2B2-D7E39ED67191}"/>
    <hyperlink ref="E661" r:id="rId2649" display="http://www.usharbormaster.com/secure/auxview.cfm?recordid=24052" xr:uid="{192EBA6F-5047-446C-BC47-ED55D4558B7B}"/>
    <hyperlink ref="F661" r:id="rId2650" display="http://maps.google.com/?output=embed&amp;q=41.71856667,-70.62021667" xr:uid="{00F5F41E-DC53-48BD-9B41-0254156FEC56}"/>
    <hyperlink ref="G661" r:id="rId2651" display="http://maps.google.com/?output=embed&amp;q=41.71856667,-70.62021667" xr:uid="{FD9D08BE-C610-41A2-8B41-1126C9CBC0BD}"/>
    <hyperlink ref="P661" r:id="rId2652" display="http://www.usharbormaster.com/secure/AuxAidReport_new.cfm?id=24052" xr:uid="{05B0E881-C592-4C8F-9EC0-E5FF3345FCE4}"/>
    <hyperlink ref="E662" r:id="rId2653" display="http://www.usharbormaster.com/secure/auxview.cfm?recordid=29092" xr:uid="{A101FCD6-1343-41F9-B401-4D1E36DADB4B}"/>
    <hyperlink ref="F662" r:id="rId2654" display="http://maps.google.com/?output=embed&amp;q=41.71530000,-70.61641667" xr:uid="{513ED2E8-061D-43D0-A3DA-44AFCD528B21}"/>
    <hyperlink ref="G662" r:id="rId2655" display="http://maps.google.com/?output=embed&amp;q=41.71530000,-70.61641667" xr:uid="{823FC232-B4D2-43AF-AD46-5A021CC6EC5B}"/>
    <hyperlink ref="P662" r:id="rId2656" display="http://www.usharbormaster.com/secure/AuxAidReport_new.cfm?id=29092" xr:uid="{13C1D004-BF19-4460-8E09-3AC44016E167}"/>
    <hyperlink ref="E663" r:id="rId2657" display="http://www.usharbormaster.com/secure/auxview.cfm?recordid=24054" xr:uid="{0671FB34-1728-41CB-95D5-8DA9525AC1DB}"/>
    <hyperlink ref="F663" r:id="rId2658" display="http://maps.google.com/?output=embed&amp;q=41.72181667,-70.62665000" xr:uid="{B92D83ED-6FFD-4C52-85B2-D050F61EFFC9}"/>
    <hyperlink ref="G663" r:id="rId2659" display="http://maps.google.com/?output=embed&amp;q=41.72181667,-70.62665000" xr:uid="{1221AB25-68AD-411E-BD48-21682F5E33E9}"/>
    <hyperlink ref="P663" r:id="rId2660" display="http://www.usharbormaster.com/secure/AuxAidReport_new.cfm?id=24054" xr:uid="{48001E30-459C-4E18-B92E-E8807F4C02DD}"/>
    <hyperlink ref="E664" r:id="rId2661" display="http://www.usharbormaster.com/secure/auxview.cfm?recordid=29947" xr:uid="{623CBA74-9A44-4BED-B3AA-0C71AF50CE76}"/>
    <hyperlink ref="F664" r:id="rId2662" display="http://maps.google.com/?output=embed&amp;q=41.29016667,-70.07266667" xr:uid="{B9866A03-0BB1-46D9-9795-3719B30CD2B9}"/>
    <hyperlink ref="G664" r:id="rId2663" display="http://maps.google.com/?output=embed&amp;q=41.29016667,-70.07266667" xr:uid="{65F8C6F9-570C-419A-8973-F803EAC110FF}"/>
    <hyperlink ref="P664" r:id="rId2664" display="http://www.usharbormaster.com/secure/AuxAidReport_new.cfm?id=29947" xr:uid="{BA894FBF-5DE7-4C38-A942-4AC9E5E55D80}"/>
    <hyperlink ref="E665" r:id="rId2665" display="http://www.usharbormaster.com/secure/auxview.cfm?recordid=29146" xr:uid="{9E5BEF19-C7E4-4881-906A-E0760C31B525}"/>
    <hyperlink ref="F665" r:id="rId2666" display="http://maps.google.com/?output=embed&amp;q=41.74528333,-70.70980000" xr:uid="{90DA802D-126C-4672-B073-AA878A1C1544}"/>
    <hyperlink ref="G665" r:id="rId2667" display="http://maps.google.com/?output=embed&amp;q=41.74528333,-70.70980000" xr:uid="{64ED79A2-D2E1-4D30-8D18-884D8A2ED6EC}"/>
    <hyperlink ref="P665" r:id="rId2668" display="http://www.usharbormaster.com/secure/AuxAidReport_new.cfm?id=29146" xr:uid="{7D1271B3-9304-4EE1-8FCD-298877D01172}"/>
    <hyperlink ref="E666" r:id="rId2669" display="http://www.usharbormaster.com/secure/auxview.cfm?recordid=41282" xr:uid="{ED5EB36E-0E2E-43CB-9C0A-B10F0F32C459}"/>
    <hyperlink ref="F666" r:id="rId2670" display="http://maps.google.com/?output=embed&amp;q=41.69852583,-70.73940500" xr:uid="{5FBD7E0A-A79D-48D4-B6DC-E53BFC0B9585}"/>
    <hyperlink ref="G666" r:id="rId2671" display="http://maps.google.com/?output=embed&amp;q=41.69852583,-70.73940500" xr:uid="{2F9DADA5-2F1D-426B-B9EF-0BB8651EF5DE}"/>
    <hyperlink ref="P666" r:id="rId2672" display="http://www.usharbormaster.com/secure/AuxAidReport_new.cfm?id=41282" xr:uid="{8AFFC5E0-4175-449F-ACE6-0F81407B3CEE}"/>
    <hyperlink ref="E667" r:id="rId2673" display="http://www.usharbormaster.com/secure/auxview.cfm?recordid=28855" xr:uid="{6CC33A45-1519-4ED5-9F57-5756ADAE3B00}"/>
    <hyperlink ref="F667" r:id="rId2674" display="http://maps.google.com/?output=embed&amp;q=41.69985000,-70.74336667" xr:uid="{BC20B853-F2AE-4F32-BE6C-31CA05171CE1}"/>
    <hyperlink ref="G667" r:id="rId2675" display="http://maps.google.com/?output=embed&amp;q=41.69985000,-70.74336667" xr:uid="{FE8C85CD-8BD1-4AF7-8F04-CD6DE9D27006}"/>
    <hyperlink ref="P667" r:id="rId2676" display="http://www.usharbormaster.com/secure/AuxAidReport_new.cfm?id=28855" xr:uid="{4B6E7489-7D50-4ED2-9A20-14D3D2C34407}"/>
    <hyperlink ref="E668" r:id="rId2677" display="http://www.usharbormaster.com/secure/auxview.cfm?recordid=28048" xr:uid="{4947D8D7-4D2C-4206-8AF5-5759F5902AE6}"/>
    <hyperlink ref="F668" r:id="rId2678" display="http://maps.google.com/?output=embed&amp;q=41.69230556,-69.93780556" xr:uid="{7CD421F0-5C04-49AA-BF3E-DF98BF09C157}"/>
    <hyperlink ref="G668" r:id="rId2679" display="http://maps.google.com/?output=embed&amp;q=41.69230556,-69.93780556" xr:uid="{935390EE-5D42-4F88-916E-07FAEB715871}"/>
    <hyperlink ref="P668" r:id="rId2680" display="http://www.usharbormaster.com/secure/AuxAidReport_new.cfm?id=28048" xr:uid="{C1C289F4-6B73-4683-8C91-48971B9B1405}"/>
    <hyperlink ref="E669" r:id="rId2681" display="http://www.usharbormaster.com/secure/auxview.cfm?recordid=28049" xr:uid="{AA890B3E-46BD-4C30-AB37-C54191C58186}"/>
    <hyperlink ref="F669" r:id="rId2682" display="http://maps.google.com/?output=embed&amp;q=41.69636111,-69.93597222" xr:uid="{28B94FDA-3F69-4595-9CAA-AA92491509CD}"/>
    <hyperlink ref="G669" r:id="rId2683" display="http://maps.google.com/?output=embed&amp;q=41.69636111,-69.93597222" xr:uid="{C67A65CF-91C8-44CC-B398-07899701927D}"/>
    <hyperlink ref="P669" r:id="rId2684" display="http://www.usharbormaster.com/secure/AuxAidReport_new.cfm?id=28049" xr:uid="{08C992FC-FF38-477F-8A9A-01B12314C83D}"/>
    <hyperlink ref="E670" r:id="rId2685" display="http://www.usharbormaster.com/secure/auxview.cfm?recordid=28050" xr:uid="{376A3682-A165-4F6D-B555-A793B5841AB4}"/>
    <hyperlink ref="F670" r:id="rId2686" display="http://maps.google.com/?output=embed&amp;q=41.69663889,-69.93647222" xr:uid="{90F59576-CD85-4A80-8C98-24F7BDFEB71D}"/>
    <hyperlink ref="G670" r:id="rId2687" display="http://maps.google.com/?output=embed&amp;q=41.69663889,-69.93647222" xr:uid="{9872EBC0-5C59-4EE8-A7DF-6F4778E8CBF4}"/>
    <hyperlink ref="P670" r:id="rId2688" display="http://www.usharbormaster.com/secure/AuxAidReport_new.cfm?id=28050" xr:uid="{D2EFE45C-CC09-4139-AF21-FA70D46284DD}"/>
    <hyperlink ref="E671" r:id="rId2689" display="http://www.usharbormaster.com/secure/auxview.cfm?recordid=28051" xr:uid="{20952A9B-EFFB-4411-A99D-08D823AA97FB}"/>
    <hyperlink ref="F671" r:id="rId2690" display="http://maps.google.com/?output=embed&amp;q=41.69730556,-69.93763889" xr:uid="{BE27800A-5161-4272-ADA0-F5B7322B317C}"/>
    <hyperlink ref="G671" r:id="rId2691" display="http://maps.google.com/?output=embed&amp;q=41.69730556,-69.93763889" xr:uid="{C6C64B58-404B-4F5C-BC42-3237D01BBDF0}"/>
    <hyperlink ref="P671" r:id="rId2692" display="http://www.usharbormaster.com/secure/AuxAidReport_new.cfm?id=28051" xr:uid="{0B0B66AF-A91D-4EB7-B3B7-2E94569068EA}"/>
    <hyperlink ref="E672" r:id="rId2693" display="http://www.usharbormaster.com/secure/auxview.cfm?recordid=28052" xr:uid="{5589F02E-47E1-4774-9C45-6F0BF07FA08D}"/>
    <hyperlink ref="F672" r:id="rId2694" display="http://maps.google.com/?output=embed&amp;q=41.70138889,-69.93963889" xr:uid="{D4D67BC6-12F5-490D-A302-EBC74DC51795}"/>
    <hyperlink ref="G672" r:id="rId2695" display="http://maps.google.com/?output=embed&amp;q=41.70138889,-69.93963889" xr:uid="{B1520A79-8C1A-4ECA-A3E5-260A9CE9379D}"/>
    <hyperlink ref="P672" r:id="rId2696" display="http://www.usharbormaster.com/secure/AuxAidReport_new.cfm?id=28052" xr:uid="{F0967F3E-5072-4F5E-AC5D-888FBAC6ED7F}"/>
    <hyperlink ref="E673" r:id="rId2697" display="http://www.usharbormaster.com/secure/auxview.cfm?recordid=28053" xr:uid="{A3BC3DB5-191B-4286-A25C-85C09E408CE7}"/>
    <hyperlink ref="F673" r:id="rId2698" display="http://maps.google.com/?output=embed&amp;q=41.70230556,-69.94280556" xr:uid="{55ACFBDC-9495-4DE7-9E1B-A9EDE9C79DC5}"/>
    <hyperlink ref="G673" r:id="rId2699" display="http://maps.google.com/?output=embed&amp;q=41.70230556,-69.94280556" xr:uid="{913EE934-9872-4597-B5B4-E230288304A4}"/>
    <hyperlink ref="P673" r:id="rId2700" display="http://www.usharbormaster.com/secure/AuxAidReport_new.cfm?id=28053" xr:uid="{070C1E89-B512-42D5-B80C-9BF72293031D}"/>
    <hyperlink ref="E674" r:id="rId2701" display="http://www.usharbormaster.com/secure/auxview.cfm?recordid=28054" xr:uid="{2F66A119-356D-482A-A905-9EB9417A860D}"/>
    <hyperlink ref="F674" r:id="rId2702" display="http://maps.google.com/?output=embed&amp;q=41.70680556,-69.94430556" xr:uid="{5C7A9258-5510-46D0-AA85-4DA2DB212D10}"/>
    <hyperlink ref="G674" r:id="rId2703" display="http://maps.google.com/?output=embed&amp;q=41.70680556,-69.94430556" xr:uid="{5A5A3760-D812-46E0-B825-917A1FC85786}"/>
    <hyperlink ref="P674" r:id="rId2704" display="http://www.usharbormaster.com/secure/AuxAidReport_new.cfm?id=28054" xr:uid="{0A905651-FF10-43E9-9974-9DC631719EB2}"/>
    <hyperlink ref="E675" r:id="rId2705" display="http://www.usharbormaster.com/secure/auxview.cfm?recordid=28055" xr:uid="{E355B67D-1281-493C-A950-D2318C4A0059}"/>
    <hyperlink ref="F675" r:id="rId2706" display="http://maps.google.com/?output=embed&amp;q=41.70972222,-69.95650000" xr:uid="{1DE36A7C-0358-48C7-B3CB-45CFF75FC62A}"/>
    <hyperlink ref="G675" r:id="rId2707" display="http://maps.google.com/?output=embed&amp;q=41.70972222,-69.95650000" xr:uid="{989392A3-531A-4A27-AD3E-B3EBA2CD9274}"/>
    <hyperlink ref="P675" r:id="rId2708" display="http://www.usharbormaster.com/secure/AuxAidReport_new.cfm?id=28055" xr:uid="{DB56FC35-9C83-4C8D-9DB6-2C8D59A98FD3}"/>
    <hyperlink ref="E676" r:id="rId2709" display="http://www.usharbormaster.com/secure/auxview.cfm?recordid=28056" xr:uid="{E833623C-8899-4B96-90EA-DBEBF70DC276}"/>
    <hyperlink ref="F676" r:id="rId2710" display="http://maps.google.com/?output=embed&amp;q=41.71130556,-69.95847222" xr:uid="{ADA432B2-2A9E-44FB-9C07-7EC8549CC704}"/>
    <hyperlink ref="G676" r:id="rId2711" display="http://maps.google.com/?output=embed&amp;q=41.71130556,-69.95847222" xr:uid="{50FF36CA-131D-4E59-B5EE-FFEDFF51D351}"/>
    <hyperlink ref="P676" r:id="rId2712" display="http://www.usharbormaster.com/secure/AuxAidReport_new.cfm?id=28056" xr:uid="{C4C3A2A3-6494-46AD-8E6F-D9D5F144AADE}"/>
    <hyperlink ref="E677" r:id="rId2713" display="http://www.usharbormaster.com/secure/auxview.cfm?recordid=28058" xr:uid="{F2F1B7C9-5005-43EA-91D7-703AE1B62F24}"/>
    <hyperlink ref="F677" r:id="rId2714" display="http://maps.google.com/?output=embed&amp;q=41.71191667,-69.96025000" xr:uid="{E50A0F67-1DEE-436F-BE6D-419FCC6B61D5}"/>
    <hyperlink ref="G677" r:id="rId2715" display="http://maps.google.com/?output=embed&amp;q=41.71191667,-69.96025000" xr:uid="{A5AE68C7-3384-4761-8583-693D6298243A}"/>
    <hyperlink ref="P677" r:id="rId2716" display="http://www.usharbormaster.com/secure/AuxAidReport_new.cfm?id=28058" xr:uid="{1CD10200-E4D4-463B-AB3F-64F53E0D43AE}"/>
    <hyperlink ref="E678" r:id="rId2717" display="http://www.usharbormaster.com/secure/auxview.cfm?recordid=28059" xr:uid="{63F472D0-DD2B-4247-A33E-8732F0A57682}"/>
    <hyperlink ref="F678" r:id="rId2718" display="http://maps.google.com/?output=embed&amp;q=41.71488889,-69.96130556" xr:uid="{1170C1CE-E546-47D6-A861-ED1C6675764D}"/>
    <hyperlink ref="G678" r:id="rId2719" display="http://maps.google.com/?output=embed&amp;q=41.71488889,-69.96130556" xr:uid="{1020975D-0E86-4868-A0DF-9C4590F9BC09}"/>
    <hyperlink ref="P678" r:id="rId2720" display="http://www.usharbormaster.com/secure/AuxAidReport_new.cfm?id=28059" xr:uid="{9333546D-20E5-4B0A-A4C4-95B2E3B2E83E}"/>
    <hyperlink ref="E679" r:id="rId2721" display="http://www.usharbormaster.com/secure/auxview.cfm?recordid=28060" xr:uid="{0BB24A7B-2149-4B96-83A7-DDC15CF1979E}"/>
    <hyperlink ref="F679" r:id="rId2722" display="http://maps.google.com/?output=embed&amp;q=41.71430556,-69.96119444" xr:uid="{E4134714-E2F8-4E6D-898F-56E041E55DCC}"/>
    <hyperlink ref="G679" r:id="rId2723" display="http://maps.google.com/?output=embed&amp;q=41.71430556,-69.96119444" xr:uid="{436A5163-5C82-4147-90F9-842D6A6C4C26}"/>
    <hyperlink ref="P679" r:id="rId2724" display="http://www.usharbormaster.com/secure/AuxAidReport_new.cfm?id=28060" xr:uid="{E444DBAF-154B-456D-ADB4-1F24983BA13A}"/>
    <hyperlink ref="E680" r:id="rId2725" display="http://www.usharbormaster.com/secure/auxview.cfm?recordid=28061" xr:uid="{7DBC9E48-557A-4C73-B7D8-39173F5184DF}"/>
    <hyperlink ref="F680" r:id="rId2726" display="http://maps.google.com/?output=embed&amp;q=41.71397222,-69.96197222" xr:uid="{929C0688-3CA0-4213-AC2E-1F0327D1EAA6}"/>
    <hyperlink ref="G680" r:id="rId2727" display="http://maps.google.com/?output=embed&amp;q=41.71397222,-69.96197222" xr:uid="{CF0B0824-74C7-45D5-9985-585FE7B740CD}"/>
    <hyperlink ref="P680" r:id="rId2728" display="http://www.usharbormaster.com/secure/AuxAidReport_new.cfm?id=28061" xr:uid="{ACC36842-E7F9-478D-BFFA-62FA47A5A08E}"/>
    <hyperlink ref="E681" r:id="rId2729" display="http://www.usharbormaster.com/secure/auxview.cfm?recordid=28062" xr:uid="{B684DB35-F454-4EAA-949C-C4054536AB1B}"/>
    <hyperlink ref="F681" r:id="rId2730" display="http://maps.google.com/?output=embed&amp;q=41.71613889,-69.96263889" xr:uid="{5E6F814A-F0C3-4721-8B15-B31C6AD1D9EF}"/>
    <hyperlink ref="G681" r:id="rId2731" display="http://maps.google.com/?output=embed&amp;q=41.71613889,-69.96263889" xr:uid="{016A2225-986E-46A0-A959-9B9A2807395B}"/>
    <hyperlink ref="P681" r:id="rId2732" display="http://www.usharbormaster.com/secure/AuxAidReport_new.cfm?id=28062" xr:uid="{F3903365-8923-40B6-9BC6-CEAD6E64DB1E}"/>
    <hyperlink ref="E682" r:id="rId2733" display="http://www.usharbormaster.com/secure/auxview.cfm?recordid=28063" xr:uid="{B6F44CBA-BFE8-417B-8DA9-F9B80C10B0B8}"/>
    <hyperlink ref="F682" r:id="rId2734" display="http://maps.google.com/?output=embed&amp;q=41.72222222,-69.96436111" xr:uid="{CAFCA068-0268-401D-9EF3-91CFD46C71F6}"/>
    <hyperlink ref="G682" r:id="rId2735" display="http://maps.google.com/?output=embed&amp;q=41.72222222,-69.96436111" xr:uid="{554C041D-EB58-49CA-8E72-9FA409F05C09}"/>
    <hyperlink ref="P682" r:id="rId2736" display="http://www.usharbormaster.com/secure/AuxAidReport_new.cfm?id=28063" xr:uid="{D9AE5695-292F-4C57-94F1-16CC1B88698C}"/>
    <hyperlink ref="E683" r:id="rId2737" display="http://www.usharbormaster.com/secure/auxview.cfm?recordid=28064" xr:uid="{16CA71BB-5F6D-4C91-B5EF-5CFC541D744F}"/>
    <hyperlink ref="F683" r:id="rId2738" display="http://maps.google.com/?output=embed&amp;q=41.72430556,-69.96547222" xr:uid="{6D7F9B8E-F725-4B52-B588-0CD51D227BEA}"/>
    <hyperlink ref="G683" r:id="rId2739" display="http://maps.google.com/?output=embed&amp;q=41.72430556,-69.96547222" xr:uid="{99779155-D720-429D-97F3-95545E957733}"/>
    <hyperlink ref="P683" r:id="rId2740" display="http://www.usharbormaster.com/secure/AuxAidReport_new.cfm?id=28064" xr:uid="{9993F54F-F808-4ED8-BF09-956E100F31ED}"/>
    <hyperlink ref="E684" r:id="rId2741" display="http://www.usharbormaster.com/secure/auxview.cfm?recordid=28065" xr:uid="{A9A24DA8-870C-4553-8B42-D34C517236CA}"/>
    <hyperlink ref="F684" r:id="rId2742" display="http://maps.google.com/?output=embed&amp;q=41.72363889,-69.96780556" xr:uid="{1D7A9945-5BDC-4332-ADF3-4FA9E8719D19}"/>
    <hyperlink ref="G684" r:id="rId2743" display="http://maps.google.com/?output=embed&amp;q=41.72363889,-69.96780556" xr:uid="{74338497-A37B-4D7B-B49B-E0224A9B1176}"/>
    <hyperlink ref="P684" r:id="rId2744" display="http://www.usharbormaster.com/secure/AuxAidReport_new.cfm?id=28065" xr:uid="{35B4B376-3186-4E19-85A1-4759BEAE6A3A}"/>
    <hyperlink ref="E685" r:id="rId2745" display="http://www.usharbormaster.com/secure/auxview.cfm?recordid=28066" xr:uid="{73E8087F-1210-46F5-8DA7-3420F7300C6B}"/>
    <hyperlink ref="F685" r:id="rId2746" display="http://maps.google.com/?output=embed&amp;q=41.72313889,-69.96980556" xr:uid="{0148D87E-C459-483C-8F65-0EE421FDB0C6}"/>
    <hyperlink ref="G685" r:id="rId2747" display="http://maps.google.com/?output=embed&amp;q=41.72313889,-69.96980556" xr:uid="{FA620742-CADD-407F-A1F8-CED129AB5695}"/>
    <hyperlink ref="P685" r:id="rId2748" display="http://www.usharbormaster.com/secure/AuxAidReport_new.cfm?id=28066" xr:uid="{10A8C7EA-9853-4F24-A13E-CDF5A83570BD}"/>
    <hyperlink ref="E686" r:id="rId2749" display="http://www.usharbormaster.com/secure/auxview.cfm?recordid=28067" xr:uid="{80F0167B-1AB4-4FDF-B309-481F34E1369F}"/>
    <hyperlink ref="F686" r:id="rId2750" display="http://maps.google.com/?output=embed&amp;q=41.72380556,-69.97280556" xr:uid="{2DB9F5DD-2422-4E1E-A897-7A0CE02505F9}"/>
    <hyperlink ref="G686" r:id="rId2751" display="http://maps.google.com/?output=embed&amp;q=41.72380556,-69.97280556" xr:uid="{0DEB873B-7F69-4746-A926-0FBB1668EBCA}"/>
    <hyperlink ref="P686" r:id="rId2752" display="http://www.usharbormaster.com/secure/AuxAidReport_new.cfm?id=28067" xr:uid="{C6CBC16B-FDF5-4913-A64C-6E0FAC1BBDED}"/>
    <hyperlink ref="E687" r:id="rId2753" display="http://www.usharbormaster.com/secure/auxview.cfm?recordid=28068" xr:uid="{E3BCBDAD-BDA7-4D76-8D71-5B7FAAE07F05}"/>
    <hyperlink ref="F687" r:id="rId2754" display="http://maps.google.com/?output=embed&amp;q=41.72369444,-69.97330556" xr:uid="{8CB2E496-D5D2-49D5-979E-6FF04F4001EA}"/>
    <hyperlink ref="G687" r:id="rId2755" display="http://maps.google.com/?output=embed&amp;q=41.72369444,-69.97330556" xr:uid="{BFED49B7-87CB-41D5-BC3F-C2D4AB04C7C9}"/>
    <hyperlink ref="P687" r:id="rId2756" display="http://www.usharbormaster.com/secure/AuxAidReport_new.cfm?id=28068" xr:uid="{8DCB797F-A9CC-43D7-A862-A0F979F285AF}"/>
    <hyperlink ref="E688" r:id="rId2757" display="http://www.usharbormaster.com/secure/auxview.cfm?recordid=28069" xr:uid="{2EE32A67-A760-4F44-92FA-5C696CE7A9A9}"/>
    <hyperlink ref="F688" r:id="rId2758" display="http://maps.google.com/?output=embed&amp;q=41.72336111,-69.97100000" xr:uid="{072498F3-FEB2-46A1-BF9A-5C9F9D331654}"/>
    <hyperlink ref="G688" r:id="rId2759" display="http://maps.google.com/?output=embed&amp;q=41.72336111,-69.97100000" xr:uid="{D0C84CB1-B6C7-4CE7-913A-15F0F2DCA21F}"/>
    <hyperlink ref="P688" r:id="rId2760" display="http://www.usharbormaster.com/secure/AuxAidReport_new.cfm?id=28069" xr:uid="{A2484DB9-8A27-4F5B-92CD-7A30243A8DDF}"/>
    <hyperlink ref="E689" r:id="rId2761" display="http://www.usharbormaster.com/secure/auxview.cfm?recordid=28070" xr:uid="{0DB1EFC2-1325-41B0-8729-CD632282A2C1}"/>
    <hyperlink ref="F689" r:id="rId2762" display="http://maps.google.com/?output=embed&amp;q=41.72330556,-69.97347222" xr:uid="{32A7A1D6-4197-47BA-AED7-60F87CF91B23}"/>
    <hyperlink ref="G689" r:id="rId2763" display="http://maps.google.com/?output=embed&amp;q=41.72330556,-69.97347222" xr:uid="{06EF5616-7D61-462D-BFD0-B312D52ED344}"/>
    <hyperlink ref="P689" r:id="rId2764" display="http://www.usharbormaster.com/secure/AuxAidReport_new.cfm?id=28070" xr:uid="{7F72D097-F804-4955-9DF8-8A8FE31A5A99}"/>
    <hyperlink ref="E690" r:id="rId2765" display="http://www.usharbormaster.com/secure/auxview.cfm?recordid=28071" xr:uid="{4845EFE2-5B84-4462-BC35-F6C4A120BEC8}"/>
    <hyperlink ref="F690" r:id="rId2766" display="http://maps.google.com/?output=embed&amp;q=41.72383333,-69.97372222" xr:uid="{458F00B5-45EC-4D08-83F7-DA52BD3CD8B2}"/>
    <hyperlink ref="G690" r:id="rId2767" display="http://maps.google.com/?output=embed&amp;q=41.72383333,-69.97372222" xr:uid="{1B5C989F-640E-4B46-9E61-C62C61C8898E}"/>
    <hyperlink ref="P690" r:id="rId2768" display="http://www.usharbormaster.com/secure/AuxAidReport_new.cfm?id=28071" xr:uid="{F760FB09-2EA0-40BA-99EB-FA6A19765168}"/>
    <hyperlink ref="E691" r:id="rId2769" display="http://www.usharbormaster.com/secure/auxview.cfm?recordid=28044" xr:uid="{F846D24D-4137-4627-B3F7-C9241A05B404}"/>
    <hyperlink ref="F691" r:id="rId2770" display="http://maps.google.com/?output=embed&amp;q=41.67916667,-69.94297222" xr:uid="{73A8D635-49A0-4861-8753-6446ACB9A455}"/>
    <hyperlink ref="G691" r:id="rId2771" display="http://maps.google.com/?output=embed&amp;q=41.67916667,-69.94297222" xr:uid="{15833A0E-79C3-408E-BC83-977DB0FDF677}"/>
    <hyperlink ref="P691" r:id="rId2772" display="http://www.usharbormaster.com/secure/AuxAidReport_new.cfm?id=28044" xr:uid="{50C40514-37B3-467E-B4B1-844E3C20486E}"/>
    <hyperlink ref="E692" r:id="rId2773" display="http://www.usharbormaster.com/secure/auxview.cfm?recordid=28045" xr:uid="{7AA1FB5B-E910-4FF6-99B2-0E52C4BB08FB}"/>
    <hyperlink ref="F692" r:id="rId2774" display="http://maps.google.com/?output=embed&amp;q=41.68147222,-69.94080556" xr:uid="{7B59974D-1FE4-4E58-9459-53E77CC88B99}"/>
    <hyperlink ref="G692" r:id="rId2775" display="http://maps.google.com/?output=embed&amp;q=41.68147222,-69.94080556" xr:uid="{D9ED40FC-0883-4DE7-AA33-96C1C1E5670C}"/>
    <hyperlink ref="P692" r:id="rId2776" display="http://www.usharbormaster.com/secure/AuxAidReport_new.cfm?id=28045" xr:uid="{E768FA0C-C1CA-4898-8590-DBC59A186929}"/>
    <hyperlink ref="E693" r:id="rId2777" display="http://www.usharbormaster.com/secure/auxview.cfm?recordid=28046" xr:uid="{23794DDE-9B96-4EC6-877B-F1EA4C2F28F7}"/>
    <hyperlink ref="F693" r:id="rId2778" display="http://maps.google.com/?output=embed&amp;q=41.68480556,-69.93897222" xr:uid="{63756289-0880-44E1-A57E-F47B77C987A6}"/>
    <hyperlink ref="G693" r:id="rId2779" display="http://maps.google.com/?output=embed&amp;q=41.68480556,-69.93897222" xr:uid="{6B821721-A310-4E72-B961-ADE7CA400E46}"/>
    <hyperlink ref="P693" r:id="rId2780" display="http://www.usharbormaster.com/secure/AuxAidReport_new.cfm?id=28046" xr:uid="{D68BDF37-098C-416D-981C-AE12D4F21780}"/>
    <hyperlink ref="E694" r:id="rId2781" display="http://www.usharbormaster.com/secure/auxview.cfm?recordid=28047" xr:uid="{526003E3-A813-4052-BB86-F2A2F0DE415E}"/>
    <hyperlink ref="F694" r:id="rId2782" display="http://maps.google.com/?output=embed&amp;q=41.68847222,-69.93847222" xr:uid="{48AB8D7C-C451-4739-A1AA-C5EF084DA7C8}"/>
    <hyperlink ref="G694" r:id="rId2783" display="http://maps.google.com/?output=embed&amp;q=41.68847222,-69.93847222" xr:uid="{04C591DD-3769-4034-9501-A793CDF5CD7F}"/>
    <hyperlink ref="P694" r:id="rId2784" display="http://www.usharbormaster.com/secure/AuxAidReport_new.cfm?id=28047" xr:uid="{CFC5FD7B-2A0B-4CA2-8186-7AB6C6D24DF5}"/>
    <hyperlink ref="E695" r:id="rId2785" display="http://www.usharbormaster.com/secure/auxview.cfm?recordid=28074" xr:uid="{B939C9C8-7636-4B46-84A7-97531EAE9FB6}"/>
    <hyperlink ref="F695" r:id="rId2786" display="http://maps.google.com/?output=embed&amp;q=41.71250000,-69.96180556" xr:uid="{A2592580-EBAE-4AE6-9686-431162F7B5C7}"/>
    <hyperlink ref="G695" r:id="rId2787" display="http://maps.google.com/?output=embed&amp;q=41.71250000,-69.96180556" xr:uid="{17FED1EE-97B2-4285-9930-459FF58F5708}"/>
    <hyperlink ref="P695" r:id="rId2788" display="http://www.usharbormaster.com/secure/AuxAidReport_new.cfm?id=28074" xr:uid="{CB6B7E04-8DA3-4897-AD73-26FF94675487}"/>
    <hyperlink ref="E696" r:id="rId2789" display="http://www.usharbormaster.com/secure/auxview.cfm?recordid=29097" xr:uid="{64489682-3DFC-41CE-B8D4-CED0D5D794E3}"/>
    <hyperlink ref="F696" r:id="rId2790" display="http://maps.google.com/?output=embed&amp;q=41.70106667,-70.62635000" xr:uid="{15611861-A339-4517-B77B-782020D1CE49}"/>
    <hyperlink ref="G696" r:id="rId2791" display="http://maps.google.com/?output=embed&amp;q=41.70106667,-70.62635000" xr:uid="{7BA26629-D7C9-445E-B1A3-DDFD4B5335A6}"/>
    <hyperlink ref="P696" r:id="rId2792" display="http://www.usharbormaster.com/secure/AuxAidReport_new.cfm?id=29097" xr:uid="{6E763CA9-2E61-48E8-A474-8CEA66F3B20E}"/>
    <hyperlink ref="E697" r:id="rId2793" display="http://www.usharbormaster.com/secure/auxview.cfm?recordid=29095" xr:uid="{6435ED44-6C9E-46EC-8CC9-241BECA30486}"/>
    <hyperlink ref="F697" r:id="rId2794" display="http://maps.google.com/?output=embed&amp;q=41.70320000,-70.62483333" xr:uid="{74DC35BA-7BDC-4DDC-ADC9-3D3442370B0B}"/>
    <hyperlink ref="G697" r:id="rId2795" display="http://maps.google.com/?output=embed&amp;q=41.70320000,-70.62483333" xr:uid="{9B7CB4C6-1163-4D0A-A795-8712307E54EF}"/>
    <hyperlink ref="P697" r:id="rId2796" display="http://www.usharbormaster.com/secure/AuxAidReport_new.cfm?id=29095" xr:uid="{95ED2CC0-7EDF-4EBA-B6B4-1F9EE5413A67}"/>
    <hyperlink ref="E698" r:id="rId2797" display="http://www.usharbormaster.com/secure/auxview.cfm?recordid=24032" xr:uid="{24BCAD36-A776-4523-9C90-60B6BFE2144B}"/>
    <hyperlink ref="F698" r:id="rId2798" display="http://maps.google.com/?output=embed&amp;q=41.70053333,-70.62426667" xr:uid="{7ED31C7D-F3FF-42F6-BAFD-10882CD8AF1A}"/>
    <hyperlink ref="G698" r:id="rId2799" display="http://maps.google.com/?output=embed&amp;q=41.70053333,-70.62426667" xr:uid="{5C777B3A-7F7D-4874-8325-025285FCBA5E}"/>
    <hyperlink ref="P698" r:id="rId2800" display="http://www.usharbormaster.com/secure/AuxAidReport_new.cfm?id=24032" xr:uid="{B0A70FEE-21A6-4425-9D95-1728F43B9C71}"/>
    <hyperlink ref="E699" r:id="rId2801" display="http://www.usharbormaster.com/secure/auxview.cfm?recordid=28445" xr:uid="{82C3195C-E2F1-4274-B879-E5695CE1F821}"/>
    <hyperlink ref="F699" r:id="rId2802" display="http://maps.google.com/?output=embed&amp;q=41.73643333,-70.65070000" xr:uid="{C6C0CA27-F10D-4800-9827-7272EADEC8BD}"/>
    <hyperlink ref="G699" r:id="rId2803" display="http://maps.google.com/?output=embed&amp;q=41.73643333,-70.65070000" xr:uid="{ADD8A85A-7A74-44D5-A146-CA1D7A6BA6C3}"/>
    <hyperlink ref="P699" r:id="rId2804" display="http://www.usharbormaster.com/secure/AuxAidReport_new.cfm?id=28445" xr:uid="{E3F833F8-AD41-4028-B945-FA15E1E46B3B}"/>
    <hyperlink ref="E700" r:id="rId2805" display="http://www.usharbormaster.com/secure/auxview.cfm?recordid=28444" xr:uid="{41A8A67D-29AD-49CE-B524-AF1B24E3C4CB}"/>
    <hyperlink ref="F700" r:id="rId2806" display="http://maps.google.com/?output=embed&amp;q=41.73648333,-70.65036667" xr:uid="{A739D683-6C1B-463C-9B2E-14A1148D15FB}"/>
    <hyperlink ref="G700" r:id="rId2807" display="http://maps.google.com/?output=embed&amp;q=41.73648333,-70.65036667" xr:uid="{4906C700-0433-49FC-BF31-1E644D97C452}"/>
    <hyperlink ref="P700" r:id="rId2808" display="http://www.usharbormaster.com/secure/AuxAidReport_new.cfm?id=28444" xr:uid="{A442C949-6EFF-4EBA-B7FB-DACBF29FA4CC}"/>
    <hyperlink ref="E701" r:id="rId2809" display="http://www.usharbormaster.com/secure/auxview.cfm?recordid=35537" xr:uid="{0305E715-76AA-4180-90CA-D4A47720410F}"/>
    <hyperlink ref="F701" r:id="rId2810" display="http://maps.google.com/?output=embed&amp;q=41.30519444,-70.02655556" xr:uid="{43D4B509-B86F-49E8-B84F-3E32DB78DDC7}"/>
    <hyperlink ref="G701" r:id="rId2811" display="http://maps.google.com/?output=embed&amp;q=41.30519444,-70.02655556" xr:uid="{CE3659C9-D384-4D66-8AAA-CAF3860E49CF}"/>
    <hyperlink ref="P701" r:id="rId2812" display="http://www.usharbormaster.com/secure/AuxAidReport_new.cfm?id=35537" xr:uid="{3F85C28E-4776-463E-9616-541CA3CBA01A}"/>
    <hyperlink ref="E702" r:id="rId2813" display="http://www.usharbormaster.com/secure/auxview.cfm?recordid=28700" xr:uid="{E2F56649-2215-4AB5-9857-77DB865F7BDC}"/>
    <hyperlink ref="F702" r:id="rId2814" display="http://maps.google.com/?output=embed&amp;q=41.30500000,-70.02694444" xr:uid="{AEE72365-DEA0-41BD-82E6-113F6C92DB6B}"/>
    <hyperlink ref="G702" r:id="rId2815" display="http://maps.google.com/?output=embed&amp;q=41.30500000,-70.02694444" xr:uid="{1F69D801-C71A-4616-81CE-C23FEE190C28}"/>
    <hyperlink ref="P702" r:id="rId2816" display="http://www.usharbormaster.com/secure/AuxAidReport_new.cfm?id=28700" xr:uid="{5CC903E4-3F99-4079-B242-D2CB7431BE4D}"/>
    <hyperlink ref="E703" r:id="rId2817" display="http://www.usharbormaster.com/secure/auxview.cfm?recordid=28701" xr:uid="{E7E5A694-4DE5-4353-8453-EC8FCF1902DE}"/>
    <hyperlink ref="F703" r:id="rId2818" display="http://maps.google.com/?output=embed&amp;q=41.30522222,-70.02658333" xr:uid="{CBD1724B-68F2-48B1-AC31-64FA9C5303C4}"/>
    <hyperlink ref="G703" r:id="rId2819" display="http://maps.google.com/?output=embed&amp;q=41.30522222,-70.02658333" xr:uid="{1785280B-13C1-4F90-93B9-62FA02D31AF6}"/>
    <hyperlink ref="P703" r:id="rId2820" display="http://www.usharbormaster.com/secure/AuxAidReport_new.cfm?id=28701" xr:uid="{13CA53A5-FF73-4920-B829-E7EAD0FC8003}"/>
    <hyperlink ref="E704" r:id="rId2821" display="http://www.usharbormaster.com/secure/auxview.cfm?recordid=30662" xr:uid="{6D5845B6-01DE-4927-BEF5-C970170ABC73}"/>
    <hyperlink ref="F704" r:id="rId2822" display="http://maps.google.com/?output=embed&amp;q=41.30572222,-70.02502778" xr:uid="{8F93FE2E-FA48-4033-A648-37ABE116E6F2}"/>
    <hyperlink ref="G704" r:id="rId2823" display="http://maps.google.com/?output=embed&amp;q=41.30572222,-70.02502778" xr:uid="{3048FB76-CB85-43BA-8CC8-6F0CE4C35176}"/>
    <hyperlink ref="P704" r:id="rId2824" display="http://www.usharbormaster.com/secure/AuxAidReport_new.cfm?id=30662" xr:uid="{B0DE0E53-993D-480A-A506-5EA6FF86AC35}"/>
    <hyperlink ref="E705" r:id="rId2825" display="http://www.usharbormaster.com/secure/auxview.cfm?recordid=30663" xr:uid="{D892AA2D-47FE-4193-8275-64717BA443D5}"/>
    <hyperlink ref="F705" r:id="rId2826" display="http://maps.google.com/?output=embed&amp;q=41.30552778,-70.02327778" xr:uid="{1AEB08BE-92E0-431A-822D-183EA7F9CC1C}"/>
    <hyperlink ref="G705" r:id="rId2827" display="http://maps.google.com/?output=embed&amp;q=41.30552778,-70.02327778" xr:uid="{45107843-27E8-4E93-A132-4381B6EAEEDA}"/>
    <hyperlink ref="P705" r:id="rId2828" display="http://www.usharbormaster.com/secure/AuxAidReport_new.cfm?id=30663" xr:uid="{FF81D7E8-EAD0-4393-8675-2AC48A8DF083}"/>
    <hyperlink ref="E706" r:id="rId2829" display="http://www.usharbormaster.com/secure/auxview.cfm?recordid=28702" xr:uid="{D33E4F57-34AB-42A2-92A1-1623B5DB0C53}"/>
    <hyperlink ref="F706" r:id="rId2830" display="http://maps.google.com/?output=embed&amp;q=41.30466667,-70.02666667" xr:uid="{9EC1303A-7B80-43BF-B82B-0871C39185DC}"/>
    <hyperlink ref="G706" r:id="rId2831" display="http://maps.google.com/?output=embed&amp;q=41.30466667,-70.02666667" xr:uid="{976C9416-CF77-46C1-AF48-29241B7A2DA7}"/>
    <hyperlink ref="P706" r:id="rId2832" display="http://www.usharbormaster.com/secure/AuxAidReport_new.cfm?id=28702" xr:uid="{3F170350-B679-4719-93B5-F601EBCE8A3B}"/>
    <hyperlink ref="E707" r:id="rId2833" display="http://www.usharbormaster.com/secure/auxview.cfm?recordid=28699" xr:uid="{B4AE8163-0094-408A-8F06-2858ECB74098}"/>
    <hyperlink ref="F707" r:id="rId2834" display="http://maps.google.com/?output=embed&amp;q=41.30541667,-70.02911111" xr:uid="{C5439E69-E502-4C2D-9521-52FF47F938B2}"/>
    <hyperlink ref="G707" r:id="rId2835" display="http://maps.google.com/?output=embed&amp;q=41.30541667,-70.02911111" xr:uid="{097A0DAE-EB64-4CBA-A326-C23583FC2AB1}"/>
    <hyperlink ref="P707" r:id="rId2836" display="http://www.usharbormaster.com/secure/AuxAidReport_new.cfm?id=28699" xr:uid="{D5707D3A-87FF-439E-8EA9-B55C89F38F1D}"/>
    <hyperlink ref="E708" r:id="rId2837" display="http://www.usharbormaster.com/secure/auxview.cfm?recordid=26647" xr:uid="{257796C4-5E20-4580-BD8A-B02DF8E834B1}"/>
    <hyperlink ref="F708" r:id="rId2838" display="http://maps.google.com/?output=embed&amp;q=41.58651667,-70.44598333" xr:uid="{BB33491A-C6A1-4E71-A808-247DCA50B1AC}"/>
    <hyperlink ref="G708" r:id="rId2839" display="http://maps.google.com/?output=embed&amp;q=41.58651667,-70.44598333" xr:uid="{8703A518-FDD4-4B2F-81E3-BDF41B373F6E}"/>
    <hyperlink ref="P708" r:id="rId2840" display="http://www.usharbormaster.com/secure/AuxAidReport_new.cfm?id=26647" xr:uid="{DBA45D46-D870-4756-8ABD-FB386ED79FE1}"/>
    <hyperlink ref="E709" r:id="rId2841" display="http://www.usharbormaster.com/secure/auxview.cfm?recordid=26649" xr:uid="{62AAAFED-BB89-4D16-866A-24F422352754}"/>
    <hyperlink ref="F709" r:id="rId2842" display="http://maps.google.com/?output=embed&amp;q=41.58785000,-70.44706667" xr:uid="{64E4E4D3-C96B-403A-B2CD-9C35F5A0D6CB}"/>
    <hyperlink ref="G709" r:id="rId2843" display="http://maps.google.com/?output=embed&amp;q=41.58785000,-70.44706667" xr:uid="{FFE016D3-474A-4C3E-B704-B3BFC52BDE41}"/>
    <hyperlink ref="P709" r:id="rId2844" display="http://www.usharbormaster.com/secure/AuxAidReport_new.cfm?id=26649" xr:uid="{ADBCC001-FF6B-4FAA-9CCD-6765B3E6D89A}"/>
    <hyperlink ref="E710" r:id="rId2845" display="http://www.usharbormaster.com/secure/auxview.cfm?recordid=26650" xr:uid="{2870A239-2F9D-44EA-B63D-EFF1C7404157}"/>
    <hyperlink ref="F710" r:id="rId2846" display="http://maps.google.com/?output=embed&amp;q=41.58801667,-70.44693333" xr:uid="{61F7EA7D-D736-438A-8A75-082CC4A9469F}"/>
    <hyperlink ref="G710" r:id="rId2847" display="http://maps.google.com/?output=embed&amp;q=41.58801667,-70.44693333" xr:uid="{A8990BD5-69CD-42BD-A76F-39E32F2D56A5}"/>
    <hyperlink ref="P710" r:id="rId2848" display="http://www.usharbormaster.com/secure/AuxAidReport_new.cfm?id=26650" xr:uid="{1EC584DA-E229-467F-A1D3-FBE9F4C2327C}"/>
    <hyperlink ref="E711" r:id="rId2849" display="http://www.usharbormaster.com/secure/auxview.cfm?recordid=26651" xr:uid="{C0F22AED-B20F-4B58-9011-C416E437B75E}"/>
    <hyperlink ref="F711" r:id="rId2850" display="http://maps.google.com/?output=embed&amp;q=41.58836667,-70.44245000" xr:uid="{23A39A28-B56B-4051-87BA-9C4B4D2C231B}"/>
    <hyperlink ref="G711" r:id="rId2851" display="http://maps.google.com/?output=embed&amp;q=41.58836667,-70.44245000" xr:uid="{233D13FC-D615-49F3-8282-F3EE685DFA5A}"/>
    <hyperlink ref="P711" r:id="rId2852" display="http://www.usharbormaster.com/secure/AuxAidReport_new.cfm?id=26651" xr:uid="{F65B492F-DEDD-41EE-85FB-33A14B78FEEC}"/>
    <hyperlink ref="E712" r:id="rId2853" display="http://www.usharbormaster.com/secure/auxview.cfm?recordid=26655" xr:uid="{A762FE69-2E93-4BB6-AEBF-CC8032510E25}"/>
    <hyperlink ref="F712" r:id="rId2854" display="http://maps.google.com/?output=embed&amp;q=41.58703333,-70.45451667" xr:uid="{EBA2AB5D-E4E1-45E5-B35B-54BACAD85FB9}"/>
    <hyperlink ref="G712" r:id="rId2855" display="http://maps.google.com/?output=embed&amp;q=41.58703333,-70.45451667" xr:uid="{9BFAC8A4-AFD8-475A-9EEB-BF661ACFD6EC}"/>
    <hyperlink ref="P712" r:id="rId2856" display="http://www.usharbormaster.com/secure/AuxAidReport_new.cfm?id=26655" xr:uid="{01BF2938-6FA0-4270-B73D-2499DD02BA58}"/>
    <hyperlink ref="E713" r:id="rId2857" display="http://www.usharbormaster.com/secure/auxview.cfm?recordid=26656" xr:uid="{D380CEF6-42A8-4AC8-86F0-4DAA441BFE84}"/>
    <hyperlink ref="F713" r:id="rId2858" display="http://maps.google.com/?output=embed&amp;q=41.58728333,-70.45403333" xr:uid="{8C14B16B-0406-47F0-957D-F32761DD012A}"/>
    <hyperlink ref="G713" r:id="rId2859" display="http://maps.google.com/?output=embed&amp;q=41.58728333,-70.45403333" xr:uid="{010103D3-C908-48B6-97D7-19C504A7E2E9}"/>
    <hyperlink ref="P713" r:id="rId2860" display="http://www.usharbormaster.com/secure/AuxAidReport_new.cfm?id=26656" xr:uid="{F17A3D2E-8618-4556-AED4-0E3BBBD6D863}"/>
    <hyperlink ref="E714" r:id="rId2861" display="http://www.usharbormaster.com/secure/auxview.cfm?recordid=26648" xr:uid="{553053D7-72FC-48DC-B1D7-A1A647A6AA8D}"/>
    <hyperlink ref="F714" r:id="rId2862" display="http://maps.google.com/?output=embed&amp;q=41.58658333,-70.44625000" xr:uid="{615BC6B1-B1DB-415F-A02C-387AFCEFE634}"/>
    <hyperlink ref="G714" r:id="rId2863" display="http://maps.google.com/?output=embed&amp;q=41.58658333,-70.44625000" xr:uid="{9C2ACE60-21B4-41C9-ABC7-54FAAE248192}"/>
    <hyperlink ref="P714" r:id="rId2864" display="http://www.usharbormaster.com/secure/AuxAidReport_new.cfm?id=26648" xr:uid="{76581028-5751-4A5E-98B2-A37C022EB5C0}"/>
    <hyperlink ref="E715" r:id="rId2865" display="http://www.usharbormaster.com/secure/auxview.cfm?recordid=26652" xr:uid="{B38635AF-5A1C-45A8-B2C4-A98291F9627C}"/>
    <hyperlink ref="F715" r:id="rId2866" display="http://maps.google.com/?output=embed&amp;q=41.58900000,-70.44750000" xr:uid="{FB6CE2F9-501A-4BE1-8EA7-630CB6BD1660}"/>
    <hyperlink ref="G715" r:id="rId2867" display="http://maps.google.com/?output=embed&amp;q=41.58900000,-70.44750000" xr:uid="{98277020-924E-4043-8152-3275D3BC11C2}"/>
    <hyperlink ref="P715" r:id="rId2868" display="http://www.usharbormaster.com/secure/AuxAidReport_new.cfm?id=26652" xr:uid="{609A7A5B-2B17-48C7-8963-35DD59FEE00C}"/>
    <hyperlink ref="E716" r:id="rId2869" display="http://www.usharbormaster.com/secure/auxview.cfm?recordid=26653" xr:uid="{7CDD90C2-41FD-4557-B1BC-722A761C6A8D}"/>
    <hyperlink ref="F716" r:id="rId2870" display="http://maps.google.com/?output=embed&amp;q=41.58878333,-70.44928333" xr:uid="{5C338E6C-1109-4B52-9F99-DFF3EA413F3E}"/>
    <hyperlink ref="G716" r:id="rId2871" display="http://maps.google.com/?output=embed&amp;q=41.58878333,-70.44928333" xr:uid="{C2966B99-6AC4-4EE6-B8EE-C9B5EC563EC0}"/>
    <hyperlink ref="P716" r:id="rId2872" display="http://www.usharbormaster.com/secure/AuxAidReport_new.cfm?id=26653" xr:uid="{302142AD-4B8E-4031-BFCF-DB69AB1DFF11}"/>
    <hyperlink ref="E717" r:id="rId2873" display="http://www.usharbormaster.com/secure/auxview.cfm?recordid=26654" xr:uid="{498B544A-2954-47B3-9B43-BF8BB0DDACB8}"/>
    <hyperlink ref="F717" r:id="rId2874" display="http://maps.google.com/?output=embed&amp;q=41.58865000,-70.46650000" xr:uid="{274AE63C-E4CC-478B-A0D1-245E7330DBEC}"/>
    <hyperlink ref="G717" r:id="rId2875" display="http://maps.google.com/?output=embed&amp;q=41.58865000,-70.46650000" xr:uid="{78504E55-CA46-4EBE-89B1-58F60100D13A}"/>
    <hyperlink ref="P717" r:id="rId2876" display="http://www.usharbormaster.com/secure/AuxAidReport_new.cfm?id=26654" xr:uid="{F98826BC-B552-45C6-B45D-24825F4190EB}"/>
    <hyperlink ref="E718" r:id="rId2877" display="http://www.usharbormaster.com/secure/auxview.cfm?recordid=27473" xr:uid="{DB0B57D4-6584-4851-B71E-A90CF76B926D}"/>
    <hyperlink ref="F718" r:id="rId2878" display="http://maps.google.com/?output=embed&amp;q=41.58866667,-70.44933333" xr:uid="{90E6F3D5-DD38-4F16-9F18-765C3CA2A083}"/>
    <hyperlink ref="G718" r:id="rId2879" display="http://maps.google.com/?output=embed&amp;q=41.58866667,-70.44933333" xr:uid="{2780DA9E-A501-471B-9B71-36358BCEFF27}"/>
    <hyperlink ref="P718" r:id="rId2880" display="http://www.usharbormaster.com/secure/AuxAidReport_new.cfm?id=27473" xr:uid="{C55D3C3A-3A72-468B-9D23-5C050E98A7C2}"/>
    <hyperlink ref="E719" r:id="rId2881" display="http://www.usharbormaster.com/secure/auxview.cfm?recordid=26657" xr:uid="{999AD2E5-26E1-455B-AA00-493B02B3DF59}"/>
    <hyperlink ref="F719" r:id="rId2882" display="http://maps.google.com/?output=embed&amp;q=41.58763889,-70.45538889" xr:uid="{58E6EA6A-293C-4712-A995-DF9E97C130AF}"/>
    <hyperlink ref="G719" r:id="rId2883" display="http://maps.google.com/?output=embed&amp;q=41.58763889,-70.45538889" xr:uid="{B342A04B-F698-45B6-ADD2-85357AD2250E}"/>
    <hyperlink ref="P719" r:id="rId2884" display="http://www.usharbormaster.com/secure/AuxAidReport_new.cfm?id=26657" xr:uid="{E696CBC1-6ABE-4D11-AF4E-058608499D81}"/>
    <hyperlink ref="E720" r:id="rId2885" display="http://www.usharbormaster.com/secure/auxview.cfm?recordid=29071" xr:uid="{D5FD9673-7902-4E65-9B20-894505CBA58E}"/>
    <hyperlink ref="F720" r:id="rId2886" display="http://maps.google.com/?output=embed&amp;q=41.58776667,-70.45533333" xr:uid="{6DEEAE28-8F7C-4E45-9A44-22A02F2760F1}"/>
    <hyperlink ref="G720" r:id="rId2887" display="http://maps.google.com/?output=embed&amp;q=41.58776667,-70.45533333" xr:uid="{DE120265-B30C-4719-A95C-F7745EE1F40B}"/>
    <hyperlink ref="P720" r:id="rId2888" display="http://www.usharbormaster.com/secure/AuxAidReport_new.cfm?id=29071" xr:uid="{95F8DEF1-61C0-4B26-B4D7-9DF526D236EB}"/>
    <hyperlink ref="E721" r:id="rId2889" display="http://www.usharbormaster.com/secure/auxview.cfm?recordid=42576" xr:uid="{14EDC471-B760-41D4-80F4-15CB7AC1809C}"/>
    <hyperlink ref="F721" r:id="rId2890" display="http://maps.google.com/?output=embed&amp;q=41.58804167,-70.45680000" xr:uid="{6848F824-4AF4-4B52-A095-C5C514B74619}"/>
    <hyperlink ref="G721" r:id="rId2891" display="http://maps.google.com/?output=embed&amp;q=41.58804167,-70.45680000" xr:uid="{EE675EE0-7748-4168-B881-1E33CF3D159D}"/>
    <hyperlink ref="P721" r:id="rId2892" display="http://www.usharbormaster.com/secure/AuxAidReport_new.cfm?id=42576" xr:uid="{FDD1E893-68FF-4EBF-897D-AD85D70EB09C}"/>
    <hyperlink ref="E722" r:id="rId2893" display="http://www.usharbormaster.com/secure/auxview.cfm?recordid=26658" xr:uid="{6305D73D-EACC-4AE1-8D38-0BA388DBF1ED}"/>
    <hyperlink ref="F722" r:id="rId2894" display="http://maps.google.com/?output=embed&amp;q=41.58791667,-70.45675000" xr:uid="{30373DE2-444C-4A0C-8F19-2EF9A56A8DB7}"/>
    <hyperlink ref="G722" r:id="rId2895" display="http://maps.google.com/?output=embed&amp;q=41.58791667,-70.45675000" xr:uid="{44C552DB-B465-41DC-9A28-2F56511016DA}"/>
    <hyperlink ref="P722" r:id="rId2896" display="http://www.usharbormaster.com/secure/AuxAidReport_new.cfm?id=26658" xr:uid="{E3275317-E063-4128-9F13-3F79B4D0DA58}"/>
    <hyperlink ref="E723" r:id="rId2897" display="http://www.usharbormaster.com/secure/auxview.cfm?recordid=26351" xr:uid="{90307810-5513-4AF2-A11D-BFD90526B219}"/>
    <hyperlink ref="F723" r:id="rId2898" display="http://maps.google.com/?output=embed&amp;q=41.59508333,-70.46320000" xr:uid="{9AF5BD32-537C-47EA-BC7D-9015542C914C}"/>
    <hyperlink ref="G723" r:id="rId2899" display="http://maps.google.com/?output=embed&amp;q=41.59508333,-70.46320000" xr:uid="{41FCDDD8-6456-48B8-A0E0-017B6738EB2D}"/>
    <hyperlink ref="P723" r:id="rId2900" display="http://www.usharbormaster.com/secure/AuxAidReport_new.cfm?id=26351" xr:uid="{339B744B-3F12-4DE1-BA1D-B3AC3BE463D1}"/>
    <hyperlink ref="E724" r:id="rId2901" display="http://www.usharbormaster.com/secure/auxview.cfm?recordid=24026" xr:uid="{E00CDBE2-9D46-4863-892F-4EFF73E20D30}"/>
    <hyperlink ref="F724" r:id="rId2902" display="http://maps.google.com/?output=embed&amp;q=41.58818333,-70.45726667" xr:uid="{CADAC16F-EE63-43FA-A0C9-501C1F57623D}"/>
    <hyperlink ref="G724" r:id="rId2903" display="http://maps.google.com/?output=embed&amp;q=41.58818333,-70.45726667" xr:uid="{B147E7CC-43B1-401B-8F34-5A8AA76A48CF}"/>
    <hyperlink ref="P724" r:id="rId2904" display="http://www.usharbormaster.com/secure/AuxAidReport_new.cfm?id=24026" xr:uid="{0227B855-7FEF-4AED-9E09-D96943798427}"/>
    <hyperlink ref="E725" r:id="rId2905" display="http://www.usharbormaster.com/secure/auxview.cfm?recordid=28008" xr:uid="{8D17C78E-C749-4701-9387-C9AF59F82365}"/>
    <hyperlink ref="F725" r:id="rId2906" display="http://maps.google.com/?output=embed&amp;q=41.58868333,-70.45955000" xr:uid="{3A36070C-7FBB-4C0B-B79A-4A48D1AF7A6F}"/>
    <hyperlink ref="G725" r:id="rId2907" display="http://maps.google.com/?output=embed&amp;q=41.58868333,-70.45955000" xr:uid="{641CB686-3800-4F90-A0C6-7D4856BA9EEA}"/>
    <hyperlink ref="P725" r:id="rId2908" display="http://www.usharbormaster.com/secure/AuxAidReport_new.cfm?id=28008" xr:uid="{A76E6471-883C-4D76-86DF-290F4DD6B06A}"/>
    <hyperlink ref="E726" r:id="rId2909" display="http://www.usharbormaster.com/secure/auxview.cfm?recordid=24028" xr:uid="{A22F61E5-68A2-45A5-AE96-268FAACC89E6}"/>
    <hyperlink ref="F726" r:id="rId2910" display="http://maps.google.com/?output=embed&amp;q=41.58935000,-70.46110000" xr:uid="{DD57C361-29B6-4AED-91C4-6101BAEF3AD9}"/>
    <hyperlink ref="G726" r:id="rId2911" display="http://maps.google.com/?output=embed&amp;q=41.58935000,-70.46110000" xr:uid="{B4A690DB-7D20-4F32-8BE6-C42A70AE27F8}"/>
    <hyperlink ref="P726" r:id="rId2912" display="http://www.usharbormaster.com/secure/AuxAidReport_new.cfm?id=24028" xr:uid="{DAF6169A-B02B-4FF1-9894-24EAF5E857CF}"/>
    <hyperlink ref="E727" r:id="rId2913" display="http://www.usharbormaster.com/secure/auxview.cfm?recordid=24029" xr:uid="{3EDB2299-67AA-4151-944F-6C96E4D5EA37}"/>
    <hyperlink ref="F727" r:id="rId2914" display="http://maps.google.com/?output=embed&amp;q=41.59118333,-70.46221667" xr:uid="{FEEA2F8D-2236-4C40-A9F1-FAB88E5E048A}"/>
    <hyperlink ref="G727" r:id="rId2915" display="http://maps.google.com/?output=embed&amp;q=41.59118333,-70.46221667" xr:uid="{F12B7483-9AB4-487B-8D24-51016DBC897B}"/>
    <hyperlink ref="P727" r:id="rId2916" display="http://www.usharbormaster.com/secure/AuxAidReport_new.cfm?id=24029" xr:uid="{E08476F2-4EAF-4CCC-A1E5-3A7D2D166A92}"/>
    <hyperlink ref="E728" r:id="rId2917" display="http://www.usharbormaster.com/secure/auxview.cfm?recordid=24030" xr:uid="{99E6D965-C178-409E-A759-31D3DF942656}"/>
    <hyperlink ref="F728" r:id="rId2918" display="http://maps.google.com/?output=embed&amp;q=41.59315000,-70.46300000" xr:uid="{FCB2E723-5844-4F53-A9A0-832800EC28C7}"/>
    <hyperlink ref="G728" r:id="rId2919" display="http://maps.google.com/?output=embed&amp;q=41.59315000,-70.46300000" xr:uid="{5CB76BFD-1517-4B08-B182-35FACB7C2B60}"/>
    <hyperlink ref="P728" r:id="rId2920" display="http://www.usharbormaster.com/secure/AuxAidReport_new.cfm?id=24030" xr:uid="{7A2EB118-6600-426A-984D-FCD4795921CB}"/>
    <hyperlink ref="E729" r:id="rId2921" display="http://www.usharbormaster.com/secure/auxview.cfm?recordid=42667" xr:uid="{41E90B39-A3DE-4037-8895-6BFE4B939B6D}"/>
    <hyperlink ref="F729" r:id="rId2922" display="http://maps.google.com/?output=embed&amp;q=41.58808333,-70.46041667" xr:uid="{7219436A-BC55-490D-BB71-9560D70B0164}"/>
    <hyperlink ref="G729" r:id="rId2923" display="http://maps.google.com/?output=embed&amp;q=41.58808333,-70.46041667" xr:uid="{A7853B6D-57BB-4431-9562-4902C2A257EA}"/>
    <hyperlink ref="P729" r:id="rId2924" display="http://www.usharbormaster.com/secure/AuxAidReport_new.cfm?id=42667" xr:uid="{DCE0A4DC-8E45-4BA3-A019-B42F1ED6C15A}"/>
    <hyperlink ref="E730" r:id="rId2925" display="http://www.usharbormaster.com/secure/auxview.cfm?recordid=42670" xr:uid="{14286E21-5FCE-448C-BB93-5D1FB6D74BD4}"/>
    <hyperlink ref="F730" r:id="rId2926" display="http://maps.google.com/?output=embed&amp;q=41.58591667,-70.45873333" xr:uid="{0CBC915D-DCF9-4896-A188-B11EE333F3A1}"/>
    <hyperlink ref="G730" r:id="rId2927" display="http://maps.google.com/?output=embed&amp;q=41.58591667,-70.45873333" xr:uid="{1AD55735-FEA7-4673-92B7-FA59232B6B29}"/>
    <hyperlink ref="P730" r:id="rId2928" display="http://www.usharbormaster.com/secure/AuxAidReport_new.cfm?id=42670" xr:uid="{B6711422-B07E-4F66-9BFD-19489B2D4DC9}"/>
    <hyperlink ref="E731" r:id="rId2929" display="http://www.usharbormaster.com/secure/auxview.cfm?recordid=42671" xr:uid="{743DE163-2C53-4A87-BF5B-C7182604B418}"/>
    <hyperlink ref="F731" r:id="rId2930" display="http://maps.google.com/?output=embed&amp;q=41.58416667,-70.45755000" xr:uid="{EC2B63F2-3D5A-4D33-95A4-C8F990C0E977}"/>
    <hyperlink ref="G731" r:id="rId2931" display="http://maps.google.com/?output=embed&amp;q=41.58416667,-70.45755000" xr:uid="{991DCF1A-9130-402B-A554-296AF78C5268}"/>
    <hyperlink ref="P731" r:id="rId2932" display="http://www.usharbormaster.com/secure/AuxAidReport_new.cfm?id=42671" xr:uid="{168EC601-5BE4-467A-A642-8E58CBE5388B}"/>
    <hyperlink ref="E732" r:id="rId2933" display="http://www.usharbormaster.com/secure/auxview.cfm?recordid=42668" xr:uid="{E96D71CD-5075-4087-ADA1-AACE490AF5B3}"/>
    <hyperlink ref="F732" r:id="rId2934" display="http://maps.google.com/?output=embed&amp;q=41.58470000,-70.45475000" xr:uid="{F11FFCD9-3923-45EE-9FBC-9928749AA94A}"/>
    <hyperlink ref="G732" r:id="rId2935" display="http://maps.google.com/?output=embed&amp;q=41.58470000,-70.45475000" xr:uid="{80E61470-4A80-42F5-AD0E-30C313F0C4A3}"/>
    <hyperlink ref="P732" r:id="rId2936" display="http://www.usharbormaster.com/secure/AuxAidReport_new.cfm?id=42668" xr:uid="{ED33E036-0B28-4A1C-98AA-C17FD4F33F82}"/>
    <hyperlink ref="E733" r:id="rId2937" display="http://www.usharbormaster.com/secure/auxview.cfm?recordid=26340" xr:uid="{626AB4BE-D2FD-4D7D-83CB-98DC4C10DE5F}"/>
    <hyperlink ref="F733" r:id="rId2938" display="http://maps.google.com/?output=embed&amp;q=41.58683333,-70.45296667" xr:uid="{798BB72D-94BD-4398-860B-CCF305B82362}"/>
    <hyperlink ref="G733" r:id="rId2939" display="http://maps.google.com/?output=embed&amp;q=41.58683333,-70.45296667" xr:uid="{71F6ACF2-192A-4A1C-BAF8-F8E47F7189A7}"/>
    <hyperlink ref="P733" r:id="rId2940" display="http://www.usharbormaster.com/secure/AuxAidReport_new.cfm?id=26340" xr:uid="{85BA1774-94F6-4530-AC97-AB12E21172DE}"/>
    <hyperlink ref="E734" r:id="rId2941" display="http://www.usharbormaster.com/secure/auxview.cfm?recordid=26342" xr:uid="{80113171-0777-45F9-AE4C-8C439FC1CE54}"/>
    <hyperlink ref="F734" r:id="rId2942" display="http://maps.google.com/?output=embed&amp;q=41.58510000,-70.45398333" xr:uid="{2A2871A8-5A61-41B9-BD9B-07DD5EDC4996}"/>
    <hyperlink ref="G734" r:id="rId2943" display="http://maps.google.com/?output=embed&amp;q=41.58510000,-70.45398333" xr:uid="{C10E5F11-F5EA-4A4A-9C06-8872FC94FF8C}"/>
    <hyperlink ref="P734" r:id="rId2944" display="http://www.usharbormaster.com/secure/AuxAidReport_new.cfm?id=26342" xr:uid="{005905F0-B20B-4F73-B2A8-5EF3625A4BEE}"/>
    <hyperlink ref="E735" r:id="rId2945" display="http://www.usharbormaster.com/secure/auxview.cfm?recordid=26344" xr:uid="{2B6BB549-F8DB-475E-861D-2843754D946C}"/>
    <hyperlink ref="F735" r:id="rId2946" display="http://maps.google.com/?output=embed&amp;q=41.58380000,-70.45540000" xr:uid="{86BBD331-1EAE-4961-B173-459E51520EA4}"/>
    <hyperlink ref="G735" r:id="rId2947" display="http://maps.google.com/?output=embed&amp;q=41.58380000,-70.45540000" xr:uid="{39D3D11B-F008-49DC-B9AB-DB4150B8D724}"/>
    <hyperlink ref="P735" r:id="rId2948" display="http://www.usharbormaster.com/secure/AuxAidReport_new.cfm?id=26344" xr:uid="{803919BE-6F43-4FBB-BFC0-B0B2088DEEC4}"/>
    <hyperlink ref="E736" r:id="rId2949" display="http://www.usharbormaster.com/secure/auxview.cfm?recordid=36910" xr:uid="{E576C1D2-9425-4997-8FF3-4A9C68C43526}"/>
    <hyperlink ref="F736" r:id="rId2950" display="http://maps.google.com/?output=embed&amp;q=41.58306667,-70.45600000" xr:uid="{B824AA52-2D35-4881-B576-6F35F223890C}"/>
    <hyperlink ref="G736" r:id="rId2951" display="http://maps.google.com/?output=embed&amp;q=41.58306667,-70.45600000" xr:uid="{4BA7E724-703C-45C6-9C1C-0057A6500DCD}"/>
    <hyperlink ref="P736" r:id="rId2952" display="http://www.usharbormaster.com/secure/AuxAidReport_new.cfm?id=36910" xr:uid="{9F6F5417-38DD-440B-AAB7-C30470344966}"/>
    <hyperlink ref="E737" r:id="rId2953" display="http://www.usharbormaster.com/secure/auxview.cfm?recordid=26345" xr:uid="{877AC1EB-97F4-4EB3-A6D9-2B0F7BC50070}"/>
    <hyperlink ref="F737" r:id="rId2954" display="http://maps.google.com/?output=embed&amp;q=41.58390000,-70.45580000" xr:uid="{CF37714E-47E5-460E-ACB9-8F0005ECBCB9}"/>
    <hyperlink ref="G737" r:id="rId2955" display="http://maps.google.com/?output=embed&amp;q=41.58390000,-70.45580000" xr:uid="{A71C727B-2526-4AD8-AEBA-00090410E189}"/>
    <hyperlink ref="P737" r:id="rId2956" display="http://www.usharbormaster.com/secure/AuxAidReport_new.cfm?id=26345" xr:uid="{7BE5B9D1-7A53-46DC-BA0D-4DC7B054B8C1}"/>
    <hyperlink ref="E738" r:id="rId2957" display="http://www.usharbormaster.com/secure/auxview.cfm?recordid=26613" xr:uid="{A2633A13-3301-48AB-9D34-00FE25D8A66A}"/>
    <hyperlink ref="F738" r:id="rId2958" display="http://maps.google.com/?output=embed&amp;q=41.58273333,-70.45648333" xr:uid="{46F5F847-9488-44EC-885A-BDE9455E91C1}"/>
    <hyperlink ref="G738" r:id="rId2959" display="http://maps.google.com/?output=embed&amp;q=41.58273333,-70.45648333" xr:uid="{51E741C7-31F1-4D0B-8870-4F3339A5ACF3}"/>
    <hyperlink ref="P738" r:id="rId2960" display="http://www.usharbormaster.com/secure/AuxAidReport_new.cfm?id=26613" xr:uid="{76916F56-52AA-4CFA-856C-B205116B4B24}"/>
    <hyperlink ref="E739" r:id="rId2961" display="http://www.usharbormaster.com/secure/auxview.cfm?recordid=26341" xr:uid="{B0CE3BA0-7D79-4DAB-A77A-E86209CFD937}"/>
    <hyperlink ref="F739" r:id="rId2962" display="http://maps.google.com/?output=embed&amp;q=41.58671667,-70.45331667" xr:uid="{706864E2-C347-4950-9E44-D94A63EECBA1}"/>
    <hyperlink ref="G739" r:id="rId2963" display="http://maps.google.com/?output=embed&amp;q=41.58671667,-70.45331667" xr:uid="{2EB75AFE-1CB4-4024-AAB8-54E7BB7B5E5D}"/>
    <hyperlink ref="P739" r:id="rId2964" display="http://www.usharbormaster.com/secure/AuxAidReport_new.cfm?id=26341" xr:uid="{CA3A35FB-7725-401B-8173-A8907F3C9C4C}"/>
    <hyperlink ref="E740" r:id="rId2965" display="http://www.usharbormaster.com/secure/auxview.cfm?recordid=26343" xr:uid="{1140742A-EBB1-439C-96CA-984FFC160623}"/>
    <hyperlink ref="F740" r:id="rId2966" display="http://maps.google.com/?output=embed&amp;q=41.58506667,-70.45416667" xr:uid="{8A57537A-F6E9-454D-A782-C5EFF7B16270}"/>
    <hyperlink ref="G740" r:id="rId2967" display="http://maps.google.com/?output=embed&amp;q=41.58506667,-70.45416667" xr:uid="{24253AC1-C05D-46B2-BAB1-6C172F633F36}"/>
    <hyperlink ref="P740" r:id="rId2968" display="http://www.usharbormaster.com/secure/AuxAidReport_new.cfm?id=26343" xr:uid="{704475E3-0968-4A30-94EC-41E7385FE652}"/>
    <hyperlink ref="E741" r:id="rId2969" display="http://www.usharbormaster.com/secure/auxview.cfm?recordid=26346" xr:uid="{7660EC23-B162-4E0E-9020-178760A53C0C}"/>
    <hyperlink ref="F741" r:id="rId2970" display="http://maps.google.com/?output=embed&amp;q=41.58250000,-70.45633333" xr:uid="{A143DF23-F270-4C1F-9463-AEE2D830DC3F}"/>
    <hyperlink ref="G741" r:id="rId2971" display="http://maps.google.com/?output=embed&amp;q=41.58250000,-70.45633333" xr:uid="{92E34B08-01A3-4028-84E2-1EB4DBAE98FF}"/>
    <hyperlink ref="P741" r:id="rId2972" display="http://www.usharbormaster.com/secure/AuxAidReport_new.cfm?id=26346" xr:uid="{1758F6D6-ABBB-475D-BBAC-8F0474885D1C}"/>
    <hyperlink ref="E742" r:id="rId2973" display="http://www.usharbormaster.com/secure/auxview.cfm?recordid=28649" xr:uid="{4424DA96-436A-430F-83D2-4EC5E78A68A4}"/>
    <hyperlink ref="F742" r:id="rId2974" display="http://maps.google.com/?output=embed&amp;q=41.58658333,-70.45325000" xr:uid="{2E02DCF1-BFED-48A0-99A2-7DCF0299F4F7}"/>
    <hyperlink ref="G742" r:id="rId2975" display="http://maps.google.com/?output=embed&amp;q=41.58658333,-70.45325000" xr:uid="{22B4CF61-5462-412C-A2A0-8963B8BDB249}"/>
    <hyperlink ref="P742" r:id="rId2976" display="http://www.usharbormaster.com/secure/AuxAidReport_new.cfm?id=28649" xr:uid="{4263F7BD-1B6D-4EF8-99AD-94AEC2E1E35C}"/>
    <hyperlink ref="E743" r:id="rId2977" display="http://www.usharbormaster.com/secure/auxview.cfm?recordid=27669" xr:uid="{135B5FFC-1B1A-46B4-8303-53C3CC062AAA}"/>
    <hyperlink ref="F743" r:id="rId2978" display="http://maps.google.com/?output=embed&amp;q=41.58271667,-70.45670000" xr:uid="{8732A318-AF11-495F-BC37-E6D90AB905D4}"/>
    <hyperlink ref="G743" r:id="rId2979" display="http://maps.google.com/?output=embed&amp;q=41.58271667,-70.45670000" xr:uid="{F4DD5875-6091-422F-A984-C4583BF211FD}"/>
    <hyperlink ref="P743" r:id="rId2980" display="http://www.usharbormaster.com/secure/AuxAidReport_new.cfm?id=27669" xr:uid="{982470CE-6C25-4DA7-BC28-92AC990D93B9}"/>
    <hyperlink ref="E744" r:id="rId2981" display="http://www.usharbormaster.com/secure/auxview.cfm?recordid=29417" xr:uid="{220370E8-60A5-414D-93E5-60708F1095C2}"/>
    <hyperlink ref="F744" r:id="rId2982" display="http://maps.google.com/?output=embed&amp;q=41.64488889,-70.40886111" xr:uid="{ECB370FA-6650-4287-BCF5-1FCB6F38DAE0}"/>
    <hyperlink ref="G744" r:id="rId2983" display="http://maps.google.com/?output=embed&amp;q=41.64488889,-70.40886111" xr:uid="{FD9B512B-11F5-4AA9-BDCD-7342D7C8BCAC}"/>
    <hyperlink ref="P744" r:id="rId2984" display="http://www.usharbormaster.com/secure/AuxAidReport_new.cfm?id=29417" xr:uid="{16E47CB4-FF12-4C39-B91A-930766D6124A}"/>
    <hyperlink ref="E745" r:id="rId2985" display="http://www.usharbormaster.com/secure/auxview.cfm?recordid=41288" xr:uid="{B79DC7C1-76EA-45BD-9408-66F14C8B76AD}"/>
    <hyperlink ref="F745" r:id="rId2986" display="http://maps.google.com/?output=embed&amp;q=42.05041667,-70.15861111" xr:uid="{FF1A7A88-A7A3-442B-95CF-37B22D845502}"/>
    <hyperlink ref="G745" r:id="rId2987" display="http://maps.google.com/?output=embed&amp;q=42.05041667,-70.15861111" xr:uid="{63A4978C-8F3B-4596-B777-7DD315CDB946}"/>
    <hyperlink ref="P745" r:id="rId2988" display="http://www.usharbormaster.com/secure/AuxAidReport_new.cfm?id=41288" xr:uid="{0DFA8335-B1FA-4BD4-892C-8555A27B4F0C}"/>
    <hyperlink ref="E746" r:id="rId2989" display="http://www.usharbormaster.com/secure/auxview.cfm?recordid=41289" xr:uid="{CBD21D0F-6B2C-4105-BBA5-2C93DAA0FA87}"/>
    <hyperlink ref="F746" r:id="rId2990" display="http://maps.google.com/?output=embed&amp;q=42.05133333,-70.15822222" xr:uid="{6F90E50A-4118-41FE-B1A1-175BBA190506}"/>
    <hyperlink ref="G746" r:id="rId2991" display="http://maps.google.com/?output=embed&amp;q=42.05133333,-70.15822222" xr:uid="{83E2704F-4B64-498F-BAA8-4DE474A35918}"/>
    <hyperlink ref="P746" r:id="rId2992" display="http://www.usharbormaster.com/secure/AuxAidReport_new.cfm?id=41289" xr:uid="{6182BDBC-BB82-4DD2-8B8E-637B20BF80C9}"/>
    <hyperlink ref="E747" r:id="rId2993" display="http://www.usharbormaster.com/secure/auxview.cfm?recordid=41290" xr:uid="{E4D28AAF-E21F-403D-9764-D4BF1204F03B}"/>
    <hyperlink ref="F747" r:id="rId2994" display="http://maps.google.com/?output=embed&amp;q=42.04527778,-70.13666667" xr:uid="{70C0B619-C994-433E-8287-3323CFF06B15}"/>
    <hyperlink ref="G747" r:id="rId2995" display="http://maps.google.com/?output=embed&amp;q=42.04527778,-70.13666667" xr:uid="{03E6DABF-9B6E-4C0A-AD75-DE1194B38866}"/>
    <hyperlink ref="P747" r:id="rId2996" display="http://www.usharbormaster.com/secure/AuxAidReport_new.cfm?id=41290" xr:uid="{20F21A55-B089-4E0E-B6B9-7D8F40560D5E}"/>
    <hyperlink ref="E748" r:id="rId2997" display="http://www.usharbormaster.com/secure/auxview.cfm?recordid=41291" xr:uid="{7F89C1B4-E8C2-4C8A-AEFB-F01D47D6A780}"/>
    <hyperlink ref="F748" r:id="rId2998" display="http://maps.google.com/?output=embed&amp;q=42.04638889,-70.13666667" xr:uid="{D46F897D-78CC-4B37-850C-62B52449F6B9}"/>
    <hyperlink ref="G748" r:id="rId2999" display="http://maps.google.com/?output=embed&amp;q=42.04638889,-70.13666667" xr:uid="{73EAD2BA-CAF4-4D10-BA09-8F51591BCE4C}"/>
    <hyperlink ref="P748" r:id="rId3000" display="http://www.usharbormaster.com/secure/AuxAidReport_new.cfm?id=41291" xr:uid="{F5C04761-E5C5-435C-9CB9-9A426FA6A18A}"/>
    <hyperlink ref="E749" r:id="rId3001" display="http://www.usharbormaster.com/secure/auxview.cfm?recordid=29025" xr:uid="{1FA288B1-286D-4708-BD96-0A68D540F431}"/>
    <hyperlink ref="F749" r:id="rId3002" display="http://maps.google.com/?output=embed&amp;q=42.04568333,-70.18105000" xr:uid="{65E37385-3620-4052-998E-284CCB4B85B0}"/>
    <hyperlink ref="G749" r:id="rId3003" display="http://maps.google.com/?output=embed&amp;q=42.04568333,-70.18105000" xr:uid="{3D7548AA-A5A6-409B-8648-0BF8F2C9DF30}"/>
    <hyperlink ref="P749" r:id="rId3004" display="http://www.usharbormaster.com/secure/AuxAidReport_new.cfm?id=29025" xr:uid="{82763C89-586B-479A-ABFA-A57B1C4C63A1}"/>
    <hyperlink ref="E750" r:id="rId3005" display="http://www.usharbormaster.com/secure/auxview.cfm?recordid=29026" xr:uid="{FDF67595-CBFA-446F-B7E6-6D25686DA6A1}"/>
    <hyperlink ref="F750" r:id="rId3006" display="http://maps.google.com/?output=embed&amp;q=42.04473333,-70.18218333" xr:uid="{B8DFE82A-4D64-424D-A6F1-65F102F418B0}"/>
    <hyperlink ref="G750" r:id="rId3007" display="http://maps.google.com/?output=embed&amp;q=42.04473333,-70.18218333" xr:uid="{D5EA2596-D2BF-4821-945A-F015EF1244B0}"/>
    <hyperlink ref="P750" r:id="rId3008" display="http://www.usharbormaster.com/secure/AuxAidReport_new.cfm?id=29026" xr:uid="{9C9E9E31-4D11-437D-B508-3CE18B2F5F06}"/>
    <hyperlink ref="E751" r:id="rId3009" display="http://www.usharbormaster.com/secure/auxview.cfm?recordid=29027" xr:uid="{EE47D480-38EE-413A-97D3-4670798D1F78}"/>
    <hyperlink ref="F751" r:id="rId3010" display="http://maps.google.com/?output=embed&amp;q=42.04294444,-70.18600000" xr:uid="{575519FA-58BF-49E1-B1CC-E7507E452BE4}"/>
    <hyperlink ref="G751" r:id="rId3011" display="http://maps.google.com/?output=embed&amp;q=42.04294444,-70.18600000" xr:uid="{0A3AE035-FEE3-4C2E-A3AB-C1A436B34A9C}"/>
    <hyperlink ref="P751" r:id="rId3012" display="http://www.usharbormaster.com/secure/AuxAidReport_new.cfm?id=29027" xr:uid="{441B4AF9-019E-4AE5-B94C-8E862C471156}"/>
    <hyperlink ref="E752" r:id="rId3013" display="http://www.usharbormaster.com/secure/auxview.cfm?recordid=29028" xr:uid="{23632D9C-CA18-4E5A-844D-3BF6BBB9FC1C}"/>
    <hyperlink ref="F752" r:id="rId3014" display="http://maps.google.com/?output=embed&amp;q=42.05170000,-70.17538333" xr:uid="{193856F8-F3FB-4F6D-9AE0-EDF2B6451ABD}"/>
    <hyperlink ref="G752" r:id="rId3015" display="http://maps.google.com/?output=embed&amp;q=42.05170000,-70.17538333" xr:uid="{9F498EE0-02C7-4026-9577-C19538B7F345}"/>
    <hyperlink ref="P752" r:id="rId3016" display="http://www.usharbormaster.com/secure/AuxAidReport_new.cfm?id=29028" xr:uid="{9EB57A91-62AC-40F5-BCC3-46D2850E249F}"/>
    <hyperlink ref="E753" r:id="rId3017" display="http://www.usharbormaster.com/secure/auxview.cfm?recordid=24022" xr:uid="{075AB08E-6687-4BBB-9B83-AD5488E68FA1}"/>
    <hyperlink ref="F753" r:id="rId3018" display="http://maps.google.com/?output=embed&amp;q=41.73622222,-69.98169444" xr:uid="{0E4A955A-7CC8-4122-BCFA-99845DB8FB68}"/>
    <hyperlink ref="G753" r:id="rId3019" display="http://maps.google.com/?output=embed&amp;q=41.73622222,-69.98169444" xr:uid="{AC2CAEFA-7CDA-469D-A0F9-90BEDBD2C834}"/>
    <hyperlink ref="P753" r:id="rId3020" display="http://www.usharbormaster.com/secure/AuxAidReport_new.cfm?id=24022" xr:uid="{3C54C51A-73A0-4087-9405-FB447BD2109A}"/>
    <hyperlink ref="E754" r:id="rId3021" display="http://www.usharbormaster.com/secure/auxview.cfm?recordid=24023" xr:uid="{7C0F5105-9C72-43EA-9067-AE43F05CC246}"/>
    <hyperlink ref="F754" r:id="rId3022" display="http://maps.google.com/?output=embed&amp;q=41.73744444,-69.98158333" xr:uid="{C5384D48-28FE-4F72-983B-97F13F9D8D95}"/>
    <hyperlink ref="G754" r:id="rId3023" display="http://maps.google.com/?output=embed&amp;q=41.73744444,-69.98158333" xr:uid="{8EEFD424-4689-43A0-8516-D97CF8D7161F}"/>
    <hyperlink ref="P754" r:id="rId3024" display="http://www.usharbormaster.com/secure/AuxAidReport_new.cfm?id=24023" xr:uid="{B1E0AD6C-DF3C-4143-9712-5C44CF1AD157}"/>
    <hyperlink ref="E755" r:id="rId3025" display="http://www.usharbormaster.com/secure/auxview.cfm?recordid=26089" xr:uid="{C4EF1187-D7AA-4243-810F-C8372B9547BE}"/>
    <hyperlink ref="F755" r:id="rId3026" display="http://maps.google.com/?output=embed&amp;q=41.54246667,-70.65528333" xr:uid="{56B2D63E-5EFD-49F6-98A2-EFC7507F660A}"/>
    <hyperlink ref="G755" r:id="rId3027" display="http://maps.google.com/?output=embed&amp;q=41.54246667,-70.65528333" xr:uid="{6E90AC76-C431-40DF-BD64-3207A50195C7}"/>
    <hyperlink ref="P755" r:id="rId3028" display="http://www.usharbormaster.com/secure/AuxAidReport_new.cfm?id=26089" xr:uid="{E8A995A5-1BD3-4275-BBD1-20105E673841}"/>
    <hyperlink ref="E756" r:id="rId3029" display="http://www.usharbormaster.com/secure/auxview.cfm?recordid=26090" xr:uid="{DF421FA9-CEC3-493B-ACFA-40B1969DCF3F}"/>
    <hyperlink ref="F756" r:id="rId3030" display="http://maps.google.com/?output=embed&amp;q=41.54288333,-70.65458333" xr:uid="{7975D6B9-9FB3-455A-9086-0ADB4984383F}"/>
    <hyperlink ref="G756" r:id="rId3031" display="http://maps.google.com/?output=embed&amp;q=41.54288333,-70.65458333" xr:uid="{A98FA06A-0393-4DCE-87DB-69C2583C66F0}"/>
    <hyperlink ref="P756" r:id="rId3032" display="http://www.usharbormaster.com/secure/AuxAidReport_new.cfm?id=26090" xr:uid="{2E0BA16D-4AFC-4A8C-8C19-EE9593F7CC44}"/>
    <hyperlink ref="E757" r:id="rId3033" display="http://www.usharbormaster.com/secure/auxview.cfm?recordid=27724" xr:uid="{89D65529-D028-4D88-AB21-D2BBD0586CD5}"/>
    <hyperlink ref="F757" r:id="rId3034" display="http://maps.google.com/?output=embed&amp;q=41.53361111,-70.67055556" xr:uid="{ADAB0ABA-043D-4866-8CD0-1D620B53C4E8}"/>
    <hyperlink ref="G757" r:id="rId3035" display="http://maps.google.com/?output=embed&amp;q=41.53361111,-70.67055556" xr:uid="{3B131BAF-0E4D-4E87-9EE2-7C9C5815FB61}"/>
    <hyperlink ref="P757" r:id="rId3036" display="http://www.usharbormaster.com/secure/AuxAidReport_new.cfm?id=27724" xr:uid="{D8555BF6-91D4-486C-8279-F35B50CF4170}"/>
    <hyperlink ref="E758" r:id="rId3037" display="http://www.usharbormaster.com/secure/auxview.cfm?recordid=27722" xr:uid="{9F18BB31-AF85-4FD9-B4AE-162E5087840B}"/>
    <hyperlink ref="F758" r:id="rId3038" display="http://maps.google.com/?output=embed&amp;q=41.53472222,-70.67166667" xr:uid="{82C29B44-2EC9-4473-8097-8094EC723C49}"/>
    <hyperlink ref="G758" r:id="rId3039" display="http://maps.google.com/?output=embed&amp;q=41.53472222,-70.67166667" xr:uid="{AC7F858A-857C-449B-AD86-FDF1325D2B92}"/>
    <hyperlink ref="P758" r:id="rId3040" display="http://www.usharbormaster.com/secure/AuxAidReport_new.cfm?id=27722" xr:uid="{428B244E-F4D6-4FE6-901B-AD4496F32B07}"/>
    <hyperlink ref="E759" r:id="rId3041" display="http://www.usharbormaster.com/secure/auxview.cfm?recordid=27723" xr:uid="{28A774CB-AF3A-4E7F-86EA-DBC46520E61B}"/>
    <hyperlink ref="F759" r:id="rId3042" display="http://maps.google.com/?output=embed&amp;q=41.53416667,-70.67194444" xr:uid="{CCF2A211-4D56-4B80-8915-03B32B0E8AB5}"/>
    <hyperlink ref="G759" r:id="rId3043" display="http://maps.google.com/?output=embed&amp;q=41.53416667,-70.67194444" xr:uid="{B10275A2-7726-467B-87D9-28C33D71C7C0}"/>
    <hyperlink ref="P759" r:id="rId3044" display="http://www.usharbormaster.com/secure/AuxAidReport_new.cfm?id=27723" xr:uid="{74EC8B55-E834-41CD-872B-B4A562F20B0A}"/>
    <hyperlink ref="E760" r:id="rId3045" display="http://www.usharbormaster.com/secure/auxview.cfm?recordid=27725" xr:uid="{F3F03373-74A4-49CE-8E1D-13BD522A3952}"/>
    <hyperlink ref="F760" r:id="rId3046" display="http://maps.google.com/?output=embed&amp;q=41.53416667,-70.67027778" xr:uid="{E2179574-4BDE-41DD-A170-B83B6B9C4EA8}"/>
    <hyperlink ref="G760" r:id="rId3047" display="http://maps.google.com/?output=embed&amp;q=41.53416667,-70.67027778" xr:uid="{2217B317-F501-4BBC-9121-8F483B60CAD3}"/>
    <hyperlink ref="P760" r:id="rId3048" display="http://www.usharbormaster.com/secure/AuxAidReport_new.cfm?id=27725" xr:uid="{0FBD0A66-3547-4F85-9299-2C19722B1C49}"/>
    <hyperlink ref="E761" r:id="rId3049" display="http://www.usharbormaster.com/secure/auxview.cfm?recordid=29392" xr:uid="{EC7DC567-9AF2-4EF9-93F2-E91C9EE3F821}"/>
    <hyperlink ref="F761" r:id="rId3050" display="http://maps.google.com/?output=embed&amp;q=41.70115000,-70.74900000" xr:uid="{73778E76-0446-40D7-88FD-F35307BB4C74}"/>
    <hyperlink ref="G761" r:id="rId3051" display="http://maps.google.com/?output=embed&amp;q=41.70115000,-70.74900000" xr:uid="{60347A2A-F22C-4544-8C62-51F7BF6CDBCD}"/>
    <hyperlink ref="P761" r:id="rId3052" display="http://www.usharbormaster.com/secure/AuxAidReport_new.cfm?id=29392" xr:uid="{C4F5579F-4CF9-40E3-9869-515CD540A578}"/>
    <hyperlink ref="E762" r:id="rId3053" display="http://www.usharbormaster.com/secure/auxview.cfm?recordid=29393" xr:uid="{30134865-41F9-426D-8281-609F791763A6}"/>
    <hyperlink ref="F762" r:id="rId3054" display="http://maps.google.com/?output=embed&amp;q=41.70133333,-70.74820000" xr:uid="{7146AE41-B8C2-4BF5-80C0-744B8504B1AA}"/>
    <hyperlink ref="G762" r:id="rId3055" display="http://maps.google.com/?output=embed&amp;q=41.70133333,-70.74820000" xr:uid="{63E2D01E-E7CA-4EBF-97D6-2277CC683F66}"/>
    <hyperlink ref="P762" r:id="rId3056" display="http://www.usharbormaster.com/secure/AuxAidReport_new.cfm?id=29393" xr:uid="{6015C95A-4F8F-4F91-A1D8-A4CB2E216A5C}"/>
    <hyperlink ref="E763" r:id="rId3057" display="http://www.usharbormaster.com/secure/auxview.cfm?recordid=28656" xr:uid="{6372217A-13D2-4B79-A75C-FE2CBB0EF1F9}"/>
    <hyperlink ref="F763" r:id="rId3058" display="http://maps.google.com/?output=embed&amp;q=41.67516667,-70.62416667" xr:uid="{B09410F5-227D-4D39-8548-CEC4C6D581FB}"/>
    <hyperlink ref="G763" r:id="rId3059" display="http://maps.google.com/?output=embed&amp;q=41.67516667,-70.62416667" xr:uid="{996EA1DA-0A13-40E7-A36B-A78606448108}"/>
    <hyperlink ref="P763" r:id="rId3060" display="http://www.usharbormaster.com/secure/AuxAidReport_new.cfm?id=28656" xr:uid="{FE94B933-E2D0-4308-B2EA-D6C04ECED383}"/>
    <hyperlink ref="E764" r:id="rId3061" display="http://www.usharbormaster.com/secure/auxview.cfm?recordid=28657" xr:uid="{D5533A9F-5492-4A61-A331-06B95D75A4D1}"/>
    <hyperlink ref="F764" r:id="rId3062" display="http://maps.google.com/?output=embed&amp;q=41.67511111,-70.62150000" xr:uid="{DC4838AF-4721-44A3-9C93-1179EC3559C9}"/>
    <hyperlink ref="G764" r:id="rId3063" display="http://maps.google.com/?output=embed&amp;q=41.67511111,-70.62150000" xr:uid="{0BD483B6-6015-4848-81D4-887767F7983A}"/>
    <hyperlink ref="P764" r:id="rId3064" display="http://www.usharbormaster.com/secure/AuxAidReport_new.cfm?id=28657" xr:uid="{E43344AE-23B9-453E-98A8-6F1793B21902}"/>
    <hyperlink ref="E765" r:id="rId3065" display="http://www.usharbormaster.com/secure/auxview.cfm?recordid=28658" xr:uid="{9BC28816-12B5-442C-94C4-F1D8A1E94778}"/>
    <hyperlink ref="F765" r:id="rId3066" display="http://maps.google.com/?output=embed&amp;q=41.67500000,-70.61927778" xr:uid="{7DEFE9D7-492F-4F67-ABB3-EB5AF8E3AAC9}"/>
    <hyperlink ref="G765" r:id="rId3067" display="http://maps.google.com/?output=embed&amp;q=41.67500000,-70.61927778" xr:uid="{33C2441A-8A62-4EDA-A31B-0705A3FCF12B}"/>
    <hyperlink ref="P765" r:id="rId3068" display="http://www.usharbormaster.com/secure/AuxAidReport_new.cfm?id=28658" xr:uid="{524CCC1E-34C4-4A26-B374-E0F62AF4A33F}"/>
    <hyperlink ref="E766" r:id="rId3069" display="http://www.usharbormaster.com/secure/auxview.cfm?recordid=28659" xr:uid="{10F67ABA-4C9A-46B7-BC40-07EB34A61912}"/>
    <hyperlink ref="F766" r:id="rId3070" display="http://maps.google.com/?output=embed&amp;q=41.67488889,-70.61713889" xr:uid="{909B0258-FB48-4296-83A7-808B62A6F489}"/>
    <hyperlink ref="G766" r:id="rId3071" display="http://maps.google.com/?output=embed&amp;q=41.67488889,-70.61713889" xr:uid="{5E5A0B5D-73CC-4FE6-B084-EEB777E1D397}"/>
    <hyperlink ref="P766" r:id="rId3072" display="http://www.usharbormaster.com/secure/AuxAidReport_new.cfm?id=28659" xr:uid="{6E643026-C9D3-447D-9691-4C128D27C728}"/>
    <hyperlink ref="E767" r:id="rId3073" display="http://www.usharbormaster.com/secure/auxview.cfm?recordid=36713" xr:uid="{168AE4C4-1511-4D20-8AC1-6256E02D407C}"/>
    <hyperlink ref="F767" r:id="rId3074" display="http://maps.google.com/?output=embed&amp;q=41.67613333,-70.62828333" xr:uid="{F9CF4675-AA9A-4AB5-B3E7-463A628C1F20}"/>
    <hyperlink ref="G767" r:id="rId3075" display="http://maps.google.com/?output=embed&amp;q=41.67613333,-70.62828333" xr:uid="{13759BF4-6CDF-486E-B22F-B038B0DE9E21}"/>
    <hyperlink ref="P767" r:id="rId3076" display="http://www.usharbormaster.com/secure/AuxAidReport_new.cfm?id=36713" xr:uid="{1F431678-1BEF-4D6B-A317-D2D8975251AC}"/>
    <hyperlink ref="E768" r:id="rId3077" display="http://www.usharbormaster.com/secure/auxview.cfm?recordid=28155" xr:uid="{B30C4DAD-7278-4AFE-92C4-FFCCD8043DFD}"/>
    <hyperlink ref="F768" r:id="rId3078" display="http://maps.google.com/?output=embed&amp;q=41.67058333,-70.00891667" xr:uid="{EB2E8C00-814C-4BDF-A154-91947B60D183}"/>
    <hyperlink ref="G768" r:id="rId3079" display="http://maps.google.com/?output=embed&amp;q=41.67058333,-70.00891667" xr:uid="{8837A2E1-50EE-4458-8321-90AEE17EE28F}"/>
    <hyperlink ref="P768" r:id="rId3080" display="http://www.usharbormaster.com/secure/AuxAidReport_new.cfm?id=28155" xr:uid="{328484C8-DD13-4416-B8F5-482B35F73046}"/>
    <hyperlink ref="E769" r:id="rId3081" display="http://www.usharbormaster.com/secure/auxview.cfm?recordid=28640" xr:uid="{D837DA96-16B7-43A9-90E5-16009899BC8B}"/>
    <hyperlink ref="F769" r:id="rId3082" display="http://maps.google.com/?output=embed&amp;q=41.80065556,-70.00909167" xr:uid="{83BFC2B3-A117-453B-A5AD-DDBC85BFB173}"/>
    <hyperlink ref="G769" r:id="rId3083" display="http://maps.google.com/?output=embed&amp;q=41.80065556,-70.00909167" xr:uid="{60AF180C-69E0-415F-9CEA-68978D8C17AB}"/>
    <hyperlink ref="P769" r:id="rId3084" display="http://www.usharbormaster.com/secure/AuxAidReport_new.cfm?id=28640" xr:uid="{4681899D-1BF0-4B1E-BF73-79D9E671A8F2}"/>
    <hyperlink ref="E770" r:id="rId3085" display="http://www.usharbormaster.com/secure/auxview.cfm?recordid=28561" xr:uid="{78529347-00C6-4AC0-BC24-0E1270CFF57E}"/>
    <hyperlink ref="F770" r:id="rId3086" display="http://maps.google.com/?output=embed&amp;q=41.80015000,-70.00878333" xr:uid="{86E19ECB-4DC4-4038-A100-7858CD3F728A}"/>
    <hyperlink ref="G770" r:id="rId3087" display="http://maps.google.com/?output=embed&amp;q=41.80015000,-70.00878333" xr:uid="{C2ED6DDD-8954-4C82-A59F-8D77B5DD3E52}"/>
    <hyperlink ref="P770" r:id="rId3088" display="http://www.usharbormaster.com/secure/AuxAidReport_new.cfm?id=28561" xr:uid="{3BCE9958-73AF-4AC0-8FDF-88DED95D75A6}"/>
    <hyperlink ref="E771" r:id="rId3089" display="http://www.usharbormaster.com/secure/auxview.cfm?recordid=27612" xr:uid="{41CBA6E5-258B-42A3-9880-7F1137D014C9}"/>
    <hyperlink ref="F771" r:id="rId3090" display="http://maps.google.com/?output=embed&amp;q=41.71741667,-69.99461111" xr:uid="{C155A138-0687-4A0C-8243-9C82D09E17E5}"/>
    <hyperlink ref="G771" r:id="rId3091" display="http://maps.google.com/?output=embed&amp;q=41.71741667,-69.99461111" xr:uid="{C6C0CDC8-C921-4428-A9BA-F97BE8AA81CC}"/>
    <hyperlink ref="P771" r:id="rId3092" display="http://www.usharbormaster.com/secure/AuxAidReport_new.cfm?id=27612" xr:uid="{A4434A26-CDBF-4944-A9D1-01915936CF84}"/>
    <hyperlink ref="E772" r:id="rId3093" display="http://www.usharbormaster.com/secure/auxview.cfm?recordid=27613" xr:uid="{6496291F-D4C0-4BCC-A4A9-F0F3C10C47A8}"/>
    <hyperlink ref="F772" r:id="rId3094" display="http://maps.google.com/?output=embed&amp;q=41.71786111,-69.99477778" xr:uid="{F2FE35B6-7959-40B0-97E5-45484115AAB0}"/>
    <hyperlink ref="G772" r:id="rId3095" display="http://maps.google.com/?output=embed&amp;q=41.71786111,-69.99477778" xr:uid="{BDBB2FFF-1E06-455D-9C55-05FF86A26313}"/>
    <hyperlink ref="P772" r:id="rId3096" display="http://www.usharbormaster.com/secure/AuxAidReport_new.cfm?id=27613" xr:uid="{B069CF42-1F99-4EC8-A527-BF6088A18F71}"/>
    <hyperlink ref="E773" r:id="rId3097" display="http://www.usharbormaster.com/secure/auxview.cfm?recordid=27617" xr:uid="{E7A31162-441A-4810-861E-9B12033ED95A}"/>
    <hyperlink ref="F773" r:id="rId3098" display="http://maps.google.com/?output=embed&amp;q=41.71763889,-69.99511111" xr:uid="{9A63A270-4FBE-4737-B596-82E6F2F7E676}"/>
    <hyperlink ref="G773" r:id="rId3099" display="http://maps.google.com/?output=embed&amp;q=41.71763889,-69.99511111" xr:uid="{3B7520BB-E605-4D8B-875C-875785D059A7}"/>
    <hyperlink ref="P773" r:id="rId3100" display="http://www.usharbormaster.com/secure/AuxAidReport_new.cfm?id=27617" xr:uid="{09FF6679-27DF-4EF8-91A9-2DAC147B6A43}"/>
    <hyperlink ref="E774" r:id="rId3101" display="http://www.usharbormaster.com/secure/auxview.cfm?recordid=27614" xr:uid="{8BA00488-D6C4-434E-9E38-7AEC8DC1E3E2}"/>
    <hyperlink ref="F774" r:id="rId3102" display="http://maps.google.com/?output=embed&amp;q=41.71791667,-69.99541667" xr:uid="{F3E06007-378C-4BFF-AC0B-25F16B1B052A}"/>
    <hyperlink ref="G774" r:id="rId3103" display="http://maps.google.com/?output=embed&amp;q=41.71791667,-69.99541667" xr:uid="{FCE9B60D-9508-4DA9-8B1F-CF56861AEC32}"/>
    <hyperlink ref="P774" r:id="rId3104" display="http://www.usharbormaster.com/secure/AuxAidReport_new.cfm?id=27614" xr:uid="{389EDCB0-3F31-4604-9FA3-7F6BFBE86DD7}"/>
    <hyperlink ref="E775" r:id="rId3105" display="http://www.usharbormaster.com/secure/auxview.cfm?recordid=27615" xr:uid="{22D832F4-3CED-4FD1-8AFC-77805B6BFBA9}"/>
    <hyperlink ref="F775" r:id="rId3106" display="http://maps.google.com/?output=embed&amp;q=41.71781667,-69.99625000" xr:uid="{F4075F98-B59C-4CF8-97D6-31DE1B61153E}"/>
    <hyperlink ref="G775" r:id="rId3107" display="http://maps.google.com/?output=embed&amp;q=41.71781667,-69.99625000" xr:uid="{660C5F32-97DF-466B-9F62-20C5308E2AFF}"/>
    <hyperlink ref="P775" r:id="rId3108" display="http://www.usharbormaster.com/secure/AuxAidReport_new.cfm?id=27615" xr:uid="{80DFC85A-6E1C-4E65-8965-CB3E1DA0F817}"/>
    <hyperlink ref="E776" r:id="rId3109" display="http://www.usharbormaster.com/secure/auxview.cfm?recordid=27618" xr:uid="{1FFA8360-F0EA-4FAE-BF3A-C327899F8DE2}"/>
    <hyperlink ref="F776" r:id="rId3110" display="http://maps.google.com/?output=embed&amp;q=41.71961111,-69.99694444" xr:uid="{BA65CA97-0613-483C-BC2C-AF5A9FD7486E}"/>
    <hyperlink ref="G776" r:id="rId3111" display="http://maps.google.com/?output=embed&amp;q=41.71961111,-69.99694444" xr:uid="{73293DC6-2886-4339-8422-42C114725336}"/>
    <hyperlink ref="P776" r:id="rId3112" display="http://www.usharbormaster.com/secure/AuxAidReport_new.cfm?id=27618" xr:uid="{6239BAE1-F97A-4C4C-B0C6-4B899A1236EF}"/>
    <hyperlink ref="E777" r:id="rId3113" display="http://www.usharbormaster.com/secure/auxview.cfm?recordid=28075" xr:uid="{B8990DAB-CD15-48AC-B3AF-D0FE21E75382}"/>
    <hyperlink ref="F777" r:id="rId3114" display="http://maps.google.com/?output=embed&amp;q=41.71250000,-69.96313889" xr:uid="{A6952639-7D1A-49B2-A211-D352882E26BE}"/>
    <hyperlink ref="G777" r:id="rId3115" display="http://maps.google.com/?output=embed&amp;q=41.71250000,-69.96313889" xr:uid="{C6A5D02D-7E31-4EBC-98AC-684B336E7EBE}"/>
    <hyperlink ref="P777" r:id="rId3116" display="http://www.usharbormaster.com/secure/AuxAidReport_new.cfm?id=28075" xr:uid="{74518293-8DBD-407A-ABD0-075B37F37913}"/>
    <hyperlink ref="E778" r:id="rId3117" display="http://www.usharbormaster.com/secure/auxview.cfm?recordid=28084" xr:uid="{E9CCF9C9-ECCE-4D7E-A588-0264FEE19DDA}"/>
    <hyperlink ref="F778" r:id="rId3118" display="http://maps.google.com/?output=embed&amp;q=41.70475000,-69.97668333" xr:uid="{97F9615B-6762-4E2F-8258-39F88257C173}"/>
    <hyperlink ref="G778" r:id="rId3119" display="http://maps.google.com/?output=embed&amp;q=41.70475000,-69.97668333" xr:uid="{E3C1B7AE-C8D6-4BF9-B361-D667174ED572}"/>
    <hyperlink ref="P778" r:id="rId3120" display="http://www.usharbormaster.com/secure/AuxAidReport_new.cfm?id=28084" xr:uid="{19A7198F-AB02-4AF6-8A9C-109CE6477095}"/>
    <hyperlink ref="E779" r:id="rId3121" display="http://www.usharbormaster.com/secure/auxview.cfm?recordid=28086" xr:uid="{4D79E9D8-DCDD-4330-A7D0-426E2A6D41BD}"/>
    <hyperlink ref="F779" r:id="rId3122" display="http://maps.google.com/?output=embed&amp;q=41.70480556,-69.97650000" xr:uid="{96420E20-6183-4F65-A0B9-0D99F4EB9424}"/>
    <hyperlink ref="G779" r:id="rId3123" display="http://maps.google.com/?output=embed&amp;q=41.70480556,-69.97650000" xr:uid="{ABF241AE-B242-4E38-838B-62F4D68A24E8}"/>
    <hyperlink ref="P779" r:id="rId3124" display="http://www.usharbormaster.com/secure/AuxAidReport_new.cfm?id=28086" xr:uid="{15A325E6-1D34-461E-A217-555F5004BDA9}"/>
    <hyperlink ref="E780" r:id="rId3125" display="http://www.usharbormaster.com/secure/auxview.cfm?recordid=28076" xr:uid="{51F914CB-1E6D-4E3F-8A8D-ECEE17C1BCF0}"/>
    <hyperlink ref="F780" r:id="rId3126" display="http://maps.google.com/?output=embed&amp;q=41.71213889,-69.96413889" xr:uid="{722F4285-F84D-41B5-8AD5-DA5B7932E9C2}"/>
    <hyperlink ref="G780" r:id="rId3127" display="http://maps.google.com/?output=embed&amp;q=41.71213889,-69.96413889" xr:uid="{78A94D0B-5104-48EA-A4EB-618B23EEC939}"/>
    <hyperlink ref="P780" r:id="rId3128" display="http://www.usharbormaster.com/secure/AuxAidReport_new.cfm?id=28076" xr:uid="{EE50EA91-E8F6-4D80-8684-B631C38DF9C1}"/>
    <hyperlink ref="E781" r:id="rId3129" display="http://www.usharbormaster.com/secure/auxview.cfm?recordid=28077" xr:uid="{2CC51AED-305B-4774-850C-0790743A14A6}"/>
    <hyperlink ref="F781" r:id="rId3130" display="http://maps.google.com/?output=embed&amp;q=41.71113889,-69.96513889" xr:uid="{6E9EF548-F073-436A-820F-D09ED53E3103}"/>
    <hyperlink ref="G781" r:id="rId3131" display="http://maps.google.com/?output=embed&amp;q=41.71113889,-69.96513889" xr:uid="{6CCDE606-87E9-4D51-803B-ED0DAC672ED8}"/>
    <hyperlink ref="P781" r:id="rId3132" display="http://www.usharbormaster.com/secure/AuxAidReport_new.cfm?id=28077" xr:uid="{0D37C2CB-B653-4F5C-A91D-375D54367B93}"/>
    <hyperlink ref="E782" r:id="rId3133" display="http://www.usharbormaster.com/secure/auxview.cfm?recordid=28078" xr:uid="{CC2EBA84-81DC-41C3-A123-AD2492749659}"/>
    <hyperlink ref="F782" r:id="rId3134" display="http://maps.google.com/?output=embed&amp;q=41.71130556,-69.96697222" xr:uid="{FD11ADF1-22BF-4FFF-9B8C-388C22633318}"/>
    <hyperlink ref="G782" r:id="rId3135" display="http://maps.google.com/?output=embed&amp;q=41.71130556,-69.96697222" xr:uid="{F4BA8C9C-F57A-4B5E-ACD4-3F15FC15927B}"/>
    <hyperlink ref="P782" r:id="rId3136" display="http://www.usharbormaster.com/secure/AuxAidReport_new.cfm?id=28078" xr:uid="{D635E323-35DC-4CB9-A4A2-50E7A8F5FEFF}"/>
    <hyperlink ref="E783" r:id="rId3137" display="http://www.usharbormaster.com/secure/auxview.cfm?recordid=28079" xr:uid="{9C624CB4-D796-4ABD-9691-83162BDBE765}"/>
    <hyperlink ref="F783" r:id="rId3138" display="http://maps.google.com/?output=embed&amp;q=41.70913889,-69.96847222" xr:uid="{B11CD0B1-55D5-43EF-9E91-F2DB634404EC}"/>
    <hyperlink ref="G783" r:id="rId3139" display="http://maps.google.com/?output=embed&amp;q=41.70913889,-69.96847222" xr:uid="{0A6C5B18-FAF3-4387-8F38-96BCAF3B92F2}"/>
    <hyperlink ref="P783" r:id="rId3140" display="http://www.usharbormaster.com/secure/AuxAidReport_new.cfm?id=28079" xr:uid="{0123411D-3F7A-413C-A08A-012B41130A6E}"/>
    <hyperlink ref="E784" r:id="rId3141" display="http://www.usharbormaster.com/secure/auxview.cfm?recordid=28080" xr:uid="{DEBF7AE2-DB12-4F2F-ACFD-8B6F8850F9A9}"/>
    <hyperlink ref="F784" r:id="rId3142" display="http://maps.google.com/?output=embed&amp;q=41.70819444,-69.97063889" xr:uid="{3A6FE40E-1DBD-43C9-AF4F-3A615D3225C5}"/>
    <hyperlink ref="G784" r:id="rId3143" display="http://maps.google.com/?output=embed&amp;q=41.70819444,-69.97063889" xr:uid="{D4B93D53-766C-4E99-AE29-6859DEA38BFD}"/>
    <hyperlink ref="P784" r:id="rId3144" display="http://www.usharbormaster.com/secure/AuxAidReport_new.cfm?id=28080" xr:uid="{886CA779-EB45-44BE-AA9D-5800E5F485AF}"/>
    <hyperlink ref="E785" r:id="rId3145" display="http://www.usharbormaster.com/secure/auxview.cfm?recordid=28081" xr:uid="{7B758B25-C40B-4115-8FE7-EDB97578250D}"/>
    <hyperlink ref="F785" r:id="rId3146" display="http://maps.google.com/?output=embed&amp;q=41.70697222,-69.97263889" xr:uid="{FC1FFC66-4301-46F2-83F2-30CC6AC842EB}"/>
    <hyperlink ref="G785" r:id="rId3147" display="http://maps.google.com/?output=embed&amp;q=41.70697222,-69.97263889" xr:uid="{BD113A68-B275-4792-B939-EF57B95E9E2D}"/>
    <hyperlink ref="P785" r:id="rId3148" display="http://www.usharbormaster.com/secure/AuxAidReport_new.cfm?id=28081" xr:uid="{0CD4A221-063A-4576-BCC0-259A0D5CA257}"/>
    <hyperlink ref="E786" r:id="rId3149" display="http://www.usharbormaster.com/secure/auxview.cfm?recordid=28082" xr:uid="{5BB0BD95-C0A5-40B8-93A0-39A423CA748F}"/>
    <hyperlink ref="F786" r:id="rId3150" display="http://maps.google.com/?output=embed&amp;q=41.70463889,-69.97663889" xr:uid="{873155A0-2686-492E-A9CB-A1D4CC07E287}"/>
    <hyperlink ref="G786" r:id="rId3151" display="http://maps.google.com/?output=embed&amp;q=41.70463889,-69.97663889" xr:uid="{0687837E-363C-4E8A-B01E-6ED9A9260594}"/>
    <hyperlink ref="P786" r:id="rId3152" display="http://www.usharbormaster.com/secure/AuxAidReport_new.cfm?id=28082" xr:uid="{78FC028E-5E4A-48F1-805E-5902B59E8C2D}"/>
    <hyperlink ref="E787" r:id="rId3153" display="http://www.usharbormaster.com/secure/auxview.cfm?recordid=28083" xr:uid="{0050B1B4-D1DE-486D-A40C-2DCB03A4711C}"/>
    <hyperlink ref="F787" r:id="rId3154" display="http://maps.google.com/?output=embed&amp;q=41.70676667,-69.97266667" xr:uid="{91155CE3-4C6D-4C00-98FD-369CE0E9F2CF}"/>
    <hyperlink ref="G787" r:id="rId3155" display="http://maps.google.com/?output=embed&amp;q=41.70676667,-69.97266667" xr:uid="{E8FEC588-F3C2-4217-91C6-E1585E85E6A2}"/>
    <hyperlink ref="P787" r:id="rId3156" display="http://www.usharbormaster.com/secure/AuxAidReport_new.cfm?id=28083" xr:uid="{39D81116-019E-4A53-92F0-5276AE14115F}"/>
    <hyperlink ref="E788" r:id="rId3157" display="http://www.usharbormaster.com/secure/auxview.cfm?recordid=28085" xr:uid="{0486AC6D-5E36-4C1F-9F55-471EF8783C5E}"/>
    <hyperlink ref="F788" r:id="rId3158" display="http://maps.google.com/?output=embed&amp;q=41.70680556,-69.97297222" xr:uid="{D6EDD474-F9E7-4A36-B1F1-A0BF14AF6010}"/>
    <hyperlink ref="G788" r:id="rId3159" display="http://maps.google.com/?output=embed&amp;q=41.70680556,-69.97297222" xr:uid="{D57CEE11-1D10-43BB-9400-402E8849EDB5}"/>
    <hyperlink ref="P788" r:id="rId3160" display="http://www.usharbormaster.com/secure/AuxAidReport_new.cfm?id=28085" xr:uid="{D10C13F2-1B38-4CF1-A7E5-D341D010816B}"/>
    <hyperlink ref="E789" r:id="rId3161" display="http://www.usharbormaster.com/secure/auxview.cfm?recordid=28091" xr:uid="{47DCF307-BE22-43F0-A72A-5074A1028D5B}"/>
    <hyperlink ref="F789" r:id="rId3162" display="http://maps.google.com/?output=embed&amp;q=41.70833333,-69.96930556" xr:uid="{B4C2593B-2883-42EC-98AC-5DEDEDD84153}"/>
    <hyperlink ref="G789" r:id="rId3163" display="http://maps.google.com/?output=embed&amp;q=41.70833333,-69.96930556" xr:uid="{75A083EC-2EAE-456A-931E-F0576735CE96}"/>
    <hyperlink ref="P789" r:id="rId3164" display="http://www.usharbormaster.com/secure/AuxAidReport_new.cfm?id=28091" xr:uid="{901260EC-B314-4C2A-B904-F55C85C49AD2}"/>
    <hyperlink ref="E790" r:id="rId3165" display="http://www.usharbormaster.com/secure/auxview.cfm?recordid=29078" xr:uid="{675DA5E5-68E8-4DAE-9218-7CB20C7DC0F6}"/>
    <hyperlink ref="F790" r:id="rId3166" display="http://maps.google.com/?output=embed&amp;q=41.80141667,-70.52833333" xr:uid="{05626D51-E7B3-4986-98AE-8CD96508B33E}"/>
    <hyperlink ref="G790" r:id="rId3167" display="http://maps.google.com/?output=embed&amp;q=41.80141667,-70.52833333" xr:uid="{B5B4990D-EC0B-4C65-81E0-85F86D01B114}"/>
    <hyperlink ref="P790" r:id="rId3168" display="http://www.usharbormaster.com/secure/AuxAidReport_new.cfm?id=29078" xr:uid="{ADA81973-B936-4D4A-8990-6875FFF31414}"/>
    <hyperlink ref="E791" r:id="rId3169" display="http://www.usharbormaster.com/secure/auxview.cfm?recordid=24001" xr:uid="{9C35E637-0FB3-4A95-B570-4F4A75F50791}"/>
    <hyperlink ref="F791" r:id="rId3170" display="http://maps.google.com/?output=embed&amp;q=41.71263889,-70.30338889" xr:uid="{00EBB269-5346-41EE-8D85-1640AC8536D3}"/>
    <hyperlink ref="G791" r:id="rId3171" display="http://maps.google.com/?output=embed&amp;q=41.71263889,-70.30338889" xr:uid="{BCFE9743-45AB-4B7D-9129-5519D69C45ED}"/>
    <hyperlink ref="P791" r:id="rId3172" display="http://www.usharbormaster.com/secure/AuxAidReport_new.cfm?id=24001" xr:uid="{F776513A-BD6B-4D2B-B3D3-0CE11F417302}"/>
    <hyperlink ref="E792" r:id="rId3173" display="http://www.usharbormaster.com/secure/auxview.cfm?recordid=24002" xr:uid="{2DE65180-F679-49BA-9EE3-9FFE3BE55B71}"/>
    <hyperlink ref="F792" r:id="rId3174" display="http://maps.google.com/?output=embed&amp;q=41.71247222,-70.30497222" xr:uid="{95F8F883-D30A-4B9D-A18B-350A3621AA05}"/>
    <hyperlink ref="G792" r:id="rId3175" display="http://maps.google.com/?output=embed&amp;q=41.71247222,-70.30497222" xr:uid="{AB89FBD3-3754-466A-88D7-24983172E649}"/>
    <hyperlink ref="P792" r:id="rId3176" display="http://www.usharbormaster.com/secure/AuxAidReport_new.cfm?id=24002" xr:uid="{E17528FB-7497-4C39-BC5B-B3179110A791}"/>
    <hyperlink ref="E793" r:id="rId3177" display="http://www.usharbormaster.com/secure/auxview.cfm?recordid=29438" xr:uid="{CC34F21D-F1DC-4D0A-BBBC-7FE306167198}"/>
    <hyperlink ref="F793" r:id="rId3178" display="http://maps.google.com/?output=embed&amp;q=41.71227778,-70.30797222" xr:uid="{4748978C-A389-4898-8C3D-FD9FA50B58E8}"/>
    <hyperlink ref="G793" r:id="rId3179" display="http://maps.google.com/?output=embed&amp;q=41.71227778,-70.30797222" xr:uid="{9B6EF9E5-6EE3-4206-ADF2-7421B7EF912D}"/>
    <hyperlink ref="P793" r:id="rId3180" display="http://www.usharbormaster.com/secure/AuxAidReport_new.cfm?id=29438" xr:uid="{5BBF7EB8-1996-4E4E-BEB4-07C088E468A6}"/>
    <hyperlink ref="E794" r:id="rId3181" display="http://www.usharbormaster.com/secure/auxview.cfm?recordid=24003" xr:uid="{7D8B9119-A66E-4777-8A02-6E8B02A73A0D}"/>
    <hyperlink ref="F794" r:id="rId3182" display="http://maps.google.com/?output=embed&amp;q=41.71161111,-70.31202778" xr:uid="{8CF87815-97F7-4244-8F58-3D2ACB46DBB2}"/>
    <hyperlink ref="G794" r:id="rId3183" display="http://maps.google.com/?output=embed&amp;q=41.71161111,-70.31202778" xr:uid="{7CE185A1-D3C8-4346-915E-DEE6C6D3682B}"/>
    <hyperlink ref="P794" r:id="rId3184" display="http://www.usharbormaster.com/secure/AuxAidReport_new.cfm?id=24003" xr:uid="{B23BDFE5-65A8-4905-8DD2-1498CBE4EFA0}"/>
    <hyperlink ref="E795" r:id="rId3185" display="http://www.usharbormaster.com/secure/auxview.cfm?recordid=29437" xr:uid="{FE8D8E10-A292-4B9F-B838-78E421CDD632}"/>
    <hyperlink ref="F795" r:id="rId3186" display="http://maps.google.com/?output=embed&amp;q=41.71141667,-70.31705556" xr:uid="{71F7305E-546F-467A-B8D2-557BF9435165}"/>
    <hyperlink ref="G795" r:id="rId3187" display="http://maps.google.com/?output=embed&amp;q=41.71141667,-70.31705556" xr:uid="{6B8ED8CB-0D8E-4622-AC07-1286773B3CAB}"/>
    <hyperlink ref="P795" r:id="rId3188" display="http://www.usharbormaster.com/secure/AuxAidReport_new.cfm?id=29437" xr:uid="{49DBE7C3-26AF-4547-9268-1F227C82C44B}"/>
    <hyperlink ref="E796" r:id="rId3189" display="http://www.usharbormaster.com/secure/auxview.cfm?recordid=28557" xr:uid="{C4611575-33CC-4FCA-A1EB-34DE8BA405D1}"/>
    <hyperlink ref="F796" r:id="rId3190" display="http://maps.google.com/?output=embed&amp;q=41.72277778,-70.28111111" xr:uid="{BBA4BC7F-667B-465A-98F8-61A61E10A2F0}"/>
    <hyperlink ref="G796" r:id="rId3191" display="http://maps.google.com/?output=embed&amp;q=41.72277778,-70.28111111" xr:uid="{F833D813-27E4-4EA6-856C-7A957E04A487}"/>
    <hyperlink ref="P796" r:id="rId3192" display="http://www.usharbormaster.com/secure/AuxAidReport_new.cfm?id=28557" xr:uid="{5ABDE08E-6AB1-4B51-8414-616EAA6C3241}"/>
    <hyperlink ref="E797" r:id="rId3193" display="http://www.usharbormaster.com/secure/auxview.cfm?recordid=26347" xr:uid="{D0BDA3C5-3C31-44E1-8A6C-4E2865E28491}"/>
    <hyperlink ref="F797" r:id="rId3194" display="http://maps.google.com/?output=embed&amp;q=41.59516667,-70.46368333" xr:uid="{E57A01FA-3DD5-42D6-91A5-C613823ADF03}"/>
    <hyperlink ref="G797" r:id="rId3195" display="http://maps.google.com/?output=embed&amp;q=41.59516667,-70.46368333" xr:uid="{A4D44692-9F01-437B-9E44-CFF413510FFC}"/>
    <hyperlink ref="P797" r:id="rId3196" display="http://www.usharbormaster.com/secure/AuxAidReport_new.cfm?id=26347" xr:uid="{D32BBA1F-9712-483E-8A60-C4F25A7120F6}"/>
    <hyperlink ref="E798" r:id="rId3197" display="http://www.usharbormaster.com/secure/auxview.cfm?recordid=26348" xr:uid="{D008C544-8572-460F-9C3A-61652FE39853}"/>
    <hyperlink ref="F798" r:id="rId3198" display="http://maps.google.com/?output=embed&amp;q=41.59765000,-70.46566667" xr:uid="{5796DD8C-6B54-4E39-BC83-CFD7CAFF61F7}"/>
    <hyperlink ref="G798" r:id="rId3199" display="http://maps.google.com/?output=embed&amp;q=41.59765000,-70.46566667" xr:uid="{2CF51380-5483-44D6-A2AC-68A048018DD9}"/>
    <hyperlink ref="P798" r:id="rId3200" display="http://www.usharbormaster.com/secure/AuxAidReport_new.cfm?id=26348" xr:uid="{B7984D77-3916-41BA-867C-B3847ABF637B}"/>
    <hyperlink ref="E799" r:id="rId3201" display="http://www.usharbormaster.com/secure/auxview.cfm?recordid=26349" xr:uid="{FAF03ED9-0B91-4B1F-9121-93FAEA0180D0}"/>
    <hyperlink ref="F799" r:id="rId3202" display="http://maps.google.com/?output=embed&amp;q=41.59843333,-70.46623333" xr:uid="{75858C46-781F-4CDB-8519-176BE4CAEB89}"/>
    <hyperlink ref="G799" r:id="rId3203" display="http://maps.google.com/?output=embed&amp;q=41.59843333,-70.46623333" xr:uid="{61633699-E46B-470F-90FC-55239DA3FEF6}"/>
    <hyperlink ref="P799" r:id="rId3204" display="http://www.usharbormaster.com/secure/AuxAidReport_new.cfm?id=26349" xr:uid="{BFB8D304-C111-4C89-9602-2EF86B603738}"/>
    <hyperlink ref="E800" r:id="rId3205" display="http://www.usharbormaster.com/secure/auxview.cfm?recordid=26350" xr:uid="{54D7FEB1-0D90-4680-B663-0E06DA4BAB75}"/>
    <hyperlink ref="F800" r:id="rId3206" display="http://maps.google.com/?output=embed&amp;q=41.59947222,-70.46619444" xr:uid="{5FF383EE-1C4A-41FC-B4E1-F8F4EDE64CBA}"/>
    <hyperlink ref="G800" r:id="rId3207" display="http://maps.google.com/?output=embed&amp;q=41.59947222,-70.46619444" xr:uid="{67FBC71B-CE93-479F-BA0E-4300CAE1EDA0}"/>
    <hyperlink ref="P800" r:id="rId3208" display="http://www.usharbormaster.com/secure/AuxAidReport_new.cfm?id=26350" xr:uid="{0DDCF850-AB88-41A3-9544-D214815B578F}"/>
    <hyperlink ref="E801" r:id="rId3209" display="http://www.usharbormaster.com/secure/auxview.cfm?recordid=26614" xr:uid="{5B58A613-6D5C-4E36-858B-5841C7AF92CF}"/>
    <hyperlink ref="F801" r:id="rId3210" display="http://maps.google.com/?output=embed&amp;q=41.60038889,-70.46525000" xr:uid="{9D7B2EA6-99CE-4B80-8191-B628D2D95D0B}"/>
    <hyperlink ref="G801" r:id="rId3211" display="http://maps.google.com/?output=embed&amp;q=41.60038889,-70.46525000" xr:uid="{B6077E57-2040-4BC2-B555-27D7AD63B5E0}"/>
    <hyperlink ref="P801" r:id="rId3212" display="http://www.usharbormaster.com/secure/AuxAidReport_new.cfm?id=26614" xr:uid="{ECDF4752-4066-4A55-B29E-6B12EC337D53}"/>
    <hyperlink ref="E802" r:id="rId3213" display="http://www.usharbormaster.com/secure/auxview.cfm?recordid=42672" xr:uid="{4D305466-26E8-4005-AEB2-ADBE24AA332B}"/>
    <hyperlink ref="F802" r:id="rId3214" display="http://maps.google.com/?output=embed&amp;q=41.60336667,-70.46233333" xr:uid="{483612F9-A58C-4585-B5E8-EB2F71A0B2DD}"/>
    <hyperlink ref="G802" r:id="rId3215" display="http://maps.google.com/?output=embed&amp;q=41.60336667,-70.46233333" xr:uid="{2CFE185B-6535-4AFF-8DEC-2A9088CD6CF4}"/>
    <hyperlink ref="P802" r:id="rId3216" display="http://www.usharbormaster.com/secure/AuxAidReport_new.cfm?id=42672" xr:uid="{BDDB93F5-3781-432B-98A3-D364C9ED1E2A}"/>
    <hyperlink ref="E803" r:id="rId3217" display="http://www.usharbormaster.com/secure/auxview.cfm?recordid=28505" xr:uid="{97E344FD-1D11-4093-AD71-BE00C9FF14C5}"/>
    <hyperlink ref="F803" r:id="rId3218" display="http://maps.google.com/?output=embed&amp;q=41.63316667,-70.22221667" xr:uid="{88B61882-8BD2-4E50-B29E-0A76782FF708}"/>
    <hyperlink ref="G803" r:id="rId3219" display="http://maps.google.com/?output=embed&amp;q=41.63316667,-70.22221667" xr:uid="{93312FA5-3A28-4A79-AE14-67E48F2DF192}"/>
    <hyperlink ref="P803" r:id="rId3220" display="http://www.usharbormaster.com/secure/AuxAidReport_new.cfm?id=28505" xr:uid="{7CFDA722-1E7D-45BD-A3AB-1F6A562AEC06}"/>
    <hyperlink ref="E804" r:id="rId3221" display="http://www.usharbormaster.com/secure/auxview.cfm?recordid=26081" xr:uid="{0DF6656B-1AE1-4D6F-8F55-94AC2BABFBBD}"/>
    <hyperlink ref="F804" r:id="rId3222" display="http://maps.google.com/?output=embed&amp;q=41.57280556,-70.52930556" xr:uid="{F0854F62-EF42-4FBE-A57F-912791E59006}"/>
    <hyperlink ref="G804" r:id="rId3223" display="http://maps.google.com/?output=embed&amp;q=41.57280556,-70.52930556" xr:uid="{088CE901-3D3F-4624-92E0-8C346114F25F}"/>
    <hyperlink ref="P804" r:id="rId3224" display="http://www.usharbormaster.com/secure/AuxAidReport_new.cfm?id=26081" xr:uid="{59008681-BA8B-4A2E-80FB-55F996C2009E}"/>
    <hyperlink ref="E805" r:id="rId3225" display="http://www.usharbormaster.com/secure/auxview.cfm?recordid=26080" xr:uid="{D63F63BD-D514-4943-A011-4928D0543B2F}"/>
    <hyperlink ref="F805" r:id="rId3226" display="http://maps.google.com/?output=embed&amp;q=41.57263889,-70.52963889" xr:uid="{803A108E-5079-4267-93FF-C550411B7D98}"/>
    <hyperlink ref="G805" r:id="rId3227" display="http://maps.google.com/?output=embed&amp;q=41.57263889,-70.52963889" xr:uid="{F076C434-5DBD-4961-9A59-A806D46D9E25}"/>
    <hyperlink ref="P805" r:id="rId3228" display="http://www.usharbormaster.com/secure/AuxAidReport_new.cfm?id=26080" xr:uid="{14938F03-4A7E-479A-B8EB-0C8FA625D744}"/>
    <hyperlink ref="E806" r:id="rId3229" display="http://www.usharbormaster.com/secure/auxview.cfm?recordid=26082" xr:uid="{45C92B59-575F-473B-86DD-98A81524D9C0}"/>
    <hyperlink ref="F806" r:id="rId3230" display="http://maps.google.com/?output=embed&amp;q=41.57380556,-70.52880556" xr:uid="{365A0063-539B-48C5-AD6D-0CFD938FAF51}"/>
    <hyperlink ref="G806" r:id="rId3231" display="http://maps.google.com/?output=embed&amp;q=41.57380556,-70.52880556" xr:uid="{A19CA962-138D-471A-909C-40396D063997}"/>
    <hyperlink ref="P806" r:id="rId3232" display="http://www.usharbormaster.com/secure/AuxAidReport_new.cfm?id=26082" xr:uid="{12502DA4-6107-41BD-BF32-03A7B52DCD61}"/>
    <hyperlink ref="E807" r:id="rId3233" display="http://www.usharbormaster.com/secure/auxview.cfm?recordid=26083" xr:uid="{EFD8FA3C-5B7A-4B85-9B5E-237401D47F7A}"/>
    <hyperlink ref="F807" r:id="rId3234" display="http://maps.google.com/?output=embed&amp;q=41.57363889,-70.52880556" xr:uid="{08407F75-711B-47BA-AA11-0961A20D381A}"/>
    <hyperlink ref="G807" r:id="rId3235" display="http://maps.google.com/?output=embed&amp;q=41.57363889,-70.52880556" xr:uid="{EC597B5B-7DEF-4FA2-A2BF-12870A8D80EA}"/>
    <hyperlink ref="P807" r:id="rId3236" display="http://www.usharbormaster.com/secure/AuxAidReport_new.cfm?id=26083" xr:uid="{56CFAAD8-E65D-4282-84F5-34C655EAB9D8}"/>
    <hyperlink ref="E808" r:id="rId3237" display="http://www.usharbormaster.com/secure/auxview.cfm?recordid=26084" xr:uid="{0FCFB5F2-5D86-4966-8C8A-16415532F472}"/>
    <hyperlink ref="F808" r:id="rId3238" display="http://maps.google.com/?output=embed&amp;q=41.57438889,-70.52797222" xr:uid="{88142934-580E-4386-9369-7E55A2C2A8F5}"/>
    <hyperlink ref="G808" r:id="rId3239" display="http://maps.google.com/?output=embed&amp;q=41.57438889,-70.52797222" xr:uid="{F829E4C1-927C-4E5D-B6ED-A7D9C5A7C683}"/>
    <hyperlink ref="P808" r:id="rId3240" display="http://www.usharbormaster.com/secure/AuxAidReport_new.cfm?id=26084" xr:uid="{94EC16A1-3EE7-421C-8F0D-29DF4425B48F}"/>
    <hyperlink ref="E809" r:id="rId3241" display="http://www.usharbormaster.com/secure/auxview.cfm?recordid=26085" xr:uid="{B39C46FC-A07B-482F-946A-FE1302B80BE6}"/>
    <hyperlink ref="F809" r:id="rId3242" display="http://maps.google.com/?output=embed&amp;q=41.57430556,-70.52780556" xr:uid="{4C51753D-6D4A-408B-A715-4C2BDB8FD450}"/>
    <hyperlink ref="G809" r:id="rId3243" display="http://maps.google.com/?output=embed&amp;q=41.57430556,-70.52780556" xr:uid="{5C1D619B-6F70-4243-9372-0BBF542EB9A6}"/>
    <hyperlink ref="P809" r:id="rId3244" display="http://www.usharbormaster.com/secure/AuxAidReport_new.cfm?id=26085" xr:uid="{6FF7CE4C-D99E-4395-B93E-AB13AAF61B34}"/>
    <hyperlink ref="E810" r:id="rId3245" display="http://www.usharbormaster.com/secure/auxview.cfm?recordid=30951" xr:uid="{1477CCCD-FC71-40AD-A12A-5A5A699A89D6}"/>
    <hyperlink ref="F810" r:id="rId3246" display="http://maps.google.com/?output=embed&amp;q=41.57447222,-70.52713889" xr:uid="{70487B61-7958-4DA7-AD12-34BCF60D2358}"/>
    <hyperlink ref="G810" r:id="rId3247" display="http://maps.google.com/?output=embed&amp;q=41.57447222,-70.52713889" xr:uid="{0B79EED8-BAB4-42FE-A356-88C90588CA44}"/>
    <hyperlink ref="P810" r:id="rId3248" display="http://www.usharbormaster.com/secure/AuxAidReport_new.cfm?id=30951" xr:uid="{B7A80F12-8646-40F6-9911-3765C7ADC581}"/>
    <hyperlink ref="E811" r:id="rId3249" display="http://www.usharbormaster.com/secure/auxview.cfm?recordid=30952" xr:uid="{4968943A-1287-4053-AAB6-7F5F543A803E}"/>
    <hyperlink ref="F811" r:id="rId3250" display="http://maps.google.com/?output=embed&amp;q=41.56997222,-70.53227778" xr:uid="{F0CBBF38-D30F-417C-934E-7F836A9E3018}"/>
    <hyperlink ref="G811" r:id="rId3251" display="http://maps.google.com/?output=embed&amp;q=41.56997222,-70.53227778" xr:uid="{0FA6CAB4-04BD-4CE6-8CBD-B73F0C058D85}"/>
    <hyperlink ref="P811" r:id="rId3252" display="http://www.usharbormaster.com/secure/AuxAidReport_new.cfm?id=30952" xr:uid="{D6C6128F-BB19-4967-BB18-DF64A74AB424}"/>
    <hyperlink ref="E812" r:id="rId3253" display="http://www.usharbormaster.com/secure/auxview.cfm?recordid=26526" xr:uid="{6026A9AD-AE72-493C-A1A9-47128BAFD3CE}"/>
    <hyperlink ref="F812" r:id="rId3254" display="http://maps.google.com/?output=embed&amp;q=41.61247222,-70.42838889" xr:uid="{937D23C8-4E43-4406-A2FD-0F0CEBB65059}"/>
    <hyperlink ref="G812" r:id="rId3255" display="http://maps.google.com/?output=embed&amp;q=41.61247222,-70.42838889" xr:uid="{E0AD25ED-BD37-4750-B756-8FF8E708A636}"/>
    <hyperlink ref="P812" r:id="rId3256" display="http://www.usharbormaster.com/secure/AuxAidReport_new.cfm?id=26526" xr:uid="{F1FE830B-F288-4A82-9FED-72A9201A2C8F}"/>
    <hyperlink ref="E813" r:id="rId3257" display="http://www.usharbormaster.com/secure/auxview.cfm?recordid=26533" xr:uid="{3951F9CE-8A50-4042-B0D9-348CD4144FFA}"/>
    <hyperlink ref="F813" r:id="rId3258" display="http://maps.google.com/?output=embed&amp;q=41.60904083,-70.41446333" xr:uid="{24AF2D0F-1408-42D5-A94E-19CCB37DF761}"/>
    <hyperlink ref="G813" r:id="rId3259" display="http://maps.google.com/?output=embed&amp;q=41.60904083,-70.41446333" xr:uid="{242DE910-F955-460C-B518-2810C626AD75}"/>
    <hyperlink ref="P813" r:id="rId3260" display="http://www.usharbormaster.com/secure/AuxAidReport_new.cfm?id=26533" xr:uid="{900D2D41-10E5-4905-B8C6-B1004356BA29}"/>
    <hyperlink ref="E814" r:id="rId3261" display="http://www.usharbormaster.com/secure/auxview.cfm?recordid=26534" xr:uid="{C7020DCA-31BE-47D0-89F4-1DCEC36E1C25}"/>
    <hyperlink ref="F814" r:id="rId3262" display="http://maps.google.com/?output=embed&amp;q=41.60902778,-70.41086111" xr:uid="{8EE54E9A-0E23-46C5-B26A-30CCA24811F1}"/>
    <hyperlink ref="G814" r:id="rId3263" display="http://maps.google.com/?output=embed&amp;q=41.60902778,-70.41086111" xr:uid="{A3672F4F-9649-4070-9667-0678EC110F1F}"/>
    <hyperlink ref="P814" r:id="rId3264" display="http://www.usharbormaster.com/secure/AuxAidReport_new.cfm?id=26534" xr:uid="{741755D1-F3D5-4C31-8165-2D9A66077425}"/>
    <hyperlink ref="E815" r:id="rId3265" display="http://www.usharbormaster.com/secure/auxview.cfm?recordid=26536" xr:uid="{1357DF32-1833-45AA-80B2-00D1EF9E19B0}"/>
    <hyperlink ref="F815" r:id="rId3266" display="http://maps.google.com/?output=embed&amp;q=41.60897667,-70.40993556" xr:uid="{50AE33F6-82E2-4272-9461-B5D05869886E}"/>
    <hyperlink ref="G815" r:id="rId3267" display="http://maps.google.com/?output=embed&amp;q=41.60897667,-70.40993556" xr:uid="{06D85260-1CA4-4E71-81FD-F5DF8AAA9B95}"/>
    <hyperlink ref="P815" r:id="rId3268" display="http://www.usharbormaster.com/secure/AuxAidReport_new.cfm?id=26536" xr:uid="{1AF7D4CC-7189-4448-AE71-A0C785D1FF5A}"/>
    <hyperlink ref="E816" r:id="rId3269" display="http://www.usharbormaster.com/secure/auxview.cfm?recordid=26537" xr:uid="{BB99C6F8-269A-41C0-BB11-B71C2A8C6E0A}"/>
    <hyperlink ref="F816" r:id="rId3270" display="http://maps.google.com/?output=embed&amp;q=41.60914083,-70.40967694" xr:uid="{AE5298C0-CCD2-4B74-A8F3-BA0A9251E9A3}"/>
    <hyperlink ref="G816" r:id="rId3271" display="http://maps.google.com/?output=embed&amp;q=41.60914083,-70.40967694" xr:uid="{144C745E-D2EB-4015-998E-E0B4EE36E0A0}"/>
    <hyperlink ref="P816" r:id="rId3272" display="http://www.usharbormaster.com/secure/AuxAidReport_new.cfm?id=26537" xr:uid="{FAC7C2EB-1F45-4936-9898-E06E6E3E2B65}"/>
    <hyperlink ref="E817" r:id="rId3273" display="http://www.usharbormaster.com/secure/auxview.cfm?recordid=26538" xr:uid="{CC5D27D6-90B6-4BFA-ABAB-983A677FF073}"/>
    <hyperlink ref="F817" r:id="rId3274" display="http://maps.google.com/?output=embed&amp;q=41.60876194,-70.40893778" xr:uid="{F2CC8437-5982-4740-8CA8-28EFCFB0B09B}"/>
    <hyperlink ref="G817" r:id="rId3275" display="http://maps.google.com/?output=embed&amp;q=41.60876194,-70.40893778" xr:uid="{048B99B7-2A86-4247-AFDA-1B58527FB496}"/>
    <hyperlink ref="P817" r:id="rId3276" display="http://www.usharbormaster.com/secure/AuxAidReport_new.cfm?id=26538" xr:uid="{07F8B575-1A1C-4DC2-B7D3-E761F2E1DC6E}"/>
    <hyperlink ref="E818" r:id="rId3277" display="http://www.usharbormaster.com/secure/auxview.cfm?recordid=26539" xr:uid="{70E52B63-DAD8-47D6-BE45-192E0B230869}"/>
    <hyperlink ref="F818" r:id="rId3278" display="http://maps.google.com/?output=embed&amp;q=41.60893472,-70.40885667" xr:uid="{CC2C4FA9-1125-41D3-A755-4DC9308F6475}"/>
    <hyperlink ref="G818" r:id="rId3279" display="http://maps.google.com/?output=embed&amp;q=41.60893472,-70.40885667" xr:uid="{858EA6C7-FC17-48EA-880A-A619836757E3}"/>
    <hyperlink ref="P818" r:id="rId3280" display="http://www.usharbormaster.com/secure/AuxAidReport_new.cfm?id=26539" xr:uid="{D3377875-7154-4E25-9910-D513B6D1D24D}"/>
    <hyperlink ref="E819" r:id="rId3281" display="http://www.usharbormaster.com/secure/auxview.cfm?recordid=26540" xr:uid="{E968D6FD-87F2-464C-8C51-EE08912E43DD}"/>
    <hyperlink ref="F819" r:id="rId3282" display="http://maps.google.com/?output=embed&amp;q=41.60841667,-70.40738889" xr:uid="{AF7781F0-0A4D-4923-8674-EE0F2147FBFA}"/>
    <hyperlink ref="G819" r:id="rId3283" display="http://maps.google.com/?output=embed&amp;q=41.60841667,-70.40738889" xr:uid="{816AC222-6D5F-4C30-A8DD-68BFAE1A118A}"/>
    <hyperlink ref="P819" r:id="rId3284" display="http://www.usharbormaster.com/secure/AuxAidReport_new.cfm?id=26540" xr:uid="{2FB233A1-2DA4-4955-AC22-0A6912170B32}"/>
    <hyperlink ref="E820" r:id="rId3285" display="http://www.usharbormaster.com/secure/auxview.cfm?recordid=26541" xr:uid="{8C575A50-AAE1-45C2-89AF-968EAA0F9818}"/>
    <hyperlink ref="F820" r:id="rId3286" display="http://maps.google.com/?output=embed&amp;q=41.60863889,-70.40747222" xr:uid="{4A8A9142-E49A-43FE-856B-2E05C724BEE7}"/>
    <hyperlink ref="G820" r:id="rId3287" display="http://maps.google.com/?output=embed&amp;q=41.60863889,-70.40747222" xr:uid="{739FAC40-0EBD-4972-B371-45AF619662A5}"/>
    <hyperlink ref="P820" r:id="rId3288" display="http://www.usharbormaster.com/secure/AuxAidReport_new.cfm?id=26541" xr:uid="{35544E4C-A531-4E81-A2B9-21D5F14CF03D}"/>
    <hyperlink ref="E821" r:id="rId3289" display="http://www.usharbormaster.com/secure/auxview.cfm?recordid=26542" xr:uid="{228083CF-F666-46F0-99E1-8098C4D4D30A}"/>
    <hyperlink ref="F821" r:id="rId3290" display="http://maps.google.com/?output=embed&amp;q=41.60847639,-70.40644972" xr:uid="{D9747E48-07A7-48E3-BD3F-A966E0D7994E}"/>
    <hyperlink ref="G821" r:id="rId3291" display="http://maps.google.com/?output=embed&amp;q=41.60847639,-70.40644972" xr:uid="{644B69E9-A02D-4EFC-B52F-6F4D2D0FEA55}"/>
    <hyperlink ref="P821" r:id="rId3292" display="http://www.usharbormaster.com/secure/AuxAidReport_new.cfm?id=26542" xr:uid="{C9568D6F-B3F1-492B-9D2E-892C90F1EBDC}"/>
    <hyperlink ref="E822" r:id="rId3293" display="http://www.usharbormaster.com/secure/auxview.cfm?recordid=26543" xr:uid="{D202E0E4-4F39-4E53-9AC2-A707A2509695}"/>
    <hyperlink ref="F822" r:id="rId3294" display="http://maps.google.com/?output=embed&amp;q=41.60833667,-70.40277139" xr:uid="{FEF69B46-9F2A-4F99-9E46-07FBBE534404}"/>
    <hyperlink ref="G822" r:id="rId3295" display="http://maps.google.com/?output=embed&amp;q=41.60833667,-70.40277139" xr:uid="{EAF952FC-3917-4E00-8A11-D261113B1229}"/>
    <hyperlink ref="P822" r:id="rId3296" display="http://www.usharbormaster.com/secure/AuxAidReport_new.cfm?id=26543" xr:uid="{EA365B1E-640F-4607-96D4-CD9A697F2226}"/>
    <hyperlink ref="E823" r:id="rId3297" display="http://www.usharbormaster.com/secure/auxview.cfm?recordid=26544" xr:uid="{34F1792D-BE29-4FEA-A0E7-0ADC6BAD2974}"/>
    <hyperlink ref="F823" r:id="rId3298" display="http://maps.google.com/?output=embed&amp;q=41.60800000,-70.40197222" xr:uid="{BD4C8B04-EDB0-4884-A304-52541297DECB}"/>
    <hyperlink ref="G823" r:id="rId3299" display="http://maps.google.com/?output=embed&amp;q=41.60800000,-70.40197222" xr:uid="{4AC7F342-B44B-4C99-9F4E-46F35FA28352}"/>
    <hyperlink ref="P823" r:id="rId3300" display="http://www.usharbormaster.com/secure/AuxAidReport_new.cfm?id=26544" xr:uid="{D07EFA7C-175A-4231-BD34-5D551234A4E9}"/>
    <hyperlink ref="E824" r:id="rId3301" display="http://www.usharbormaster.com/secure/auxview.cfm?recordid=26528" xr:uid="{0AF0252F-0010-4C4A-8026-4CC55E7A2C08}"/>
    <hyperlink ref="F824" r:id="rId3302" display="http://maps.google.com/?output=embed&amp;q=41.61213889,-70.42622222" xr:uid="{CFF8AC11-0C7C-4D89-983A-FE89F9395E82}"/>
    <hyperlink ref="G824" r:id="rId3303" display="http://maps.google.com/?output=embed&amp;q=41.61213889,-70.42622222" xr:uid="{7B522D30-1574-48EC-BFF7-0570CD0C3280}"/>
    <hyperlink ref="P824" r:id="rId3304" display="http://www.usharbormaster.com/secure/AuxAidReport_new.cfm?id=26528" xr:uid="{51A83C3B-501F-4C08-9F5F-F32667E0857D}"/>
    <hyperlink ref="E825" r:id="rId3305" display="http://www.usharbormaster.com/secure/auxview.cfm?recordid=26527" xr:uid="{4B30B347-5781-4511-8530-803C7C69F3D8}"/>
    <hyperlink ref="F825" r:id="rId3306" display="http://maps.google.com/?output=embed&amp;q=41.61186111,-70.42625000" xr:uid="{C44F845B-F593-4029-A9FB-4E7938280F12}"/>
    <hyperlink ref="G825" r:id="rId3307" display="http://maps.google.com/?output=embed&amp;q=41.61186111,-70.42625000" xr:uid="{5AA58391-56F9-40AE-AD89-188B72F41C16}"/>
    <hyperlink ref="P825" r:id="rId3308" display="http://www.usharbormaster.com/secure/AuxAidReport_new.cfm?id=26527" xr:uid="{E44A75C3-7690-40BA-B0B9-D59F8FD2473B}"/>
    <hyperlink ref="E826" r:id="rId3309" display="http://www.usharbormaster.com/secure/auxview.cfm?recordid=26529" xr:uid="{B22A619F-3ABA-4B42-935C-ADCF00163017}"/>
    <hyperlink ref="F826" r:id="rId3310" display="http://maps.google.com/?output=embed&amp;q=41.61197917,-70.42319861" xr:uid="{81487155-F479-4FBC-BA46-11341B70B1BA}"/>
    <hyperlink ref="G826" r:id="rId3311" display="http://maps.google.com/?output=embed&amp;q=41.61197917,-70.42319861" xr:uid="{E09CFCF8-2344-4B00-971C-F6B7FACE9B8D}"/>
    <hyperlink ref="P826" r:id="rId3312" display="http://www.usharbormaster.com/secure/AuxAidReport_new.cfm?id=26529" xr:uid="{91A479BF-F538-490B-9527-79A438E2D1B0}"/>
    <hyperlink ref="E827" r:id="rId3313" display="http://www.usharbormaster.com/secure/auxview.cfm?recordid=26530" xr:uid="{EEB4F978-5628-4094-B0FB-99E291C2B42C}"/>
    <hyperlink ref="F827" r:id="rId3314" display="http://maps.google.com/?output=embed&amp;q=41.61171556,-70.42260806" xr:uid="{9B230FCB-1A13-4E5C-98B5-6B010BE067CB}"/>
    <hyperlink ref="G827" r:id="rId3315" display="http://maps.google.com/?output=embed&amp;q=41.61171556,-70.42260806" xr:uid="{5A514200-2E4C-4805-BA24-B83788AAEAD2}"/>
    <hyperlink ref="P827" r:id="rId3316" display="http://www.usharbormaster.com/secure/AuxAidReport_new.cfm?id=26530" xr:uid="{85A3ED67-5AFB-455E-BB4C-BBA6A3F2509F}"/>
    <hyperlink ref="E828" r:id="rId3317" display="http://www.usharbormaster.com/secure/auxview.cfm?recordid=26531" xr:uid="{863038C8-894F-44DF-A909-E549C5173073}"/>
    <hyperlink ref="F828" r:id="rId3318" display="http://maps.google.com/?output=embed&amp;q=41.61047222,-70.42119444" xr:uid="{04290381-93A9-4FD8-B730-23DBCA50BD13}"/>
    <hyperlink ref="G828" r:id="rId3319" display="http://maps.google.com/?output=embed&amp;q=41.61047222,-70.42119444" xr:uid="{A00660C4-1424-4360-ABA2-ACF48686CD91}"/>
    <hyperlink ref="P828" r:id="rId3320" display="http://www.usharbormaster.com/secure/AuxAidReport_new.cfm?id=26531" xr:uid="{66FAC156-0D4B-4DD7-8185-F6B8EDB34EF0}"/>
    <hyperlink ref="E829" r:id="rId3321" display="http://www.usharbormaster.com/secure/auxview.cfm?recordid=26532" xr:uid="{014D35C2-89B4-4823-8EB1-B726B83C4AEE}"/>
    <hyperlink ref="F829" r:id="rId3322" display="http://maps.google.com/?output=embed&amp;q=41.60883333,-70.41800000" xr:uid="{6AECC5E7-6FE8-4D45-A5B0-D54582720A33}"/>
    <hyperlink ref="G829" r:id="rId3323" display="http://maps.google.com/?output=embed&amp;q=41.60883333,-70.41800000" xr:uid="{342459F6-EB65-4F5D-8B7E-73B98C8706CE}"/>
    <hyperlink ref="P829" r:id="rId3324" display="http://www.usharbormaster.com/secure/AuxAidReport_new.cfm?id=26532" xr:uid="{12DAD134-5016-4581-81E1-A38CC2360708}"/>
    <hyperlink ref="E830" r:id="rId3325" display="http://www.usharbormaster.com/secure/auxview.cfm?recordid=29429" xr:uid="{20B59BA6-953B-4967-B770-B30C5B3495A7}"/>
    <hyperlink ref="F830" r:id="rId3326" display="http://maps.google.com/?output=embed&amp;q=41.61142583,-70.42251778" xr:uid="{AE401C56-051F-4F86-968F-42B73FB7453F}"/>
    <hyperlink ref="G830" r:id="rId3327" display="http://maps.google.com/?output=embed&amp;q=41.61142583,-70.42251778" xr:uid="{237E4D6D-086B-474C-84B0-6B218FC4F2F6}"/>
    <hyperlink ref="P830" r:id="rId3328" display="http://www.usharbormaster.com/secure/AuxAidReport_new.cfm?id=29429" xr:uid="{70965E23-6B00-40CB-BA7D-1238FB20C543}"/>
    <hyperlink ref="E831" r:id="rId3329" display="http://www.usharbormaster.com/secure/auxview.cfm?recordid=29430" xr:uid="{BEF49315-90A9-4C77-B141-AC9E9DA85C27}"/>
    <hyperlink ref="F831" r:id="rId3330" display="http://maps.google.com/?output=embed&amp;q=41.60835778,-70.40298444" xr:uid="{E5073FA8-17D5-4B7C-AD75-DE246B480152}"/>
    <hyperlink ref="G831" r:id="rId3331" display="http://maps.google.com/?output=embed&amp;q=41.60835778,-70.40298444" xr:uid="{0A7A1958-91B7-4DFF-8799-9416402139B7}"/>
    <hyperlink ref="P831" r:id="rId3332" display="http://www.usharbormaster.com/secure/AuxAidReport_new.cfm?id=29430" xr:uid="{AF08760D-9C31-47D5-A761-BBDD03E2C246}"/>
    <hyperlink ref="E832" r:id="rId3333" display="http://www.usharbormaster.com/secure/auxview.cfm?recordid=27675" xr:uid="{3D35D8C5-B4A9-4F42-A948-D87D413516AA}"/>
    <hyperlink ref="F832" r:id="rId3334" display="http://maps.google.com/?output=embed&amp;q=41.64863333,-70.63691667" xr:uid="{6C426AEB-FABB-4BCC-9D69-5BB3EDE84A97}"/>
    <hyperlink ref="G832" r:id="rId3335" display="http://maps.google.com/?output=embed&amp;q=41.64863333,-70.63691667" xr:uid="{C61F6470-D9F9-475A-BA68-96E95700775B}"/>
    <hyperlink ref="P832" r:id="rId3336" display="http://www.usharbormaster.com/secure/AuxAidReport_new.cfm?id=27675" xr:uid="{6C776D08-129B-4865-A9F2-75D8AFE4A585}"/>
    <hyperlink ref="E833" r:id="rId3337" display="http://www.usharbormaster.com/secure/auxview.cfm?recordid=27674" xr:uid="{16CF9B70-7527-41A2-83CF-479F507F12A8}"/>
    <hyperlink ref="F833" r:id="rId3338" display="http://maps.google.com/?output=embed&amp;q=41.64785000,-70.64295556" xr:uid="{2AE98AC0-81E2-425C-8335-E8408E074244}"/>
    <hyperlink ref="G833" r:id="rId3339" display="http://maps.google.com/?output=embed&amp;q=41.64785000,-70.64295556" xr:uid="{A56DBE9B-8B91-4CCF-8883-1B69D0F263AA}"/>
    <hyperlink ref="P833" r:id="rId3340" display="http://www.usharbormaster.com/secure/AuxAidReport_new.cfm?id=27674" xr:uid="{F1EF2208-B7BC-4B03-91B3-C0259E1D4141}"/>
    <hyperlink ref="E834" r:id="rId3341" display="http://www.usharbormaster.com/secure/auxview.cfm?recordid=28504" xr:uid="{8676D32A-2F38-48FE-9425-AC845317617B}"/>
    <hyperlink ref="F834" r:id="rId3342" display="http://maps.google.com/?output=embed&amp;q=41.63716667,-70.21277778" xr:uid="{B5BCEEEF-86B0-489E-A575-42D9ECD486E4}"/>
    <hyperlink ref="G834" r:id="rId3343" display="http://maps.google.com/?output=embed&amp;q=41.63716667,-70.21277778" xr:uid="{80110F35-4255-436B-B37F-3E4FC85603C1}"/>
    <hyperlink ref="P834" r:id="rId3344" display="http://www.usharbormaster.com/secure/AuxAidReport_new.cfm?id=28504" xr:uid="{40FC33C7-9503-4308-80D4-29A07A418AF5}"/>
    <hyperlink ref="E835" r:id="rId3345" display="http://www.usharbormaster.com/secure/auxview.cfm?recordid=28608" xr:uid="{50D17DA6-79B0-4758-ABA3-3B14E732BBC3}"/>
    <hyperlink ref="F835" r:id="rId3346" display="http://maps.google.com/?output=embed&amp;q=41.75675000,-70.15452778" xr:uid="{3EF21BB2-AA17-4F67-B14A-F695F352F86A}"/>
    <hyperlink ref="G835" r:id="rId3347" display="http://maps.google.com/?output=embed&amp;q=41.75675000,-70.15452778" xr:uid="{DED76CC4-3802-4517-8768-0985226BEB3A}"/>
    <hyperlink ref="P835" r:id="rId3348" display="http://www.usharbormaster.com/secure/AuxAidReport_new.cfm?id=28608" xr:uid="{399BF30D-F08C-4F2E-92AD-F41F5D35C49A}"/>
    <hyperlink ref="E836" r:id="rId3349" display="http://www.usharbormaster.com/secure/auxview.cfm?recordid=28609" xr:uid="{FA1EDA45-7FEC-4195-ADA9-0D31B31C3339}"/>
    <hyperlink ref="F836" r:id="rId3350" display="http://maps.google.com/?output=embed&amp;q=41.75563889,-70.15375000" xr:uid="{20E76DA7-0E1D-4EE7-A317-02836828B303}"/>
    <hyperlink ref="G836" r:id="rId3351" display="http://maps.google.com/?output=embed&amp;q=41.75563889,-70.15375000" xr:uid="{928ADC4E-2863-47FE-A6AE-D945D837375A}"/>
    <hyperlink ref="P836" r:id="rId3352" display="http://www.usharbormaster.com/secure/AuxAidReport_new.cfm?id=28609" xr:uid="{329AFEEB-4DB8-4F5A-ACB7-A22F0A5003F8}"/>
    <hyperlink ref="E837" r:id="rId3353" display="http://www.usharbormaster.com/secure/auxview.cfm?recordid=28605" xr:uid="{2AFC5315-A0A0-45BC-B3BA-754B4766D079}"/>
    <hyperlink ref="F837" r:id="rId3354" display="http://maps.google.com/?output=embed&amp;q=41.76005556,-70.15633333" xr:uid="{DCCDED7B-6298-4B78-875E-A39253C81FA2}"/>
    <hyperlink ref="G837" r:id="rId3355" display="http://maps.google.com/?output=embed&amp;q=41.76005556,-70.15633333" xr:uid="{BC36C2B2-7242-4F7C-935C-66EF8614B6BF}"/>
    <hyperlink ref="P837" r:id="rId3356" display="http://www.usharbormaster.com/secure/AuxAidReport_new.cfm?id=28605" xr:uid="{A2DE55D5-14DB-4C0C-8EC0-AB6EF25D0C9E}"/>
    <hyperlink ref="E838" r:id="rId3357" display="http://www.usharbormaster.com/secure/auxview.cfm?recordid=37962" xr:uid="{8FE4ADCB-5B29-4D19-9438-8C6F896CAD3F}"/>
    <hyperlink ref="F838" r:id="rId3358" display="http://maps.google.com/?output=embed&amp;q=41.73518333,-70.66420000" xr:uid="{FFB4D975-3CB7-4FF6-B0B0-382B918A3E1E}"/>
    <hyperlink ref="G838" r:id="rId3359" display="http://maps.google.com/?output=embed&amp;q=41.73518333,-70.66420000" xr:uid="{64024001-D87B-4D2C-8BC2-5396D3DDEDD6}"/>
    <hyperlink ref="P838" r:id="rId3360" display="http://www.usharbormaster.com/secure/AuxAidReport_new.cfm?id=37962" xr:uid="{668F18EA-5C40-4169-B8C6-C7A83EB40393}"/>
    <hyperlink ref="E839" r:id="rId3361" display="http://www.usharbormaster.com/secure/auxview.cfm?recordid=37963" xr:uid="{72950B7E-75AD-4C88-A9DD-B5B6E7A787E9}"/>
    <hyperlink ref="F839" r:id="rId3362" display="http://maps.google.com/?output=embed&amp;q=41.73600000,-70.66550000" xr:uid="{868652DE-9C0A-426C-84B7-73A0E8284533}"/>
    <hyperlink ref="G839" r:id="rId3363" display="http://maps.google.com/?output=embed&amp;q=41.73600000,-70.66550000" xr:uid="{82E44D6F-F49D-489A-ADA9-4405979EF865}"/>
    <hyperlink ref="P839" r:id="rId3364" display="http://www.usharbormaster.com/secure/AuxAidReport_new.cfm?id=37963" xr:uid="{37E6E33E-7218-4E61-B566-B9EDA9ACEBBE}"/>
    <hyperlink ref="E840" r:id="rId3365" display="http://www.usharbormaster.com/secure/auxview.cfm?recordid=37966" xr:uid="{78D7B4A5-AA9C-470A-84B2-DAB95C910D4B}"/>
    <hyperlink ref="F840" r:id="rId3366" display="http://maps.google.com/?output=embed&amp;q=41.73776667,-70.66530000" xr:uid="{A10AB3D8-2CC9-4131-BCA7-5D8C0D2C21A2}"/>
    <hyperlink ref="G840" r:id="rId3367" display="http://maps.google.com/?output=embed&amp;q=41.73776667,-70.66530000" xr:uid="{85CE3AC9-CDAD-44B6-A5AD-6126A426D020}"/>
    <hyperlink ref="P840" r:id="rId3368" display="http://www.usharbormaster.com/secure/AuxAidReport_new.cfm?id=37966" xr:uid="{0D7FEE7E-7632-4E64-BAB5-22001B4CFC07}"/>
    <hyperlink ref="E841" r:id="rId3369" display="http://www.usharbormaster.com/secure/auxview.cfm?recordid=37964" xr:uid="{8CBD9E14-BDED-4352-8716-00BBA016FE54}"/>
    <hyperlink ref="F841" r:id="rId3370" display="http://maps.google.com/?output=embed&amp;q=41.73686667,-70.66551667" xr:uid="{788BC4FC-54F2-402D-B64E-71D121F98042}"/>
    <hyperlink ref="G841" r:id="rId3371" display="http://maps.google.com/?output=embed&amp;q=41.73686667,-70.66551667" xr:uid="{4F1E984C-7B1B-4D15-A2CB-731591279DC5}"/>
    <hyperlink ref="P841" r:id="rId3372" display="http://www.usharbormaster.com/secure/AuxAidReport_new.cfm?id=37964" xr:uid="{C8ABECAD-DA6D-4141-AB17-CDE4590E1501}"/>
    <hyperlink ref="E842" r:id="rId3373" display="http://www.usharbormaster.com/secure/auxview.cfm?recordid=37959" xr:uid="{6134EFC5-DABE-4731-B900-8FCB1A6572EE}"/>
    <hyperlink ref="F842" r:id="rId3374" display="http://maps.google.com/?output=embed&amp;q=41.73771667,-70.66208333" xr:uid="{DDEA5A1E-2994-4817-8B3F-129DF35CBE13}"/>
    <hyperlink ref="G842" r:id="rId3375" display="http://maps.google.com/?output=embed&amp;q=41.73771667,-70.66208333" xr:uid="{D7350A55-2A92-49B2-A925-97AFF98802D3}"/>
    <hyperlink ref="P842" r:id="rId3376" display="http://www.usharbormaster.com/secure/AuxAidReport_new.cfm?id=37959" xr:uid="{7AAA05DA-37AC-4B06-932F-0C6F47D50B75}"/>
    <hyperlink ref="E843" r:id="rId3377" display="http://www.usharbormaster.com/secure/auxview.cfm?recordid=37960" xr:uid="{F900580C-3366-4F17-A172-14DB5D964E22}"/>
    <hyperlink ref="F843" r:id="rId3378" display="http://maps.google.com/?output=embed&amp;q=41.73630000,-70.66250000" xr:uid="{98E3BF3D-E185-462D-A0C7-CCEBF4C87A1E}"/>
    <hyperlink ref="G843" r:id="rId3379" display="http://maps.google.com/?output=embed&amp;q=41.73630000,-70.66250000" xr:uid="{352E81A2-1894-4BA8-8DFA-104B88943E15}"/>
    <hyperlink ref="P843" r:id="rId3380" display="http://www.usharbormaster.com/secure/AuxAidReport_new.cfm?id=37960" xr:uid="{316E56A9-61CF-4520-A020-CFCD7339139C}"/>
    <hyperlink ref="E844" r:id="rId3381" display="http://www.usharbormaster.com/secure/auxview.cfm?recordid=37961" xr:uid="{BBCB9AB1-3628-4946-9C51-2F4036957AF0}"/>
    <hyperlink ref="F844" r:id="rId3382" display="http://maps.google.com/?output=embed&amp;q=41.73540000,-70.66323333" xr:uid="{327E1753-EDE0-4BEC-8B78-5A898A92E0E4}"/>
    <hyperlink ref="G844" r:id="rId3383" display="http://maps.google.com/?output=embed&amp;q=41.73540000,-70.66323333" xr:uid="{87B7229B-7926-4684-8317-AC2009D30114}"/>
    <hyperlink ref="P844" r:id="rId3384" display="http://www.usharbormaster.com/secure/AuxAidReport_new.cfm?id=37961" xr:uid="{A90CBA4F-0286-4592-8A84-A43586018860}"/>
    <hyperlink ref="E845" r:id="rId3385" display="http://www.usharbormaster.com/secure/auxview.cfm?recordid=29164" xr:uid="{26414236-FE24-425F-9B3B-1D2CAFC4C8E4}"/>
    <hyperlink ref="F845" r:id="rId3386" display="http://maps.google.com/?output=embed&amp;q=41.73503333,-70.66357222" xr:uid="{8D4C55F5-2E95-4C91-851D-7FE05AF75CC9}"/>
    <hyperlink ref="G845" r:id="rId3387" display="http://maps.google.com/?output=embed&amp;q=41.73503333,-70.66357222" xr:uid="{635BFB0A-4BB6-4577-BDCF-B46D96F95DBA}"/>
    <hyperlink ref="P845" r:id="rId3388" display="http://www.usharbormaster.com/secure/AuxAidReport_new.cfm?id=29164" xr:uid="{C277E830-FAEE-4476-81F7-107F62614AEE}"/>
    <hyperlink ref="E846" r:id="rId3389" display="http://www.usharbormaster.com/secure/auxview.cfm?recordid=29165" xr:uid="{97A36660-BCA5-4105-A7F8-FAB2570B43F0}"/>
    <hyperlink ref="F846" r:id="rId3390" display="http://maps.google.com/?output=embed&amp;q=41.73823333,-70.66585556" xr:uid="{44081234-A583-470A-93D9-49CACD9CCF34}"/>
    <hyperlink ref="G846" r:id="rId3391" display="http://maps.google.com/?output=embed&amp;q=41.73823333,-70.66585556" xr:uid="{E26128C7-F2B2-47B7-8FD5-FAC9CC890A38}"/>
    <hyperlink ref="P846" r:id="rId3392" display="http://www.usharbormaster.com/secure/AuxAidReport_new.cfm?id=29165" xr:uid="{7E7466FD-9C59-4E15-B5D8-435AC4F73065}"/>
    <hyperlink ref="E847" r:id="rId3393" display="http://www.usharbormaster.com/secure/auxview.cfm?recordid=28863" xr:uid="{00A38E64-B819-4610-AF98-50E9ACB92AF3}"/>
    <hyperlink ref="F847" r:id="rId3394" display="http://maps.google.com/?output=embed&amp;q=41.69476667,-70.75400000" xr:uid="{21C1F11C-4025-4457-B7F3-78A6B0018E0E}"/>
    <hyperlink ref="G847" r:id="rId3395" display="http://maps.google.com/?output=embed&amp;q=41.69476667,-70.75400000" xr:uid="{CE30C875-0B5E-4044-B541-16365B43EBAE}"/>
    <hyperlink ref="P847" r:id="rId3396" display="http://www.usharbormaster.com/secure/AuxAidReport_new.cfm?id=28863" xr:uid="{FD180375-771D-4E58-91AC-5024029A8F96}"/>
    <hyperlink ref="E848" r:id="rId3397" display="http://www.usharbormaster.com/secure/auxview.cfm?recordid=29662" xr:uid="{6B05AC6F-93B4-4AC3-A95F-9BC32AE8BE8D}"/>
    <hyperlink ref="F848" r:id="rId3398" display="http://maps.google.com/?output=embed&amp;q=41.58672222,-70.64580556" xr:uid="{8BB65351-CA7C-4EC9-8A1B-766DB757F94A}"/>
    <hyperlink ref="G848" r:id="rId3399" display="http://maps.google.com/?output=embed&amp;q=41.58672222,-70.64580556" xr:uid="{61B3C301-DE32-42F8-86DD-D15F5FD34F90}"/>
    <hyperlink ref="P848" r:id="rId3400" display="http://www.usharbormaster.com/secure/AuxAidReport_new.cfm?id=29662" xr:uid="{4EC637B3-20A2-4FD1-A342-6E0C8A2BF16E}"/>
    <hyperlink ref="E849" r:id="rId3401" display="http://www.usharbormaster.com/secure/auxview.cfm?recordid=29663" xr:uid="{4E3F0BF8-ED4B-452D-B979-CBED5B7B0EFC}"/>
    <hyperlink ref="F849" r:id="rId3402" display="http://maps.google.com/?output=embed&amp;q=41.58641667,-70.64652778" xr:uid="{22F59607-6DB6-479D-BC9C-2CF7EDEA6954}"/>
    <hyperlink ref="G849" r:id="rId3403" display="http://maps.google.com/?output=embed&amp;q=41.58641667,-70.64652778" xr:uid="{4FD313B3-4A61-46A3-96DE-C7E60610D2F7}"/>
    <hyperlink ref="P849" r:id="rId3404" display="http://www.usharbormaster.com/secure/AuxAidReport_new.cfm?id=29663" xr:uid="{B0D20D91-489F-42D2-A1AE-D4F4E15611C6}"/>
    <hyperlink ref="E850" r:id="rId3405" display="http://www.usharbormaster.com/secure/auxview.cfm?recordid=29664" xr:uid="{3DFC1BD2-4BB9-4FE2-A6C2-D00C2DB41679}"/>
    <hyperlink ref="F850" r:id="rId3406" display="http://maps.google.com/?output=embed&amp;q=41.58516667,-70.64597222" xr:uid="{CF69F632-A879-4B7D-A0EF-F8596163D536}"/>
    <hyperlink ref="G850" r:id="rId3407" display="http://maps.google.com/?output=embed&amp;q=41.58516667,-70.64597222" xr:uid="{CD51A582-F8AC-4AF1-9D56-15B5C38F2FA3}"/>
    <hyperlink ref="P850" r:id="rId3408" display="http://www.usharbormaster.com/secure/AuxAidReport_new.cfm?id=29664" xr:uid="{2C1F46BE-366D-4011-ADFC-CADD3B72253C}"/>
    <hyperlink ref="E851" r:id="rId3409" display="http://www.usharbormaster.com/secure/auxview.cfm?recordid=29665" xr:uid="{F3CD355B-C791-4B59-A4A7-EE42BFC26A98}"/>
    <hyperlink ref="F851" r:id="rId3410" display="http://maps.google.com/?output=embed&amp;q=41.58544444,-70.64527778" xr:uid="{A72A9414-4268-4E0F-A28D-3F4A3A61C465}"/>
    <hyperlink ref="G851" r:id="rId3411" display="http://maps.google.com/?output=embed&amp;q=41.58544444,-70.64527778" xr:uid="{D8F0D66F-FFAF-45B5-BE3E-0D90606734C9}"/>
    <hyperlink ref="P851" r:id="rId3412" display="http://www.usharbormaster.com/secure/AuxAidReport_new.cfm?id=29665" xr:uid="{F3A2D7AB-60CC-40F6-BDFA-F1B3301E2ECA}"/>
    <hyperlink ref="E852" r:id="rId3413" display="http://www.usharbormaster.com/secure/auxview.cfm?recordid=29548" xr:uid="{EF4700D1-9BCD-423A-ABB8-987C9C9B75BB}"/>
    <hyperlink ref="F852" r:id="rId3414" display="http://maps.google.com/?output=embed&amp;q=41.69936667,-70.75335000" xr:uid="{12C06A2D-54DC-4394-A268-7896F92F8829}"/>
    <hyperlink ref="G852" r:id="rId3415" display="http://maps.google.com/?output=embed&amp;q=41.69936667,-70.75335000" xr:uid="{607A3626-E19F-4974-9786-4D05FFE3819A}"/>
    <hyperlink ref="P852" r:id="rId3416" display="http://www.usharbormaster.com/secure/AuxAidReport_new.cfm?id=29548" xr:uid="{AA6587DA-A143-4046-ABB1-7E4FEA15F8A9}"/>
    <hyperlink ref="E853" r:id="rId3417" display="http://www.usharbormaster.com/secure/auxview.cfm?recordid=29616" xr:uid="{D47DCC32-762B-4FD5-9630-71BBA0E75F43}"/>
    <hyperlink ref="F853" r:id="rId3418" display="http://maps.google.com/?output=embed&amp;q=41.70119444,-70.75370000" xr:uid="{F08A6ED7-6EA5-45C8-B483-85FAD96D4B96}"/>
    <hyperlink ref="G853" r:id="rId3419" display="http://maps.google.com/?output=embed&amp;q=41.70119444,-70.75370000" xr:uid="{84682439-4943-4E94-8D5A-E05A17A544E4}"/>
    <hyperlink ref="P853" r:id="rId3420" display="http://www.usharbormaster.com/secure/AuxAidReport_new.cfm?id=29616" xr:uid="{096C5214-79C4-4F8D-AC12-E9C041291670}"/>
    <hyperlink ref="E854" r:id="rId3421" display="http://www.usharbormaster.com/secure/auxview.cfm?recordid=28912" xr:uid="{F087D089-5381-42CE-8E80-DA2478D4FEC1}"/>
    <hyperlink ref="F854" r:id="rId3422" display="http://maps.google.com/?output=embed&amp;q=41.63518000,-70.74255000" xr:uid="{E8F64843-FE30-494D-A5E6-BC8C2A6B8972}"/>
    <hyperlink ref="G854" r:id="rId3423" display="http://maps.google.com/?output=embed&amp;q=41.63518000,-70.74255000" xr:uid="{E8458A36-6CA1-4590-911A-51E2D18E4505}"/>
    <hyperlink ref="P854" r:id="rId3424" display="http://www.usharbormaster.com/secure/AuxAidReport_new.cfm?id=28912" xr:uid="{943858D3-A2F0-48B6-8472-0854755ADA8B}"/>
    <hyperlink ref="E855" r:id="rId3425" display="http://www.usharbormaster.com/secure/auxview.cfm?recordid=29615" xr:uid="{0E06D382-9824-465B-94C2-B296DD8EF7A9}"/>
    <hyperlink ref="F855" r:id="rId3426" display="http://maps.google.com/?output=embed&amp;q=41.70318333,-70.75621667" xr:uid="{163251C8-A019-409A-94DA-231E69FA382D}"/>
    <hyperlink ref="G855" r:id="rId3427" display="http://maps.google.com/?output=embed&amp;q=41.70318333,-70.75621667" xr:uid="{D5BB4974-B0B4-4FF8-9D9E-AEA11E6468EF}"/>
    <hyperlink ref="P855" r:id="rId3428" display="http://www.usharbormaster.com/secure/AuxAidReport_new.cfm?id=29615" xr:uid="{871C7128-138C-4C5D-9307-A865800072C7}"/>
    <hyperlink ref="E856" r:id="rId3429" display="http://www.usharbormaster.com/secure/auxview.cfm?recordid=27409" xr:uid="{1895287E-A708-4B4D-AE23-85C2830CD7F7}"/>
    <hyperlink ref="F856" r:id="rId3430" display="http://maps.google.com/?output=embed&amp;q=41.70595000,-70.75820000" xr:uid="{0967071D-E8B8-477D-891D-BAE3BA43F445}"/>
    <hyperlink ref="G856" r:id="rId3431" display="http://maps.google.com/?output=embed&amp;q=41.70595000,-70.75820000" xr:uid="{8060BBD8-CF73-44C3-84F4-060E3364557C}"/>
    <hyperlink ref="P856" r:id="rId3432" display="http://www.usharbormaster.com/secure/AuxAidReport_new.cfm?id=27409" xr:uid="{AB176251-FDA3-4FE9-8F20-B70CFB25AA65}"/>
    <hyperlink ref="E857" r:id="rId3433" display="http://www.usharbormaster.com/secure/auxview.cfm?recordid=23989" xr:uid="{51C024B4-2318-4EAB-9370-7085FD081EC5}"/>
    <hyperlink ref="F857" r:id="rId3434" display="http://maps.google.com/?output=embed&amp;q=41.70680000,-70.75912667" xr:uid="{D9792CE2-CE88-4575-BCDD-7AF548C26660}"/>
    <hyperlink ref="G857" r:id="rId3435" display="http://maps.google.com/?output=embed&amp;q=41.70680000,-70.75912667" xr:uid="{00CB8B8C-B551-4300-B6B5-143CFB61F225}"/>
    <hyperlink ref="P857" r:id="rId3436" display="http://www.usharbormaster.com/secure/AuxAidReport_new.cfm?id=23989" xr:uid="{24BB2B33-4CD1-4E43-8D24-CEB6D3375D15}"/>
    <hyperlink ref="E858" r:id="rId3437" display="http://www.usharbormaster.com/secure/auxview.cfm?recordid=23990" xr:uid="{FE5A44B4-A85E-48A5-81D8-48275A2B2C1B}"/>
    <hyperlink ref="F858" r:id="rId3438" display="http://maps.google.com/?output=embed&amp;q=41.70805556,-70.76027778" xr:uid="{DE01A900-FCE0-4C00-B522-B85185403254}"/>
    <hyperlink ref="G858" r:id="rId3439" display="http://maps.google.com/?output=embed&amp;q=41.70805556,-70.76027778" xr:uid="{443F050C-9FA8-4840-9A42-7D312BF836AC}"/>
    <hyperlink ref="P858" r:id="rId3440" display="http://www.usharbormaster.com/secure/AuxAidReport_new.cfm?id=23990" xr:uid="{73640C38-9931-4454-9957-EBF9D55865CB}"/>
    <hyperlink ref="E859" r:id="rId3441" display="http://www.usharbormaster.com/secure/auxview.cfm?recordid=23992" xr:uid="{8B412ECD-EF76-47EC-8C0B-D53753C75578}"/>
    <hyperlink ref="F859" r:id="rId3442" display="http://maps.google.com/?output=embed&amp;q=41.71027778,-70.76305556" xr:uid="{5F4AD250-B480-43CB-B9EE-158DDEF20728}"/>
    <hyperlink ref="G859" r:id="rId3443" display="http://maps.google.com/?output=embed&amp;q=41.71027778,-70.76305556" xr:uid="{050EA4DC-C9E2-4099-8CB1-6C009CAC831A}"/>
    <hyperlink ref="P859" r:id="rId3444" display="http://www.usharbormaster.com/secure/AuxAidReport_new.cfm?id=23992" xr:uid="{16C8FD9F-1D1D-4854-A6D7-F8A26C767337}"/>
    <hyperlink ref="E860" r:id="rId3445" display="http://www.usharbormaster.com/secure/auxview.cfm?recordid=23993" xr:uid="{A844F563-D83A-49AD-967B-8271337E71A4}"/>
    <hyperlink ref="F860" r:id="rId3446" display="http://maps.google.com/?output=embed&amp;q=41.70965167,-70.76220000" xr:uid="{B78ABB94-75C2-42A3-9F17-DE8414FAD7C9}"/>
    <hyperlink ref="G860" r:id="rId3447" display="http://maps.google.com/?output=embed&amp;q=41.70965167,-70.76220000" xr:uid="{C1856549-D9BF-4A27-8DDB-D4DE4D8BA759}"/>
    <hyperlink ref="P860" r:id="rId3448" display="http://www.usharbormaster.com/secure/AuxAidReport_new.cfm?id=23993" xr:uid="{C5B462F8-368F-4A53-A63B-AD2D498D2C77}"/>
    <hyperlink ref="E861" r:id="rId3449" display="http://www.usharbormaster.com/secure/auxview.cfm?recordid=28852" xr:uid="{8C28FDDA-A5C3-487E-AD45-C766AE02E78A}"/>
    <hyperlink ref="F861" r:id="rId3450" display="http://maps.google.com/?output=embed&amp;q=41.70501667,-70.75766667" xr:uid="{D6554B5F-A4B3-4A32-BEE4-15C3BC008EBF}"/>
    <hyperlink ref="G861" r:id="rId3451" display="http://maps.google.com/?output=embed&amp;q=41.70501667,-70.75766667" xr:uid="{7157399E-9D85-4693-A6FB-8BC1558C06B4}"/>
    <hyperlink ref="P861" r:id="rId3452" display="http://www.usharbormaster.com/secure/AuxAidReport_new.cfm?id=28852" xr:uid="{2CCD2580-2990-4348-B5DD-6992A68C7812}"/>
    <hyperlink ref="E862" r:id="rId3453" display="http://www.usharbormaster.com/secure/auxview.cfm?recordid=25914" xr:uid="{8EE58539-FA4C-4A7A-A3F0-16C9DE815F59}"/>
    <hyperlink ref="F862" r:id="rId3454" display="http://maps.google.com/?output=embed&amp;q=41.70138333,-70.75275000" xr:uid="{97F343BF-498A-4B8F-858E-2B63D6B3F1D9}"/>
    <hyperlink ref="G862" r:id="rId3455" display="http://maps.google.com/?output=embed&amp;q=41.70138333,-70.75275000" xr:uid="{5E45F756-C977-4682-B677-2F4E52B34009}"/>
    <hyperlink ref="P862" r:id="rId3456" display="http://www.usharbormaster.com/secure/AuxAidReport_new.cfm?id=25914" xr:uid="{24D906A1-0B1C-4E17-8439-B2175A42FADF}"/>
    <hyperlink ref="E863" r:id="rId3457" display="http://www.usharbormaster.com/secure/auxview.cfm?recordid=25911" xr:uid="{DF9D577B-6FAF-406D-84B1-BD189DA073A6}"/>
    <hyperlink ref="F863" r:id="rId3458" display="http://maps.google.com/?output=embed&amp;q=41.70156667,-70.75363333" xr:uid="{15789C4F-9BE7-4197-B922-B4B7177EE89C}"/>
    <hyperlink ref="G863" r:id="rId3459" display="http://maps.google.com/?output=embed&amp;q=41.70156667,-70.75363333" xr:uid="{60BFC14A-6A10-43B9-BD9A-1FE7A62D235D}"/>
    <hyperlink ref="P863" r:id="rId3460" display="http://www.usharbormaster.com/secure/AuxAidReport_new.cfm?id=25911" xr:uid="{042000BC-2529-4A12-904C-B58325E6CBE7}"/>
    <hyperlink ref="E864" r:id="rId3461" display="http://www.usharbormaster.com/secure/auxview.cfm?recordid=25234" xr:uid="{A1DF820A-AA9A-47B9-B822-337F7A94DC5C}"/>
    <hyperlink ref="F864" r:id="rId3462" display="http://maps.google.com/?output=embed&amp;q=41.65430000,-70.75016667" xr:uid="{132259C9-61AC-4C41-903C-9CCD44ADA4C3}"/>
    <hyperlink ref="G864" r:id="rId3463" display="http://maps.google.com/?output=embed&amp;q=41.65430000,-70.75016667" xr:uid="{A9B96509-05F5-4927-AC13-6F00650C2756}"/>
    <hyperlink ref="P864" r:id="rId3464" display="http://www.usharbormaster.com/secure/AuxAidReport_new.cfm?id=25234" xr:uid="{3A32AD58-7316-4964-B530-207FB1747B7A}"/>
    <hyperlink ref="E865" r:id="rId3465" display="http://www.usharbormaster.com/secure/auxview.cfm?recordid=25235" xr:uid="{004E8884-FAF9-48A5-A0C5-8D8EBDB9282E}"/>
    <hyperlink ref="F865" r:id="rId3466" display="http://maps.google.com/?output=embed&amp;q=41.67388333,-70.72535000" xr:uid="{CAB8DCE3-19B3-4162-B14B-AC3D790F4317}"/>
    <hyperlink ref="G865" r:id="rId3467" display="http://maps.google.com/?output=embed&amp;q=41.67388333,-70.72535000" xr:uid="{D2753AB7-C3FD-48B5-85A6-8248A0DA55A0}"/>
    <hyperlink ref="P865" r:id="rId3468" display="http://www.usharbormaster.com/secure/AuxAidReport_new.cfm?id=25235" xr:uid="{CBE8F979-2BD1-49F3-A236-78DEDBF502F3}"/>
    <hyperlink ref="E866" r:id="rId3469" display="http://www.usharbormaster.com/secure/auxview.cfm?recordid=25236" xr:uid="{8B4E82B0-BCFB-4C41-BC25-21AAAA2C0AEC}"/>
    <hyperlink ref="F866" r:id="rId3470" display="http://maps.google.com/?output=embed&amp;q=41.68538333,-70.74555000" xr:uid="{46AD96CB-DEC2-4308-A727-4024B0B939B1}"/>
    <hyperlink ref="G866" r:id="rId3471" display="http://maps.google.com/?output=embed&amp;q=41.68538333,-70.74555000" xr:uid="{467AFFEA-F4FA-4FF6-94CF-01AB8D72A6AD}"/>
    <hyperlink ref="P866" r:id="rId3472" display="http://www.usharbormaster.com/secure/AuxAidReport_new.cfm?id=25236" xr:uid="{C3351FE0-DE0F-4917-8355-32739334EC1D}"/>
    <hyperlink ref="E867" r:id="rId3473" display="http://www.usharbormaster.com/secure/auxview.cfm?recordid=25231" xr:uid="{203A0CF8-2862-4447-8A0F-0BD7ACDA0250}"/>
    <hyperlink ref="F867" r:id="rId3474" display="http://maps.google.com/?output=embed&amp;q=41.66946667,-70.74090000" xr:uid="{5347C5C6-86AC-4F07-9836-451F9E878C08}"/>
    <hyperlink ref="G867" r:id="rId3475" display="http://maps.google.com/?output=embed&amp;q=41.66946667,-70.74090000" xr:uid="{3B31F226-44C7-4266-9192-DF7123D95567}"/>
    <hyperlink ref="P867" r:id="rId3476" display="http://www.usharbormaster.com/secure/AuxAidReport_new.cfm?id=25231" xr:uid="{76BC6F4A-E5DE-4188-824F-2766B7BD58C8}"/>
    <hyperlink ref="E868" r:id="rId3477" display="http://www.usharbormaster.com/secure/auxview.cfm?recordid=25232" xr:uid="{127AB657-65A3-45D8-8EBB-C0464FD4DB71}"/>
    <hyperlink ref="F868" r:id="rId3478" display="http://maps.google.com/?output=embed&amp;q=41.66526667,-70.71710000" xr:uid="{AA533CBD-237E-4AE6-BDE7-6CE90E3A0CC4}"/>
    <hyperlink ref="G868" r:id="rId3479" display="http://maps.google.com/?output=embed&amp;q=41.66526667,-70.71710000" xr:uid="{A3018B9E-63BF-4994-87E7-1D5645395188}"/>
    <hyperlink ref="P868" r:id="rId3480" display="http://www.usharbormaster.com/secure/AuxAidReport_new.cfm?id=25232" xr:uid="{BCC07A55-6FCF-4F98-B393-F550E20BD9E3}"/>
    <hyperlink ref="E869" r:id="rId3481" display="http://www.usharbormaster.com/secure/auxview.cfm?recordid=25233" xr:uid="{928A2370-BAA6-4BD2-84E3-A1F295B03196}"/>
    <hyperlink ref="F869" r:id="rId3482" display="http://maps.google.com/?output=embed&amp;q=41.68020000,-70.73156667" xr:uid="{6102A76A-C032-4777-B63D-85DF595C4817}"/>
    <hyperlink ref="G869" r:id="rId3483" display="http://maps.google.com/?output=embed&amp;q=41.68020000,-70.73156667" xr:uid="{CFBFFEDD-9C8A-4A76-8192-F6D64BE714E2}"/>
    <hyperlink ref="P869" r:id="rId3484" display="http://www.usharbormaster.com/secure/AuxAidReport_new.cfm?id=25233" xr:uid="{BE4174E4-F41D-4109-903D-94AC5FB772D3}"/>
    <hyperlink ref="E870" r:id="rId3485" display="http://www.usharbormaster.com/secure/auxview.cfm?recordid=25910" xr:uid="{F5D8CA43-07A5-41AA-8947-ED79C065978B}"/>
    <hyperlink ref="F870" r:id="rId3486" display="http://maps.google.com/?output=embed&amp;q=41.70293333,-70.75593333" xr:uid="{967EA625-9547-4E0D-9A89-EA0B416118C4}"/>
    <hyperlink ref="G870" r:id="rId3487" display="http://maps.google.com/?output=embed&amp;q=41.70293333,-70.75593333" xr:uid="{B8CE512A-E3DE-4D1D-A799-6A92B24A2AC9}"/>
    <hyperlink ref="P870" r:id="rId3488" display="http://www.usharbormaster.com/secure/AuxAidReport_new.cfm?id=25910" xr:uid="{D4F05760-E72B-4200-B323-BE598975599B}"/>
    <hyperlink ref="E871" r:id="rId3489" display="http://www.usharbormaster.com/secure/auxview.cfm?recordid=28501" xr:uid="{B3BEB40C-A0C7-4D97-9144-43EFD1877967}"/>
    <hyperlink ref="F871" r:id="rId3490" display="http://maps.google.com/?output=embed&amp;q=41.64300000,-70.19833333" xr:uid="{4D2F46A9-39CE-4881-AED1-E52452C97FE6}"/>
    <hyperlink ref="G871" r:id="rId3491" display="http://maps.google.com/?output=embed&amp;q=41.64300000,-70.19833333" xr:uid="{A2D24B6F-F6AD-4695-BF7A-2C52DFB80F72}"/>
    <hyperlink ref="P871" r:id="rId3492" display="http://www.usharbormaster.com/secure/AuxAidReport_new.cfm?id=28501" xr:uid="{3D62E7E8-CD58-42BF-866C-2451958BD251}"/>
    <hyperlink ref="E872" r:id="rId3493" display="http://www.usharbormaster.com/secure/auxview.cfm?recordid=28119" xr:uid="{1FA6E8EB-1BAE-4539-9AAF-6B256A103825}"/>
    <hyperlink ref="F872" r:id="rId3494" display="http://maps.google.com/?output=embed&amp;q=41.66428333,-70.02515000" xr:uid="{798A7F08-C1BE-46CA-A020-7FCB3A0385B1}"/>
    <hyperlink ref="G872" r:id="rId3495" display="http://maps.google.com/?output=embed&amp;q=41.66428333,-70.02515000" xr:uid="{2CD8455E-36EF-4A02-BD09-E1009E0D0869}"/>
    <hyperlink ref="P872" r:id="rId3496" display="http://www.usharbormaster.com/secure/AuxAidReport_new.cfm?id=28119" xr:uid="{713AA797-C3AB-45C9-976C-DFFFA58A88AB}"/>
    <hyperlink ref="E873" r:id="rId3497" display="http://www.usharbormaster.com/secure/auxview.cfm?recordid=44057" xr:uid="{E1FD25E6-6BBA-407A-9D73-847DB971799A}"/>
    <hyperlink ref="F873" r:id="rId3498" display="http://maps.google.com/?output=embed&amp;q=40.72583333,-70.74144444" xr:uid="{E8BDA1E5-937A-4A39-886B-01E16A9EFFBC}"/>
    <hyperlink ref="G873" r:id="rId3499" display="http://maps.google.com/?output=embed&amp;q=40.72583333,-70.74144444" xr:uid="{824EE2B2-9F4A-444E-A5C3-C5A9D317ED60}"/>
    <hyperlink ref="P873" r:id="rId3500" display="http://www.usharbormaster.com/secure/AuxAidReport_new.cfm?id=44057" xr:uid="{23C9FE3E-0CB9-47B2-A2CC-8EDE30212372}"/>
    <hyperlink ref="E874" r:id="rId3501" display="http://www.usharbormaster.com/secure/auxview.cfm?recordid=27670" xr:uid="{5B44A9E5-2B71-45AA-8B3D-882AAE001EA1}"/>
    <hyperlink ref="F874" r:id="rId3502" display="http://maps.google.com/?output=embed&amp;q=41.55144444,-70.50291667" xr:uid="{E06CDBA0-1DFE-4008-BFD9-1EAA0B8495F6}"/>
    <hyperlink ref="G874" r:id="rId3503" display="http://maps.google.com/?output=embed&amp;q=41.55144444,-70.50291667" xr:uid="{AB435ACA-778D-431C-9495-D9F1B335567E}"/>
    <hyperlink ref="P874" r:id="rId3504" display="http://www.usharbormaster.com/secure/AuxAidReport_new.cfm?id=27670" xr:uid="{9128C0F8-977B-4F70-BEDE-BAF9DD76B991}"/>
    <hyperlink ref="E875" r:id="rId3505" display="http://www.usharbormaster.com/secure/auxview.cfm?recordid=23987" xr:uid="{624127E4-525A-4697-AE5C-936EC9D19D50}"/>
    <hyperlink ref="F875" r:id="rId3506" display="http://maps.google.com/?output=embed&amp;q=41.71275000,-70.63348333" xr:uid="{1D4DBBDB-02EE-4344-A82D-27D332BBA8DA}"/>
    <hyperlink ref="G875" r:id="rId3507" display="http://maps.google.com/?output=embed&amp;q=41.71275000,-70.63348333" xr:uid="{3D86157F-4864-457F-93A1-FE6E3FD37161}"/>
    <hyperlink ref="P875" r:id="rId3508" display="http://www.usharbormaster.com/secure/AuxAidReport_new.cfm?id=23987" xr:uid="{FA9B35C9-AE9A-418C-A5A6-3F157DA1D332}"/>
    <hyperlink ref="E876" r:id="rId3509" display="http://www.usharbormaster.com/secure/auxview.cfm?recordid=28502" xr:uid="{D21C96F5-E628-4D3E-8EE7-A03EE7A8C1B7}"/>
    <hyperlink ref="F876" r:id="rId3510" display="http://maps.google.com/?output=embed&amp;q=41.65836667,-70.20421667" xr:uid="{36E42F47-ADA9-4AE1-82D7-201B7B089095}"/>
    <hyperlink ref="G876" r:id="rId3511" display="http://maps.google.com/?output=embed&amp;q=41.65836667,-70.20421667" xr:uid="{59D10591-2B10-4919-B2AF-BAA7A6874CC7}"/>
    <hyperlink ref="P876" r:id="rId3512" display="http://www.usharbormaster.com/secure/AuxAidReport_new.cfm?id=28502" xr:uid="{F91F975B-6908-4A49-A562-DECA63CB7A99}"/>
    <hyperlink ref="E877" r:id="rId3513" display="http://www.usharbormaster.com/secure/auxview.cfm?recordid=44050" xr:uid="{6F96BD9E-EA53-4108-9CB1-C381A961CA62}"/>
    <hyperlink ref="F877" r:id="rId3514" display="http://maps.google.com/?output=embed&amp;q=41.62039444,-70.91295833" xr:uid="{2C3F27F2-2172-498A-A6D2-DC383B858AEE}"/>
    <hyperlink ref="G877" r:id="rId3515" display="http://maps.google.com/?output=embed&amp;q=41.62039444,-70.91295833" xr:uid="{76390731-6041-425D-B194-B2E115A63F1D}"/>
    <hyperlink ref="P877" r:id="rId3516" display="http://www.usharbormaster.com/secure/AuxAidReport_new.cfm?id=44050" xr:uid="{51E7BFE3-52A9-4202-B30F-D76D4085E52C}"/>
    <hyperlink ref="E878" r:id="rId3517" display="http://www.usharbormaster.com/secure/auxview.cfm?recordid=44056" xr:uid="{5A1520FE-447B-47D1-8F1C-52F729660E45}"/>
    <hyperlink ref="F878" r:id="rId3518" display="http://maps.google.com/?output=embed&amp;q=41.61866944,-70.91256944" xr:uid="{78DCA7C8-2CB9-4734-A414-93140C86C763}"/>
    <hyperlink ref="G878" r:id="rId3519" display="http://maps.google.com/?output=embed&amp;q=41.61866944,-70.91256944" xr:uid="{17AEC36C-C7F9-4545-A284-313108D850DE}"/>
    <hyperlink ref="P878" r:id="rId3520" display="http://www.usharbormaster.com/secure/AuxAidReport_new.cfm?id=44056" xr:uid="{7BE6E1A4-B445-4231-B39B-583D4C30B439}"/>
    <hyperlink ref="E879" r:id="rId3521" display="http://www.usharbormaster.com/secure/auxview.cfm?recordid=28645" xr:uid="{A93A25A4-83A5-42B3-96A6-80CC54633551}"/>
    <hyperlink ref="F879" r:id="rId3522" display="http://maps.google.com/?output=embed&amp;q=41.65389722,-69.97906667" xr:uid="{DE846240-EFE0-4ED0-991F-92D7622EEB50}"/>
    <hyperlink ref="G879" r:id="rId3523" display="http://maps.google.com/?output=embed&amp;q=41.65389722,-69.97906667" xr:uid="{7FE4DC59-3500-4FA6-90D6-B59A6502C431}"/>
    <hyperlink ref="P879" r:id="rId3524" display="http://www.usharbormaster.com/secure/AuxAidReport_new.cfm?id=28645" xr:uid="{2A49B148-C774-439B-BE7E-FAD2434B63B5}"/>
    <hyperlink ref="E880" r:id="rId3525" display="http://www.usharbormaster.com/secure/auxview.cfm?recordid=28646" xr:uid="{BB00EBE6-A009-4BDF-A273-C6B67834DFF1}"/>
    <hyperlink ref="F880" r:id="rId3526" display="http://maps.google.com/?output=embed&amp;q=41.65357222,-69.97535833" xr:uid="{3D4FED5E-1BDE-418F-B7B8-E989305C92FE}"/>
    <hyperlink ref="G880" r:id="rId3527" display="http://maps.google.com/?output=embed&amp;q=41.65357222,-69.97535833" xr:uid="{FDBC26DF-CBBD-4BF4-824C-ACD613342289}"/>
    <hyperlink ref="P880" r:id="rId3528" display="http://www.usharbormaster.com/secure/AuxAidReport_new.cfm?id=28646" xr:uid="{C85BE195-288F-4DD6-98B7-51FF1FE93910}"/>
    <hyperlink ref="E881" r:id="rId3529" display="http://www.usharbormaster.com/secure/auxview.cfm?recordid=28399" xr:uid="{53E66C48-0899-49EA-8301-0DFA725CB5C8}"/>
    <hyperlink ref="F881" r:id="rId3530" display="http://maps.google.com/?output=embed&amp;q=41.65675000,-69.98172222" xr:uid="{1CACDCDC-4B00-488A-B348-0BEFF42CF558}"/>
    <hyperlink ref="G881" r:id="rId3531" display="http://maps.google.com/?output=embed&amp;q=41.65675000,-69.98172222" xr:uid="{E471FD01-1B1A-49E7-B91F-2963DA6F12B9}"/>
    <hyperlink ref="P881" r:id="rId3532" display="http://www.usharbormaster.com/secure/AuxAidReport_new.cfm?id=28399" xr:uid="{476E1CF3-C2C9-4993-BF38-3C8BBFAD3D17}"/>
    <hyperlink ref="E882" r:id="rId3533" display="http://www.usharbormaster.com/secure/auxview.cfm?recordid=28400" xr:uid="{B37BD00E-FF7B-43DC-B76F-A2B2D1345F35}"/>
    <hyperlink ref="F882" r:id="rId3534" display="http://maps.google.com/?output=embed&amp;q=41.65400000,-69.98188889" xr:uid="{BD78933A-1B22-47F0-AFB6-94340AFE4741}"/>
    <hyperlink ref="G882" r:id="rId3535" display="http://maps.google.com/?output=embed&amp;q=41.65400000,-69.98188889" xr:uid="{0520A057-3906-47E7-B5FA-50D8E7B378ED}"/>
    <hyperlink ref="P882" r:id="rId3536" display="http://www.usharbormaster.com/secure/AuxAidReport_new.cfm?id=28400" xr:uid="{40D8D205-B72A-4348-B880-A86FEC6508FF}"/>
    <hyperlink ref="E883" r:id="rId3537" display="http://www.usharbormaster.com/secure/auxview.cfm?recordid=28401" xr:uid="{DC9006D3-54BB-4700-BEE7-1C95B9BC80EA}"/>
    <hyperlink ref="F883" r:id="rId3538" display="http://maps.google.com/?output=embed&amp;q=41.65463889,-69.98022222" xr:uid="{EEF2791E-ED75-4A1E-8D6A-31FB2EA281DD}"/>
    <hyperlink ref="G883" r:id="rId3539" display="http://maps.google.com/?output=embed&amp;q=41.65463889,-69.98022222" xr:uid="{3BC93352-FEBB-452F-A156-CA5CE935869A}"/>
    <hyperlink ref="P883" r:id="rId3540" display="http://www.usharbormaster.com/secure/AuxAidReport_new.cfm?id=28401" xr:uid="{11939CEE-8E36-41C5-A819-F4734C414E1B}"/>
    <hyperlink ref="E884" r:id="rId3541" display="http://www.usharbormaster.com/secure/auxview.cfm?recordid=28402" xr:uid="{4CE0D44A-D263-40EC-9923-AFE0D2D79BB5}"/>
    <hyperlink ref="F884" r:id="rId3542" display="http://maps.google.com/?output=embed&amp;q=41.65288889,-69.97913889" xr:uid="{36142843-C1C2-4E7E-A3F4-DD48C4FE9B48}"/>
    <hyperlink ref="G884" r:id="rId3543" display="http://maps.google.com/?output=embed&amp;q=41.65288889,-69.97913889" xr:uid="{6994C0A7-AD3B-44FF-B062-453E73B53B8E}"/>
    <hyperlink ref="P884" r:id="rId3544" display="http://www.usharbormaster.com/secure/AuxAidReport_new.cfm?id=28402" xr:uid="{E9D3F616-B8E6-4CBF-8C85-8C3964983C09}"/>
    <hyperlink ref="E885" r:id="rId3545" display="http://www.usharbormaster.com/secure/auxview.cfm?recordid=28154" xr:uid="{0D164DFE-F8CA-4B08-A7EC-DBF31EC4D9C3}"/>
    <hyperlink ref="F885" r:id="rId3546" display="http://maps.google.com/?output=embed&amp;q=41.65016667,-69.97902778" xr:uid="{EEFF6CE9-17F3-4A3D-B3DC-9788E6229002}"/>
    <hyperlink ref="G885" r:id="rId3547" display="http://maps.google.com/?output=embed&amp;q=41.65016667,-69.97902778" xr:uid="{60846DAC-4DF1-4512-8DF3-BE81874EF829}"/>
    <hyperlink ref="P885" r:id="rId3548" display="http://www.usharbormaster.com/secure/AuxAidReport_new.cfm?id=28154" xr:uid="{322D1B5B-BCA6-45F9-97EA-CA143B4D6503}"/>
    <hyperlink ref="E886" r:id="rId3549" display="http://www.usharbormaster.com/secure/auxview.cfm?recordid=28098" xr:uid="{FF15C4B3-8E9C-4A38-A667-ED981C1C6F20}"/>
    <hyperlink ref="F886" r:id="rId3550" display="http://maps.google.com/?output=embed&amp;q=41.66583333,-69.97613889" xr:uid="{96B8F496-BBF9-49CF-8871-667C69E5FF65}"/>
    <hyperlink ref="G886" r:id="rId3551" display="http://maps.google.com/?output=embed&amp;q=41.66583333,-69.97613889" xr:uid="{7D6A6053-36B9-4A47-BC63-F772D0BBC8CC}"/>
    <hyperlink ref="P886" r:id="rId3552" display="http://www.usharbormaster.com/secure/AuxAidReport_new.cfm?id=28098" xr:uid="{61F7C661-FA65-47EC-AC57-8AE33DE99C21}"/>
    <hyperlink ref="E887" r:id="rId3553" display="http://www.usharbormaster.com/secure/auxview.cfm?recordid=28099" xr:uid="{E7FB41DE-E874-4885-A441-FF8207345E50}"/>
    <hyperlink ref="F887" r:id="rId3554" display="http://maps.google.com/?output=embed&amp;q=41.65211111,-69.97113889" xr:uid="{5A93F970-D8C1-44DE-83CA-4DF2297C5DCC}"/>
    <hyperlink ref="G887" r:id="rId3555" display="http://maps.google.com/?output=embed&amp;q=41.65211111,-69.97113889" xr:uid="{5DB9A7D3-BE11-410D-BC71-946AB94B4C64}"/>
    <hyperlink ref="P887" r:id="rId3556" display="http://www.usharbormaster.com/secure/AuxAidReport_new.cfm?id=28099" xr:uid="{AAF16C75-E5BD-449E-BFC3-55CF91EDBC2E}"/>
    <hyperlink ref="E888" r:id="rId3557" display="http://www.usharbormaster.com/secure/auxview.cfm?recordid=28100" xr:uid="{3BE15540-2EC5-41C0-9650-CA12A423742F}"/>
    <hyperlink ref="F888" r:id="rId3558" display="http://maps.google.com/?output=embed&amp;q=41.65402778,-69.97852778" xr:uid="{8B471913-9C9D-43CB-8EB4-57B2259DB660}"/>
    <hyperlink ref="G888" r:id="rId3559" display="http://maps.google.com/?output=embed&amp;q=41.65402778,-69.97852778" xr:uid="{96841230-0280-43FC-AC0F-57030ACC6156}"/>
    <hyperlink ref="P888" r:id="rId3560" display="http://www.usharbormaster.com/secure/AuxAidReport_new.cfm?id=28100" xr:uid="{140D2CBA-8C9A-47AF-8E20-4D2591F94F0C}"/>
    <hyperlink ref="E889" r:id="rId3561" display="http://www.usharbormaster.com/secure/auxview.cfm?recordid=28101" xr:uid="{4B00211B-AA25-4C97-B57A-9AEF078CE103}"/>
    <hyperlink ref="F889" r:id="rId3562" display="http://maps.google.com/?output=embed&amp;q=41.65372222,-69.97369444" xr:uid="{585D87B0-E6C1-44FE-9637-1A28B3E8E627}"/>
    <hyperlink ref="G889" r:id="rId3563" display="http://maps.google.com/?output=embed&amp;q=41.65372222,-69.97369444" xr:uid="{6CA5ED62-6FB2-4E0C-AC90-9D57F3EF79D5}"/>
    <hyperlink ref="P889" r:id="rId3564" display="http://www.usharbormaster.com/secure/AuxAidReport_new.cfm?id=28101" xr:uid="{5068864E-472D-4B6A-86E7-4001E9EB2065}"/>
    <hyperlink ref="E890" r:id="rId3565" display="http://www.usharbormaster.com/secure/auxview.cfm?recordid=28102" xr:uid="{E763B4AE-70D9-4AE2-8802-C7623B58C5FB}"/>
    <hyperlink ref="F890" r:id="rId3566" display="http://maps.google.com/?output=embed&amp;q=41.65158333,-69.96400000" xr:uid="{EABD054D-EED1-4BE2-84E0-AD40693FBEA4}"/>
    <hyperlink ref="G890" r:id="rId3567" display="http://maps.google.com/?output=embed&amp;q=41.65158333,-69.96400000" xr:uid="{903B6E72-702D-45AF-848D-A8479E129D4F}"/>
    <hyperlink ref="P890" r:id="rId3568" display="http://www.usharbormaster.com/secure/AuxAidReport_new.cfm?id=28102" xr:uid="{736E1B4D-B7BC-43E8-B9E3-6544E2B73317}"/>
    <hyperlink ref="E891" r:id="rId3569" display="http://www.usharbormaster.com/secure/auxview.cfm?recordid=30577" xr:uid="{F2C111AA-2960-466B-AB2D-1EE4FBCA4BBB}"/>
    <hyperlink ref="F891" r:id="rId3570" display="http://maps.google.com/?output=embed&amp;q=41.65226111,-69.96937222" xr:uid="{1EC64D0C-3EB4-433E-B87A-9A3285E7F90B}"/>
    <hyperlink ref="G891" r:id="rId3571" display="http://maps.google.com/?output=embed&amp;q=41.65226111,-69.96937222" xr:uid="{FA4FD5F8-3B26-40B2-A048-2060E4AEC8E4}"/>
    <hyperlink ref="P891" r:id="rId3572" display="http://www.usharbormaster.com/secure/AuxAidReport_new.cfm?id=30577" xr:uid="{FE0B2A54-7050-4AC9-B84F-099BD3850C8D}"/>
    <hyperlink ref="E892" r:id="rId3573" display="http://www.usharbormaster.com/secure/auxview.cfm?recordid=41279" xr:uid="{7011670B-B11C-404D-92CC-E9FC0EC815C9}"/>
    <hyperlink ref="F892" r:id="rId3574" display="http://maps.google.com/?output=embed&amp;q=41.69597528,-70.74204750" xr:uid="{4491A2A0-A8DE-4295-8118-607AB1E7CD56}"/>
    <hyperlink ref="G892" r:id="rId3575" display="http://maps.google.com/?output=embed&amp;q=41.69597528,-70.74204750" xr:uid="{0CB1858E-EFE7-4D20-8A4E-E3FEBE18D16B}"/>
    <hyperlink ref="P892" r:id="rId3576" display="http://www.usharbormaster.com/secure/AuxAidReport_new.cfm?id=41279" xr:uid="{64A3ED60-16B4-4187-9EBD-BBB59296C9E9}"/>
    <hyperlink ref="E893" r:id="rId3577" display="http://www.usharbormaster.com/secure/auxview.cfm?recordid=41349" xr:uid="{DFE6ADF9-B84A-42B4-A2A1-8F7C2B15D239}"/>
    <hyperlink ref="F893" r:id="rId3578" display="http://maps.google.com/?output=embed&amp;q=41.63026667,-70.33800000" xr:uid="{8874A04F-2400-41DB-9C3C-59961782B385}"/>
    <hyperlink ref="G893" r:id="rId3579" display="http://maps.google.com/?output=embed&amp;q=41.63026667,-70.33800000" xr:uid="{6CAECA01-8BC4-4535-83B3-DFC6B5F33B4B}"/>
    <hyperlink ref="P893" r:id="rId3580" display="http://www.usharbormaster.com/secure/AuxAidReport_new.cfm?id=41349" xr:uid="{99297295-2957-4827-B09F-23B552F81AF4}"/>
    <hyperlink ref="E894" r:id="rId3581" display="http://www.usharbormaster.com/secure/auxview.cfm?recordid=23981" xr:uid="{A8E700FF-BA1A-47A4-B6BC-48FEF7FF47BE}"/>
    <hyperlink ref="F894" r:id="rId3582" display="http://maps.google.com/?output=embed&amp;q=41.65925000,-70.62136667" xr:uid="{20D27C81-BFB2-4AA7-AEB2-D8E16668823B}"/>
    <hyperlink ref="G894" r:id="rId3583" display="http://maps.google.com/?output=embed&amp;q=41.65925000,-70.62136667" xr:uid="{B5EFDEB6-185D-4331-BDAF-708DA506D5C5}"/>
    <hyperlink ref="P894" r:id="rId3584" display="http://www.usharbormaster.com/secure/AuxAidReport_new.cfm?id=23981" xr:uid="{70DDC097-837C-4A44-8817-73F7D0F47D25}"/>
    <hyperlink ref="E895" r:id="rId3585" display="http://www.usharbormaster.com/secure/auxview.cfm?recordid=23982" xr:uid="{6AEC11B1-ED88-430F-8DCF-9CD97F83890E}"/>
    <hyperlink ref="F895" r:id="rId3586" display="http://maps.google.com/?output=embed&amp;q=41.66078333,-70.62028333" xr:uid="{3AC89610-D156-4746-A861-74AA144551C7}"/>
    <hyperlink ref="G895" r:id="rId3587" display="http://maps.google.com/?output=embed&amp;q=41.66078333,-70.62028333" xr:uid="{E892EA0D-DF7E-43B3-A528-75052532800F}"/>
    <hyperlink ref="P895" r:id="rId3588" display="http://www.usharbormaster.com/secure/AuxAidReport_new.cfm?id=23982" xr:uid="{9B31D482-A64D-46BA-B8C8-6B1D69DD100B}"/>
    <hyperlink ref="E896" r:id="rId3589" display="http://www.usharbormaster.com/secure/auxview.cfm?recordid=23984" xr:uid="{BEEF15CB-69EE-4AD7-90C8-CC8633DC30BF}"/>
    <hyperlink ref="F896" r:id="rId3590" display="http://maps.google.com/?output=embed&amp;q=41.65851667,-70.61881667" xr:uid="{106AF5DF-FBCF-4D2E-A85B-9339C63A3E8F}"/>
    <hyperlink ref="G896" r:id="rId3591" display="http://maps.google.com/?output=embed&amp;q=41.65851667,-70.61881667" xr:uid="{663F0A64-CACC-4980-B0A2-43AF1A66581C}"/>
    <hyperlink ref="P896" r:id="rId3592" display="http://www.usharbormaster.com/secure/AuxAidReport_new.cfm?id=23984" xr:uid="{B3106F08-769F-4C8F-88BB-6BD28898FF15}"/>
    <hyperlink ref="E897" r:id="rId3593" display="http://www.usharbormaster.com/secure/auxview.cfm?recordid=28093" xr:uid="{712F561C-B6D7-4BE7-90B3-17C0A85194C3}"/>
    <hyperlink ref="F897" r:id="rId3594" display="http://maps.google.com/?output=embed&amp;q=41.66555556,-69.96888889" xr:uid="{4DEFE92E-6402-462A-89BD-BC196D721C73}"/>
    <hyperlink ref="G897" r:id="rId3595" display="http://maps.google.com/?output=embed&amp;q=41.66555556,-69.96888889" xr:uid="{BD2847B8-7FF9-4025-BE0A-4A7F54072836}"/>
    <hyperlink ref="P897" r:id="rId3596" display="http://www.usharbormaster.com/secure/AuxAidReport_new.cfm?id=28093" xr:uid="{A2245960-E671-4C9F-B791-2166DA3B17C1}"/>
    <hyperlink ref="E898" r:id="rId3597" display="http://www.usharbormaster.com/secure/auxview.cfm?recordid=28092" xr:uid="{F7D1A37D-069F-4580-9C72-2A041D76CC8A}"/>
    <hyperlink ref="F898" r:id="rId3598" display="http://maps.google.com/?output=embed&amp;q=41.66588889,-69.96902778" xr:uid="{D8384300-2DD5-4736-A6AD-BBAF858EF18A}"/>
    <hyperlink ref="G898" r:id="rId3599" display="http://maps.google.com/?output=embed&amp;q=41.66588889,-69.96902778" xr:uid="{9371CE13-BB26-409E-BBC5-6E652E3A1E9D}"/>
    <hyperlink ref="P898" r:id="rId3600" display="http://www.usharbormaster.com/secure/AuxAidReport_new.cfm?id=28092" xr:uid="{8A7141DD-6DA0-4FCA-8BE5-0A04D834F930}"/>
    <hyperlink ref="E899" r:id="rId3601" display="http://www.usharbormaster.com/secure/auxview.cfm?recordid=28095" xr:uid="{792167A7-4CC8-461E-A3E2-D71CF2F344D8}"/>
    <hyperlink ref="F899" r:id="rId3602" display="http://maps.google.com/?output=embed&amp;q=41.66555556,-69.96752222" xr:uid="{148AE6DE-E496-4E4A-91BE-9A4C55A79D2F}"/>
    <hyperlink ref="G899" r:id="rId3603" display="http://maps.google.com/?output=embed&amp;q=41.66555556,-69.96752222" xr:uid="{7FA49638-7CE0-49DD-9565-6A51E6EE8F30}"/>
    <hyperlink ref="P899" r:id="rId3604" display="http://www.usharbormaster.com/secure/AuxAidReport_new.cfm?id=28095" xr:uid="{F3C166E9-478F-4B15-BFE7-C53EBED69466}"/>
    <hyperlink ref="E900" r:id="rId3605" display="http://www.usharbormaster.com/secure/auxview.cfm?recordid=28094" xr:uid="{23595291-A6A1-45FA-92FB-DEB007304827}"/>
    <hyperlink ref="F900" r:id="rId3606" display="http://maps.google.com/?output=embed&amp;q=41.66583333,-69.96583333" xr:uid="{63D0BA07-7D03-4EF7-A71B-CB5FC33D346F}"/>
    <hyperlink ref="G900" r:id="rId3607" display="http://maps.google.com/?output=embed&amp;q=41.66583333,-69.96583333" xr:uid="{785C1693-58F7-4309-B379-DD26C30B3856}"/>
    <hyperlink ref="P900" r:id="rId3608" display="http://www.usharbormaster.com/secure/AuxAidReport_new.cfm?id=28094" xr:uid="{518811C7-F659-4C49-972F-369F4836F501}"/>
    <hyperlink ref="E901" r:id="rId3609" display="http://www.usharbormaster.com/secure/auxview.cfm?recordid=28097" xr:uid="{27DB8DDE-87F7-4DF7-BE0C-11D53E90580E}"/>
    <hyperlink ref="F901" r:id="rId3610" display="http://maps.google.com/?output=embed&amp;q=41.66583333,-69.96361111" xr:uid="{721313B0-C4FB-4CBC-9936-F3106DA9D6C7}"/>
    <hyperlink ref="G901" r:id="rId3611" display="http://maps.google.com/?output=embed&amp;q=41.66583333,-69.96361111" xr:uid="{83AD9852-0996-46BD-AC93-BF8D15AAA7BA}"/>
    <hyperlink ref="P901" r:id="rId3612" display="http://www.usharbormaster.com/secure/AuxAidReport_new.cfm?id=28097" xr:uid="{CBB60DD3-CDAA-4D32-BB6F-E3DDDEEEB304}"/>
    <hyperlink ref="E902" r:id="rId3613" display="http://www.usharbormaster.com/secure/auxview.cfm?recordid=29948" xr:uid="{201F93DC-AD27-47DF-B831-072F74074D33}"/>
    <hyperlink ref="F902" r:id="rId3614" display="http://maps.google.com/?output=embed&amp;q=41.66870000,-69.96180000" xr:uid="{1569ABF8-759D-4751-8F47-0D01D3E9CE50}"/>
    <hyperlink ref="G902" r:id="rId3615" display="http://maps.google.com/?output=embed&amp;q=41.66870000,-69.96180000" xr:uid="{4EE0E0A5-F2E9-41DE-BCD7-50237F3FF4DE}"/>
    <hyperlink ref="P902" r:id="rId3616" display="http://www.usharbormaster.com/secure/AuxAidReport_new.cfm?id=29948" xr:uid="{2770D561-2931-4C29-A6E7-8B892260B92E}"/>
    <hyperlink ref="E903" r:id="rId3617" display="http://www.usharbormaster.com/secure/auxview.cfm?recordid=29949" xr:uid="{C4A7B7D4-5AB2-4855-9421-7EF13FBB3167}"/>
    <hyperlink ref="F903" r:id="rId3618" display="http://maps.google.com/?output=embed&amp;q=41.66861111,-69.96166667" xr:uid="{65C362B9-B857-43A4-8925-C5E3942318B4}"/>
    <hyperlink ref="G903" r:id="rId3619" display="http://maps.google.com/?output=embed&amp;q=41.66861111,-69.96166667" xr:uid="{E6BEAC76-D99B-4191-A8ED-C3475AF9B936}"/>
    <hyperlink ref="P903" r:id="rId3620" display="http://www.usharbormaster.com/secure/AuxAidReport_new.cfm?id=29949" xr:uid="{0E30B2B5-7715-4B0C-B58A-642334131D7B}"/>
    <hyperlink ref="E904" r:id="rId3621" display="http://www.usharbormaster.com/secure/auxview.cfm?recordid=28132" xr:uid="{1CCA1942-7839-489D-B152-EB1773D407D8}"/>
    <hyperlink ref="F904" r:id="rId3622" display="http://maps.google.com/?output=embed&amp;q=41.66571667,-69.96913333" xr:uid="{00B17157-728A-4FDA-B92F-F91A8FF5917D}"/>
    <hyperlink ref="G904" r:id="rId3623" display="http://maps.google.com/?output=embed&amp;q=41.66571667,-69.96913333" xr:uid="{F774C81E-950F-49FA-870B-F0BEF721254D}"/>
    <hyperlink ref="P904" r:id="rId3624" display="http://www.usharbormaster.com/secure/AuxAidReport_new.cfm?id=28132" xr:uid="{8B455696-E363-48E2-BF3C-F694BF0B6FA9}"/>
    <hyperlink ref="E905" r:id="rId3625" display="http://www.usharbormaster.com/secure/auxview.cfm?recordid=28135" xr:uid="{FD61441D-FDCD-400E-A0FB-1C30043946C4}"/>
    <hyperlink ref="F905" r:id="rId3626" display="http://maps.google.com/?output=embed&amp;q=41.65777778,-69.98111111" xr:uid="{6807151A-5917-4D3F-A61E-617659765FCA}"/>
    <hyperlink ref="G905" r:id="rId3627" display="http://maps.google.com/?output=embed&amp;q=41.65777778,-69.98111111" xr:uid="{98111782-B10B-4DEA-82AB-12DFC924F283}"/>
    <hyperlink ref="P905" r:id="rId3628" display="http://www.usharbormaster.com/secure/AuxAidReport_new.cfm?id=28135" xr:uid="{43F79076-E0C9-4499-8B4E-AC486617A78E}"/>
    <hyperlink ref="E906" r:id="rId3629" display="http://www.usharbormaster.com/secure/auxview.cfm?recordid=23979" xr:uid="{9BC8F70F-E06F-49B1-9EA0-1AFBF7E0526D}"/>
    <hyperlink ref="F906" r:id="rId3630" display="http://maps.google.com/?output=embed&amp;q=41.72525000,-69.94978333" xr:uid="{FE0972C7-69C4-4A06-99C6-09E93488B5EA}"/>
    <hyperlink ref="G906" r:id="rId3631" display="http://maps.google.com/?output=embed&amp;q=41.72525000,-69.94978333" xr:uid="{5AFE9DF6-7E8D-4E04-B747-23ABF752EDDA}"/>
    <hyperlink ref="P906" r:id="rId3632" display="http://www.usharbormaster.com/secure/AuxAidReport_new.cfm?id=23979" xr:uid="{178731BC-DACA-44DD-94F2-30EE4C76EAE2}"/>
    <hyperlink ref="E907" r:id="rId3633" display="http://www.usharbormaster.com/secure/auxview.cfm?recordid=42590" xr:uid="{073CE878-BE73-4302-8692-A63BEB4704A2}"/>
    <hyperlink ref="F907" r:id="rId3634" display="http://maps.google.com/?output=embed&amp;q=41.56103333,-70.46981667" xr:uid="{77D6EF57-D362-42EF-A9C7-8AE3B039A60E}"/>
    <hyperlink ref="G907" r:id="rId3635" display="http://maps.google.com/?output=embed&amp;q=41.56103333,-70.46981667" xr:uid="{ACD4857B-F0AF-4788-8E83-06F0DC4FBF46}"/>
    <hyperlink ref="P907" r:id="rId3636" display="http://www.usharbormaster.com/secure/AuxAidReport_new.cfm?id=42590" xr:uid="{5DB3E156-398A-4849-9CCF-5AEE8B75EFBA}"/>
    <hyperlink ref="E908" r:id="rId3637" display="http://www.usharbormaster.com/secure/auxview.cfm?recordid=23974" xr:uid="{DACC7DCF-C13A-4F10-9DC5-FCD0B5C093A7}"/>
    <hyperlink ref="F908" r:id="rId3638" display="http://maps.google.com/?output=embed&amp;q=41.73875000,-70.66126667" xr:uid="{5F631B79-4EFC-4F3A-9B5D-156DF6B5FFD8}"/>
    <hyperlink ref="G908" r:id="rId3639" display="http://maps.google.com/?output=embed&amp;q=41.73875000,-70.66126667" xr:uid="{3D692063-A4A0-4179-AA1A-62AF577C6FD4}"/>
    <hyperlink ref="P908" r:id="rId3640" display="http://www.usharbormaster.com/secure/AuxAidReport_new.cfm?id=23974" xr:uid="{2DF0E5DC-9C9A-4AC3-9CAA-57C118B51AB7}"/>
    <hyperlink ref="E909" r:id="rId3641" display="http://www.usharbormaster.com/secure/auxview.cfm?recordid=23975" xr:uid="{8D51865B-A0B8-4632-8266-F3A0A538ABEE}"/>
    <hyperlink ref="F909" r:id="rId3642" display="http://maps.google.com/?output=embed&amp;q=41.74038333,-70.65973333" xr:uid="{F9873B81-A907-4E18-9A89-96B92D72B81E}"/>
    <hyperlink ref="G909" r:id="rId3643" display="http://maps.google.com/?output=embed&amp;q=41.74038333,-70.65973333" xr:uid="{27CE2FED-DF69-409E-93A4-4BDD916D0D77}"/>
    <hyperlink ref="P909" r:id="rId3644" display="http://www.usharbormaster.com/secure/AuxAidReport_new.cfm?id=23975" xr:uid="{6544F4A3-6866-4E12-A08F-3A121A78A83E}"/>
    <hyperlink ref="E910" r:id="rId3645" display="http://www.usharbormaster.com/secure/auxview.cfm?recordid=28275" xr:uid="{E5C41AB3-D006-45E3-94AD-7DB87D617305}"/>
    <hyperlink ref="F910" r:id="rId3646" display="http://maps.google.com/?output=embed&amp;q=41.54083333,-70.61944444" xr:uid="{B4082F85-838C-4429-BD7A-FA10B03ECD17}"/>
    <hyperlink ref="G910" r:id="rId3647" display="http://maps.google.com/?output=embed&amp;q=41.54083333,-70.61944444" xr:uid="{8F70A1A8-409C-4EC9-849D-3CC2BD9401AE}"/>
    <hyperlink ref="P910" r:id="rId3648" display="http://www.usharbormaster.com/secure/AuxAidReport_new.cfm?id=28275" xr:uid="{C933D20D-EE6D-4651-97C3-F8B95B882BC1}"/>
    <hyperlink ref="E911" r:id="rId3649" display="http://www.usharbormaster.com/secure/auxview.cfm?recordid=29149" xr:uid="{1C527A4B-B251-40D4-92AC-2C10150F8EAA}"/>
    <hyperlink ref="F911" r:id="rId3650" display="http://maps.google.com/?output=embed&amp;q=41.73588333,-70.71841667" xr:uid="{BE7DB4AF-7B20-48D4-ADD5-C38F3F082322}"/>
    <hyperlink ref="G911" r:id="rId3651" display="http://maps.google.com/?output=embed&amp;q=41.73588333,-70.71841667" xr:uid="{673B592C-2491-46E4-9037-05654F6AF5E4}"/>
    <hyperlink ref="P911" r:id="rId3652" display="http://www.usharbormaster.com/secure/AuxAidReport_new.cfm?id=29149" xr:uid="{24300F7A-89E4-4111-8DCD-E7888CF70445}"/>
    <hyperlink ref="E912" r:id="rId3653" display="http://www.usharbormaster.com/secure/auxview.cfm?recordid=29148" xr:uid="{B4BDA26E-A8B8-4D8C-A258-5C5AA5AEA650}"/>
    <hyperlink ref="F912" r:id="rId3654" display="http://maps.google.com/?output=embed&amp;q=41.74048333,-70.71368333" xr:uid="{4DDE13DA-7458-4CD4-B702-D659DB782F03}"/>
    <hyperlink ref="G912" r:id="rId3655" display="http://maps.google.com/?output=embed&amp;q=41.74048333,-70.71368333" xr:uid="{F64ED432-F2C6-427F-A981-EAF659EDACCA}"/>
    <hyperlink ref="P912" r:id="rId3656" display="http://www.usharbormaster.com/secure/AuxAidReport_new.cfm?id=29148" xr:uid="{26FC6A68-8166-482A-8161-DDECEA04D929}"/>
    <hyperlink ref="E913" r:id="rId3657" display="http://www.usharbormaster.com/secure/auxview.cfm?recordid=28610" xr:uid="{ED0F253D-28FA-480B-B8F8-231C432961E0}"/>
    <hyperlink ref="F913" r:id="rId3658" display="http://maps.google.com/?output=embed&amp;q=41.75838889,-70.16738889" xr:uid="{EF18AFBD-25D4-4640-B974-B521664DB839}"/>
    <hyperlink ref="G913" r:id="rId3659" display="http://maps.google.com/?output=embed&amp;q=41.75838889,-70.16738889" xr:uid="{A136D872-52C0-4D1D-90FB-73DC16C0BB26}"/>
    <hyperlink ref="P913" r:id="rId3660" display="http://www.usharbormaster.com/secure/AuxAidReport_new.cfm?id=28610" xr:uid="{7DE00FE7-A06E-4BC5-8042-0BC175490123}"/>
    <hyperlink ref="E914" r:id="rId3661" display="http://www.usharbormaster.com/secure/auxview.cfm?recordid=23622" xr:uid="{6100411E-3477-4865-9F43-8B6DA59282FE}"/>
    <hyperlink ref="F914" r:id="rId3662" display="http://maps.google.com/?output=embed&amp;q=41.52455500,-70.67305778" xr:uid="{60AD7626-6342-48C3-B690-057E84FF9FCA}"/>
    <hyperlink ref="G914" r:id="rId3663" display="http://maps.google.com/?output=embed&amp;q=41.52455500,-70.67305778" xr:uid="{8F8FF3A2-2351-433B-928A-FF6436D5FF9E}"/>
    <hyperlink ref="P914" r:id="rId3664" display="http://www.usharbormaster.com/secure/AuxAidReport_new.cfm?id=23622" xr:uid="{A8472A38-EB99-4279-93BD-E8EB380EAAC0}"/>
    <hyperlink ref="E915" r:id="rId3665" display="http://www.usharbormaster.com/secure/auxview.cfm?recordid=24078" xr:uid="{E64C7B68-7E22-411A-A4FC-90037F5B2308}"/>
    <hyperlink ref="F915" r:id="rId3666" display="http://maps.google.com/?output=embed&amp;q=41.80938889,-69.95036111" xr:uid="{093F0729-8498-4ED8-9EB6-A33971197DF4}"/>
    <hyperlink ref="G915" r:id="rId3667" display="http://maps.google.com/?output=embed&amp;q=41.80938889,-69.95036111" xr:uid="{541E1100-8B25-41D2-A139-740BC72E3DDF}"/>
    <hyperlink ref="P915" r:id="rId3668" display="http://www.usharbormaster.com/secure/AuxAidReport_new.cfm?id=24078" xr:uid="{8DD7443C-F338-4201-B394-475A0EEE3869}"/>
    <hyperlink ref="E916" r:id="rId3669" display="http://www.usharbormaster.com/secure/auxview.cfm?recordid=29283" xr:uid="{3575E664-FEAC-4C93-8F6A-21527E37B7CF}"/>
    <hyperlink ref="F916" r:id="rId3670" display="http://maps.google.com/?output=embed&amp;q=41.80525000,-69.96680556" xr:uid="{EC7894C8-B864-493E-9234-F064E4BE72E4}"/>
    <hyperlink ref="G916" r:id="rId3671" display="http://maps.google.com/?output=embed&amp;q=41.80525000,-69.96680556" xr:uid="{D9606F15-7010-4730-87D6-14632DB8CE2B}"/>
    <hyperlink ref="P916" r:id="rId3672" display="http://www.usharbormaster.com/secure/AuxAidReport_new.cfm?id=29283" xr:uid="{CF84D076-34EA-4546-9217-39D392677061}"/>
    <hyperlink ref="E917" r:id="rId3673" display="http://www.usharbormaster.com/secure/auxview.cfm?recordid=29284" xr:uid="{49F30AA2-B79F-456F-8B09-AFF9598F15C6}"/>
    <hyperlink ref="F917" r:id="rId3674" display="http://maps.google.com/?output=embed&amp;q=41.80597222,-69.97122222" xr:uid="{AED19AA0-DF40-43E2-A8DD-A5300A0642BC}"/>
    <hyperlink ref="G917" r:id="rId3675" display="http://maps.google.com/?output=embed&amp;q=41.80597222,-69.97122222" xr:uid="{54969FA6-013A-4952-A488-706E350FDD44}"/>
    <hyperlink ref="P917" r:id="rId3676" display="http://www.usharbormaster.com/secure/AuxAidReport_new.cfm?id=29284" xr:uid="{8AFC52A6-1627-48A6-9537-8813B5D974EE}"/>
    <hyperlink ref="E918" r:id="rId3677" display="http://www.usharbormaster.com/secure/auxview.cfm?recordid=24083" xr:uid="{A98F60B1-2E72-4972-9462-6C2204AA22F5}"/>
    <hyperlink ref="F918" r:id="rId3678" display="http://maps.google.com/?output=embed&amp;q=41.80527778,-69.97208333" xr:uid="{B68467AE-B4C5-4825-A315-48C11815B51E}"/>
    <hyperlink ref="G918" r:id="rId3679" display="http://maps.google.com/?output=embed&amp;q=41.80527778,-69.97208333" xr:uid="{29431E2A-D17B-451E-AF36-432D0B494C55}"/>
    <hyperlink ref="P918" r:id="rId3680" display="http://www.usharbormaster.com/secure/AuxAidReport_new.cfm?id=24083" xr:uid="{1E0EFD0F-DADD-47AD-86A4-789224A7539D}"/>
    <hyperlink ref="E919" r:id="rId3681" display="http://www.usharbormaster.com/secure/auxview.cfm?recordid=29285" xr:uid="{074338FB-16BC-4397-A5C2-BB836CD859AA}"/>
    <hyperlink ref="F919" r:id="rId3682" display="http://maps.google.com/?output=embed&amp;q=41.80338889,-69.97380556" xr:uid="{00AC60E6-7E09-4DA4-B7D2-65B53EA05D7B}"/>
    <hyperlink ref="G919" r:id="rId3683" display="http://maps.google.com/?output=embed&amp;q=41.80338889,-69.97380556" xr:uid="{F804810D-EDB2-4E21-97D6-C468C4E7747A}"/>
    <hyperlink ref="P919" r:id="rId3684" display="http://www.usharbormaster.com/secure/AuxAidReport_new.cfm?id=29285" xr:uid="{0BFEFB47-3D7C-4D14-A7ED-902F0B06277E}"/>
    <hyperlink ref="E920" r:id="rId3685" display="http://www.usharbormaster.com/secure/auxview.cfm?recordid=24086" xr:uid="{D80E7322-BF5E-4731-B06A-6F66C02CC925}"/>
    <hyperlink ref="F920" r:id="rId3686" display="http://maps.google.com/?output=embed&amp;q=41.80191667,-69.97422222" xr:uid="{22C77D88-101E-48F1-86B6-794DF258EB76}"/>
    <hyperlink ref="G920" r:id="rId3687" display="http://maps.google.com/?output=embed&amp;q=41.80191667,-69.97422222" xr:uid="{E7F0AC6C-1454-4B40-96C0-D266776E9572}"/>
    <hyperlink ref="P920" r:id="rId3688" display="http://www.usharbormaster.com/secure/AuxAidReport_new.cfm?id=24086" xr:uid="{146B774C-C81B-4242-AB52-3C13625BB842}"/>
    <hyperlink ref="E921" r:id="rId3689" display="http://www.usharbormaster.com/secure/auxview.cfm?recordid=29286" xr:uid="{A6BE0C5B-A05F-42D8-B770-5C714A285A68}"/>
    <hyperlink ref="F921" r:id="rId3690" display="http://maps.google.com/?output=embed&amp;q=41.80083333,-69.97527778" xr:uid="{F1FA3CB9-017E-4FA8-B559-26C2D5423FEA}"/>
    <hyperlink ref="G921" r:id="rId3691" display="http://maps.google.com/?output=embed&amp;q=41.80083333,-69.97527778" xr:uid="{9DF0F523-F1F6-45D5-9966-13D1D64E6521}"/>
    <hyperlink ref="P921" r:id="rId3692" display="http://www.usharbormaster.com/secure/AuxAidReport_new.cfm?id=29286" xr:uid="{1A6E1527-EAD0-474A-BDE9-E94A8A847AE5}"/>
    <hyperlink ref="E922" r:id="rId3693" display="http://www.usharbormaster.com/secure/auxview.cfm?recordid=24084" xr:uid="{360FE2BF-27DD-4971-A1E9-A99A7693DAB0}"/>
    <hyperlink ref="F922" r:id="rId3694" display="http://maps.google.com/?output=embed&amp;q=41.79938889,-69.97561111" xr:uid="{BE364AC7-F303-464D-9EBC-CF18E7A6EA92}"/>
    <hyperlink ref="G922" r:id="rId3695" display="http://maps.google.com/?output=embed&amp;q=41.79938889,-69.97561111" xr:uid="{50DDBDCF-3DE5-4886-8E61-ED5DF9530D16}"/>
    <hyperlink ref="P922" r:id="rId3696" display="http://www.usharbormaster.com/secure/AuxAidReport_new.cfm?id=24084" xr:uid="{D0EA6B10-E21A-4E13-9FCB-04D83F0675EE}"/>
    <hyperlink ref="E923" r:id="rId3697" display="http://www.usharbormaster.com/secure/auxview.cfm?recordid=29287" xr:uid="{57ABFFE8-1046-4C79-A8F2-048393F67F9F}"/>
    <hyperlink ref="F923" r:id="rId3698" display="http://maps.google.com/?output=embed&amp;q=41.79833333,-69.97686111" xr:uid="{648A297B-E0EE-4EF3-9EB6-A9417437EEBD}"/>
    <hyperlink ref="G923" r:id="rId3699" display="http://maps.google.com/?output=embed&amp;q=41.79833333,-69.97686111" xr:uid="{7956C863-921D-46E1-8B31-7B18AC33885F}"/>
    <hyperlink ref="P923" r:id="rId3700" display="http://www.usharbormaster.com/secure/AuxAidReport_new.cfm?id=29287" xr:uid="{1B9E8589-F86D-46B0-9006-45197AF0B667}"/>
    <hyperlink ref="E924" r:id="rId3701" display="http://www.usharbormaster.com/secure/auxview.cfm?recordid=29272" xr:uid="{8B7F505F-7886-4D36-B3E4-213C82C08B40}"/>
    <hyperlink ref="F924" r:id="rId3702" display="http://maps.google.com/?output=embed&amp;q=41.79755556,-69.97680556" xr:uid="{F11D7AF4-6CEE-4754-A614-5CF35CD12553}"/>
    <hyperlink ref="G924" r:id="rId3703" display="http://maps.google.com/?output=embed&amp;q=41.79755556,-69.97680556" xr:uid="{22D8E5F4-8708-4C92-BEBC-D50A53CAC67B}"/>
    <hyperlink ref="P924" r:id="rId3704" display="http://www.usharbormaster.com/secure/AuxAidReport_new.cfm?id=29272" xr:uid="{07BBE9EE-4E98-4600-B2F8-1C629810F707}"/>
    <hyperlink ref="E925" r:id="rId3705" display="http://www.usharbormaster.com/secure/auxview.cfm?recordid=29271" xr:uid="{D5C79902-C906-4ADC-8223-86FB27DDC727}"/>
    <hyperlink ref="F925" r:id="rId3706" display="http://maps.google.com/?output=embed&amp;q=41.80958333,-69.95100000" xr:uid="{51E3CE4B-08F7-46E6-ABEA-DBCF9AAFD681}"/>
    <hyperlink ref="G925" r:id="rId3707" display="http://maps.google.com/?output=embed&amp;q=41.80958333,-69.95100000" xr:uid="{28E4873E-1A42-4D33-98F9-D1A870DF5ACE}"/>
    <hyperlink ref="P925" r:id="rId3708" display="http://www.usharbormaster.com/secure/AuxAidReport_new.cfm?id=29271" xr:uid="{1ED23A32-D116-4363-A061-2603124429A2}"/>
    <hyperlink ref="E926" r:id="rId3709" display="http://www.usharbormaster.com/secure/auxview.cfm?recordid=29279" xr:uid="{3AB16B92-885D-4002-B71D-E99EF390D1CE}"/>
    <hyperlink ref="F926" r:id="rId3710" display="http://maps.google.com/?output=embed&amp;q=41.81225000,-69.95358333" xr:uid="{1B1CA535-F333-47F3-85FD-0677074FE80F}"/>
    <hyperlink ref="G926" r:id="rId3711" display="http://maps.google.com/?output=embed&amp;q=41.81225000,-69.95358333" xr:uid="{C7DFBB6E-8D03-41CC-92DA-1D14206ADF95}"/>
    <hyperlink ref="P926" r:id="rId3712" display="http://www.usharbormaster.com/secure/AuxAidReport_new.cfm?id=29279" xr:uid="{F00AA069-4A2C-4A44-946D-49D1A557AAA2}"/>
    <hyperlink ref="E927" r:id="rId3713" display="http://www.usharbormaster.com/secure/auxview.cfm?recordid=24079" xr:uid="{40011D15-E6C7-41D5-8BED-764EE10FF05E}"/>
    <hyperlink ref="F927" r:id="rId3714" display="http://maps.google.com/?output=embed&amp;q=41.81366667,-69.95572222" xr:uid="{F64E53D6-EC11-454E-BF5B-F362C3911359}"/>
    <hyperlink ref="G927" r:id="rId3715" display="http://maps.google.com/?output=embed&amp;q=41.81366667,-69.95572222" xr:uid="{3FAB1A64-49AA-4387-853C-4D5CD52F29DD}"/>
    <hyperlink ref="P927" r:id="rId3716" display="http://www.usharbormaster.com/secure/AuxAidReport_new.cfm?id=24079" xr:uid="{334655B5-38D5-4E26-B308-71DE93715C5D}"/>
    <hyperlink ref="E928" r:id="rId3717" display="http://www.usharbormaster.com/secure/auxview.cfm?recordid=29280" xr:uid="{039F230F-DD6F-40E7-92A2-FB256E62DF74}"/>
    <hyperlink ref="F928" r:id="rId3718" display="http://maps.google.com/?output=embed&amp;q=41.81522222,-69.95747222" xr:uid="{62E8F948-F482-45E9-B639-EFF0395B4363}"/>
    <hyperlink ref="G928" r:id="rId3719" display="http://maps.google.com/?output=embed&amp;q=41.81522222,-69.95747222" xr:uid="{7C7029FE-0537-4A9B-8BC4-6834FB0ABA71}"/>
    <hyperlink ref="P928" r:id="rId3720" display="http://www.usharbormaster.com/secure/AuxAidReport_new.cfm?id=29280" xr:uid="{93E33535-343C-49FC-9715-B5F9A26E9DB1}"/>
    <hyperlink ref="E929" r:id="rId3721" display="http://www.usharbormaster.com/secure/auxview.cfm?recordid=24080" xr:uid="{03DFE05C-B608-4670-B5F2-0610EC2DE085}"/>
    <hyperlink ref="F929" r:id="rId3722" display="http://maps.google.com/?output=embed&amp;q=41.81461111,-69.96105556" xr:uid="{681ED33B-9D6B-4B15-A847-C4883811AEA3}"/>
    <hyperlink ref="G929" r:id="rId3723" display="http://maps.google.com/?output=embed&amp;q=41.81461111,-69.96105556" xr:uid="{BD7DD6AE-1D56-49E0-8701-D1696E2AEEF1}"/>
    <hyperlink ref="P929" r:id="rId3724" display="http://www.usharbormaster.com/secure/AuxAidReport_new.cfm?id=24080" xr:uid="{AF86DF61-F2F1-482E-A23A-026B57B6B904}"/>
    <hyperlink ref="E930" r:id="rId3725" display="http://www.usharbormaster.com/secure/auxview.cfm?recordid=29281" xr:uid="{6E8F648D-355B-4D45-BB69-6444A852B967}"/>
    <hyperlink ref="F930" r:id="rId3726" display="http://maps.google.com/?output=embed&amp;q=41.81272222,-69.96427778" xr:uid="{B1BE08FE-F098-4F0F-95D9-6AC650669299}"/>
    <hyperlink ref="G930" r:id="rId3727" display="http://maps.google.com/?output=embed&amp;q=41.81272222,-69.96427778" xr:uid="{B0285B03-B30E-4EBF-A449-4EAF65C9F997}"/>
    <hyperlink ref="P930" r:id="rId3728" display="http://www.usharbormaster.com/secure/AuxAidReport_new.cfm?id=29281" xr:uid="{7DFED383-AB94-4796-ACFE-E950D70D2845}"/>
    <hyperlink ref="E931" r:id="rId3729" display="http://www.usharbormaster.com/secure/auxview.cfm?recordid=24081" xr:uid="{BEF85937-626F-4420-828B-907561EE74D3}"/>
    <hyperlink ref="F931" r:id="rId3730" display="http://maps.google.com/?output=embed&amp;q=41.81052778,-69.96547222" xr:uid="{A75197FF-FC63-4237-8AC0-74EDA00B2F97}"/>
    <hyperlink ref="G931" r:id="rId3731" display="http://maps.google.com/?output=embed&amp;q=41.81052778,-69.96547222" xr:uid="{50EC6507-936D-4F51-9DCA-B9DD05C137CE}"/>
    <hyperlink ref="P931" r:id="rId3732" display="http://www.usharbormaster.com/secure/AuxAidReport_new.cfm?id=24081" xr:uid="{DC7ABE92-8E3C-4481-BC11-63411E339D14}"/>
    <hyperlink ref="E932" r:id="rId3733" display="http://www.usharbormaster.com/secure/auxview.cfm?recordid=29282" xr:uid="{AE0AB0F5-F897-4500-B9E4-4DC3F6E7FE7B}"/>
    <hyperlink ref="F932" r:id="rId3734" display="http://maps.google.com/?output=embed&amp;q=41.80763889,-69.96580556" xr:uid="{7A9A5909-4711-4E2E-87FB-F728106FE782}"/>
    <hyperlink ref="G932" r:id="rId3735" display="http://maps.google.com/?output=embed&amp;q=41.80763889,-69.96580556" xr:uid="{0A3004EA-B75B-4325-8E67-6E3A276574FD}"/>
    <hyperlink ref="P932" r:id="rId3736" display="http://www.usharbormaster.com/secure/AuxAidReport_new.cfm?id=29282" xr:uid="{86B80150-F425-4EF6-9E62-8E8D905FB17F}"/>
    <hyperlink ref="E933" r:id="rId3737" display="http://www.usharbormaster.com/secure/auxview.cfm?recordid=24082" xr:uid="{21EA1CC6-2353-407F-9152-8C992B49E4CD}"/>
    <hyperlink ref="F933" r:id="rId3738" display="http://maps.google.com/?output=embed&amp;q=41.80672222,-69.96577778" xr:uid="{882F563F-6EE8-4992-9BC5-F82D6CD7AACE}"/>
    <hyperlink ref="G933" r:id="rId3739" display="http://maps.google.com/?output=embed&amp;q=41.80672222,-69.96577778" xr:uid="{D09D0AD0-0B42-45DF-8E71-D2B10DB7F2CA}"/>
    <hyperlink ref="P933" r:id="rId3740" display="http://www.usharbormaster.com/secure/AuxAidReport_new.cfm?id=24082" xr:uid="{95E94218-EF4C-4FEA-953E-A93C1465765D}"/>
    <hyperlink ref="E934" r:id="rId3741" display="http://www.usharbormaster.com/secure/auxview.cfm?recordid=29349" xr:uid="{BD3DB62C-64AC-46A5-8D6E-8BAF2EBCCCB4}"/>
    <hyperlink ref="F934" r:id="rId3742" display="http://maps.google.com/?output=embed&amp;q=41.80533333,-69.96925000" xr:uid="{86E2D244-9DF3-4708-9339-326ABD75C7E6}"/>
    <hyperlink ref="G934" r:id="rId3743" display="http://maps.google.com/?output=embed&amp;q=41.80533333,-69.96925000" xr:uid="{F1EC0B24-4F65-41DB-80AF-D5AACF554372}"/>
    <hyperlink ref="P934" r:id="rId3744" display="http://www.usharbormaster.com/secure/AuxAidReport_new.cfm?id=29349" xr:uid="{5B4E0135-EB08-4402-9214-89AAF606F883}"/>
    <hyperlink ref="E935" r:id="rId3745" display="http://www.usharbormaster.com/secure/auxview.cfm?recordid=29350" xr:uid="{3707C4C7-90B4-4063-92C0-2C122A254BAD}"/>
    <hyperlink ref="F935" r:id="rId3746" display="http://maps.google.com/?output=embed&amp;q=41.80548333,-69.96918333" xr:uid="{227C61AC-B987-4D31-9C04-6136A8931EB0}"/>
    <hyperlink ref="G935" r:id="rId3747" display="http://maps.google.com/?output=embed&amp;q=41.80548333,-69.96918333" xr:uid="{E47D2812-478D-449D-BCCC-0EA03BFBAA16}"/>
    <hyperlink ref="P935" r:id="rId3748" display="http://www.usharbormaster.com/secure/AuxAidReport_new.cfm?id=29350" xr:uid="{41FDFE0E-E393-409D-B559-3E40B3FC2663}"/>
    <hyperlink ref="E936" r:id="rId3749" display="http://www.usharbormaster.com/secure/auxview.cfm?recordid=43911" xr:uid="{ED5E04E5-9187-4CA2-BC9B-61024E168569}"/>
    <hyperlink ref="F936" r:id="rId3750" display="http://maps.google.com/?output=embed&amp;q=41.58772222,-70.45780556" xr:uid="{FB7649A2-C89E-4B6B-B58C-99548B9BC624}"/>
    <hyperlink ref="G936" r:id="rId3751" display="http://maps.google.com/?output=embed&amp;q=41.58772222,-70.45780556" xr:uid="{7FD83A33-5456-48D3-AA95-5C94606C3D21}"/>
    <hyperlink ref="P936" r:id="rId3752" display="http://www.usharbormaster.com/secure/AuxAidReport_new.cfm?id=43911" xr:uid="{95D1D82B-2309-42AC-AB51-25ADEFFA3D21}"/>
    <hyperlink ref="E937" r:id="rId3753" display="http://www.usharbormaster.com/secure/auxview.cfm?recordid=30942" xr:uid="{E55C195F-CFAF-406C-99F5-CBED7B455535}"/>
    <hyperlink ref="F937" r:id="rId3754" display="http://maps.google.com/?output=embed&amp;q=41.28177778,-70.09263889" xr:uid="{B147273D-9219-4640-939E-542D2BDA8314}"/>
    <hyperlink ref="G937" r:id="rId3755" display="http://maps.google.com/?output=embed&amp;q=41.28177778,-70.09263889" xr:uid="{FE71EA97-528A-40E5-8FC3-250C506A389C}"/>
    <hyperlink ref="P937" r:id="rId3756" display="http://www.usharbormaster.com/secure/AuxAidReport_new.cfm?id=30942" xr:uid="{D7FDB5B7-55FD-49E1-BABC-9EDA2271E407}"/>
    <hyperlink ref="E938" r:id="rId3757" display="http://www.usharbormaster.com/secure/auxview.cfm?recordid=30318" xr:uid="{1496B994-4C4B-4C0A-8FD8-E33B2AA59D43}"/>
    <hyperlink ref="F938" r:id="rId3758" display="http://maps.google.com/?output=embed&amp;q=41.66666667,-71.38333333" xr:uid="{94D388CD-7DAF-4E9D-877F-4CABFDAE581E}"/>
    <hyperlink ref="G938" r:id="rId3759" display="http://maps.google.com/?output=embed&amp;q=41.66666667,-71.38333333" xr:uid="{125432A8-B870-4DEE-99EA-E0E3CD76109B}"/>
    <hyperlink ref="P938" r:id="rId3760" display="http://www.usharbormaster.com/secure/AuxAidReport_new.cfm?id=30318" xr:uid="{A97BFBBA-AF5F-4CFE-AEF9-ADBB0AB90C63}"/>
    <hyperlink ref="E939" r:id="rId3761" display="http://www.usharbormaster.com/secure/auxview.cfm?recordid=29012" xr:uid="{7AA3DC5B-52BB-4A36-866B-E070ED05D061}"/>
    <hyperlink ref="F939" r:id="rId3762" display="http://maps.google.com/?output=embed&amp;q=41.62946667,-70.25968333" xr:uid="{0FCB20F5-3202-45C2-844B-9615A35086C5}"/>
    <hyperlink ref="G939" r:id="rId3763" display="http://maps.google.com/?output=embed&amp;q=41.62946667,-70.25968333" xr:uid="{BD1C988F-D4B5-4293-AE16-50E39397161E}"/>
    <hyperlink ref="P939" r:id="rId3764" display="http://www.usharbormaster.com/secure/AuxAidReport_new.cfm?id=29012" xr:uid="{8785ABAB-C44B-4022-9CEB-ABEB7255F020}"/>
    <hyperlink ref="E940" r:id="rId3765" display="http://www.usharbormaster.com/secure/auxview.cfm?recordid=27694" xr:uid="{E7267BC5-C22B-4CE3-97D1-33CBB1231C5A}"/>
    <hyperlink ref="F940" r:id="rId3766" display="http://maps.google.com/?output=embed&amp;q=41.69075000,-70.16805556" xr:uid="{4E020AB7-2CE6-4558-BEDA-8D786CE341A1}"/>
    <hyperlink ref="G940" r:id="rId3767" display="http://maps.google.com/?output=embed&amp;q=41.69075000,-70.16805556" xr:uid="{A69FDA61-6C4B-4487-A5B2-C8B3E33C1F47}"/>
    <hyperlink ref="P940" r:id="rId3768" display="http://www.usharbormaster.com/secure/AuxAidReport_new.cfm?id=27694" xr:uid="{5C8AF4E2-F82C-4CF3-800E-F504696C3E2E}"/>
    <hyperlink ref="E941" r:id="rId3769" display="http://www.usharbormaster.com/secure/auxview.cfm?recordid=24092" xr:uid="{8858DE9F-97BD-4E97-B6D9-C1BE3E6272FA}"/>
    <hyperlink ref="F941" r:id="rId3770" display="http://maps.google.com/?output=embed&amp;q=41.45573333,-70.59946667" xr:uid="{1D8D2F99-F242-455A-8FBC-08DF0C7F7402}"/>
    <hyperlink ref="G941" r:id="rId3771" display="http://maps.google.com/?output=embed&amp;q=41.45573333,-70.59946667" xr:uid="{A04762F5-CE43-4BF9-9801-A58BA362E49E}"/>
    <hyperlink ref="P941" r:id="rId3772" display="http://www.usharbormaster.com/secure/AuxAidReport_new.cfm?id=24092" xr:uid="{8C030EF4-057E-4F1C-9025-D808D565D47C}"/>
    <hyperlink ref="E942" r:id="rId3773" display="http://www.usharbormaster.com/secure/auxview.cfm?recordid=30923" xr:uid="{38C2419B-19E8-4830-A98E-00F1D5BD85FF}"/>
    <hyperlink ref="F942" r:id="rId3774" display="http://maps.google.com/?output=embed&amp;q=41.45598333,-70.59970000" xr:uid="{82771BFB-7A9B-41DE-804A-D60264143555}"/>
    <hyperlink ref="G942" r:id="rId3775" display="http://maps.google.com/?output=embed&amp;q=41.45598333,-70.59970000" xr:uid="{D75FF534-6027-4AFE-89F5-8DB74A2F6E58}"/>
    <hyperlink ref="P942" r:id="rId3776" display="http://www.usharbormaster.com/secure/AuxAidReport_new.cfm?id=30923" xr:uid="{ECD49F79-CC3A-49ED-B8A3-5A96DE57FA25}"/>
    <hyperlink ref="E943" r:id="rId3777" display="http://www.usharbormaster.com/secure/auxview.cfm?recordid=36597" xr:uid="{350CCB53-49A4-4412-9D83-78D4D742F0AE}"/>
    <hyperlink ref="F943" r:id="rId3778" display="http://maps.google.com/?output=embed&amp;q=41.45530000,-70.59960000" xr:uid="{E95A4839-700A-43A2-A9AE-EA9D3510BAFB}"/>
    <hyperlink ref="G943" r:id="rId3779" display="http://maps.google.com/?output=embed&amp;q=41.45530000,-70.59960000" xr:uid="{C04BD41A-DEB8-4352-8F13-A1472515D409}"/>
    <hyperlink ref="P943" r:id="rId3780" display="http://www.usharbormaster.com/secure/AuxAidReport_new.cfm?id=36597" xr:uid="{C9AD574C-7583-451A-9493-51278BF17D74}"/>
    <hyperlink ref="E944" r:id="rId3781" display="http://www.usharbormaster.com/secure/auxview.cfm?recordid=24090" xr:uid="{E3577FA3-715F-45C0-845D-6A9AE3DA2728}"/>
    <hyperlink ref="F944" r:id="rId3782" display="http://maps.google.com/?output=embed&amp;q=41.45555000,-70.59940000" xr:uid="{37BAC94F-8D79-44E9-96FC-DF9A7D4383E8}"/>
    <hyperlink ref="G944" r:id="rId3783" display="http://maps.google.com/?output=embed&amp;q=41.45555000,-70.59940000" xr:uid="{48CF5E4A-20A1-4812-B92F-E0B608102680}"/>
    <hyperlink ref="P944" r:id="rId3784" display="http://www.usharbormaster.com/secure/AuxAidReport_new.cfm?id=24090" xr:uid="{251605A3-7EA4-46E9-8E81-00A3BA06D6EC}"/>
    <hyperlink ref="E945" r:id="rId3785" display="http://www.usharbormaster.com/secure/auxview.cfm?recordid=26204" xr:uid="{1AB570B7-D684-4E04-AA51-5AF8A1424720}"/>
    <hyperlink ref="F945" r:id="rId3786" display="http://maps.google.com/?output=embed&amp;q=41.46275000,-70.59225000" xr:uid="{9FB51F81-F9A7-49EC-A70B-8D8D088AD379}"/>
    <hyperlink ref="G945" r:id="rId3787" display="http://maps.google.com/?output=embed&amp;q=41.46275000,-70.59225000" xr:uid="{1A0796DF-3AA1-45C2-9130-90825A6762A3}"/>
    <hyperlink ref="P945" r:id="rId3788" display="http://www.usharbormaster.com/secure/AuxAidReport_new.cfm?id=26204" xr:uid="{E6D4A239-964D-4653-8227-8B33F82C438F}"/>
    <hyperlink ref="E946" r:id="rId3789" display="http://www.usharbormaster.com/secure/auxview.cfm?recordid=26203" xr:uid="{5AB16327-F9E3-407A-A4EB-87C9982C2401}"/>
    <hyperlink ref="F946" r:id="rId3790" display="http://maps.google.com/?output=embed&amp;q=41.46027778,-70.58944444" xr:uid="{F57D4B5B-4362-4D1E-940B-A6160FBC907D}"/>
    <hyperlink ref="G946" r:id="rId3791" display="http://maps.google.com/?output=embed&amp;q=41.46027778,-70.58944444" xr:uid="{176EE703-40AB-479A-92A7-BE5863D6369E}"/>
    <hyperlink ref="P946" r:id="rId3792" display="http://www.usharbormaster.com/secure/AuxAidReport_new.cfm?id=26203" xr:uid="{5AFF3AF0-80BB-4FA1-ACC6-49699D1AD073}"/>
    <hyperlink ref="E947" r:id="rId3793" display="http://www.usharbormaster.com/secure/auxview.cfm?recordid=43976" xr:uid="{5B72460F-DC34-4B1C-92F3-2355535E0885}"/>
    <hyperlink ref="F947" r:id="rId3794" display="http://maps.google.com/?output=embed&amp;q=40.67253306,-70.21882417" xr:uid="{B56EBDAD-BE22-4F30-9DFD-9F6AD25B4B4B}"/>
    <hyperlink ref="G947" r:id="rId3795" display="http://maps.google.com/?output=embed&amp;q=40.67253306,-70.21882417" xr:uid="{DAA34F62-6FB1-41A8-8ED8-56D871E571C5}"/>
    <hyperlink ref="P947" r:id="rId3796" display="http://www.usharbormaster.com/secure/AuxAidReport_new.cfm?id=43976" xr:uid="{06E25BBB-3E39-4423-8966-BBFD36906BF8}"/>
    <hyperlink ref="E948" r:id="rId3797" display="http://www.usharbormaster.com/secure/auxview.cfm?recordid=44075" xr:uid="{158F7CF4-7299-45C1-9D83-1F9050FE18A2}"/>
    <hyperlink ref="F948" r:id="rId3798" display="http://maps.google.com/?output=embed&amp;q=41.34920472,-70.94689694" xr:uid="{7976AB84-B836-42AD-A1D8-403A1BA44399}"/>
    <hyperlink ref="G948" r:id="rId3799" display="http://maps.google.com/?output=embed&amp;q=41.34920472,-70.94689694" xr:uid="{EB24E9F2-A816-4647-9148-1ADB0C14F4E3}"/>
    <hyperlink ref="P948" r:id="rId3800" display="http://www.usharbormaster.com/secure/AuxAidReport_new.cfm?id=44075" xr:uid="{40A22B07-DC78-41FD-8C73-7F0696F30836}"/>
    <hyperlink ref="E949" r:id="rId3801" display="http://www.usharbormaster.com/secure/auxview.cfm?recordid=44076" xr:uid="{6383D914-74EE-422F-8288-3E6C2F5CEEFD}"/>
    <hyperlink ref="F949" r:id="rId3802" display="http://maps.google.com/?output=embed&amp;q=41.15929778,-70.63863611" xr:uid="{5800283A-27CF-4922-8C72-4B0E945F7D12}"/>
    <hyperlink ref="G949" r:id="rId3803" display="http://maps.google.com/?output=embed&amp;q=41.15929778,-70.63863611" xr:uid="{2A70F23F-90B6-4E49-97F6-95AB0B84E695}"/>
    <hyperlink ref="P949" r:id="rId3804" display="http://www.usharbormaster.com/secure/AuxAidReport_new.cfm?id=44076" xr:uid="{78E33F1A-0667-46DF-AC58-3822B02BD244}"/>
    <hyperlink ref="E950" r:id="rId3805" display="http://www.usharbormaster.com/secure/auxview.cfm?recordid=26091" xr:uid="{BBBDDD9F-FD09-4252-B5F1-D07FB950869A}"/>
    <hyperlink ref="F950" r:id="rId3806" display="http://maps.google.com/?output=embed&amp;q=41.57333333,-70.52388889" xr:uid="{860F5649-BEA2-4C95-9118-5E61445EB3C8}"/>
    <hyperlink ref="G950" r:id="rId3807" display="http://maps.google.com/?output=embed&amp;q=41.57333333,-70.52388889" xr:uid="{7A567852-18C3-4237-9877-BF01A79172E4}"/>
    <hyperlink ref="P950" r:id="rId3808" display="http://www.usharbormaster.com/secure/AuxAidReport_new.cfm?id=26091" xr:uid="{AE27EC95-44BA-4774-9642-B6766244EB2C}"/>
    <hyperlink ref="E951" r:id="rId3809" display="http://www.usharbormaster.com/secure/auxview.cfm?recordid=26095" xr:uid="{4D9520D9-F932-40F0-935D-37FD96A89D7C}"/>
    <hyperlink ref="F951" r:id="rId3810" display="http://maps.google.com/?output=embed&amp;q=41.55198333,-70.52760000" xr:uid="{B62BC36C-8858-44ED-B77C-97DC3B111096}"/>
    <hyperlink ref="G951" r:id="rId3811" display="http://maps.google.com/?output=embed&amp;q=41.55198333,-70.52760000" xr:uid="{623A5CAF-5FB3-427E-8C97-A67BA124268D}"/>
    <hyperlink ref="P951" r:id="rId3812" display="http://www.usharbormaster.com/secure/AuxAidReport_new.cfm?id=26095" xr:uid="{D6AE0DE4-3F2E-4BBC-9FA1-A50008305252}"/>
    <hyperlink ref="E952" r:id="rId3813" display="http://www.usharbormaster.com/secure/auxview.cfm?recordid=26096" xr:uid="{27462F61-3ECB-45EF-B331-9EA7D4D3E2F6}"/>
    <hyperlink ref="F952" r:id="rId3814" display="http://maps.google.com/?output=embed&amp;q=41.55680000,-70.52660000" xr:uid="{393E01FD-908D-4F4A-A2E4-46AED6CD1DEA}"/>
    <hyperlink ref="G952" r:id="rId3815" display="http://maps.google.com/?output=embed&amp;q=41.55680000,-70.52660000" xr:uid="{97F6A628-D535-41E3-8C02-CC1D49FC03FC}"/>
    <hyperlink ref="P952" r:id="rId3816" display="http://www.usharbormaster.com/secure/AuxAidReport_new.cfm?id=26096" xr:uid="{E451882A-3649-499A-9177-465A081F5810}"/>
    <hyperlink ref="E953" r:id="rId3817" display="http://www.usharbormaster.com/secure/auxview.cfm?recordid=26097" xr:uid="{B74097CD-4DD0-45AE-80AA-CDB9FD1E2006}"/>
    <hyperlink ref="F953" r:id="rId3818" display="http://maps.google.com/?output=embed&amp;q=41.55650000,-70.52598333" xr:uid="{A1912B49-5F5E-4A25-B94D-196958D0B661}"/>
    <hyperlink ref="G953" r:id="rId3819" display="http://maps.google.com/?output=embed&amp;q=41.55650000,-70.52598333" xr:uid="{21E59075-DE58-4253-A421-76636DCCC404}"/>
    <hyperlink ref="P953" r:id="rId3820" display="http://www.usharbormaster.com/secure/AuxAidReport_new.cfm?id=26097" xr:uid="{6BE4CEBC-DDB9-4921-9905-8A545EE7D32B}"/>
    <hyperlink ref="E954" r:id="rId3821" display="http://www.usharbormaster.com/secure/auxview.cfm?recordid=26098" xr:uid="{BC781A88-CD6F-4456-9F27-DD7393BEE121}"/>
    <hyperlink ref="F954" r:id="rId3822" display="http://maps.google.com/?output=embed&amp;q=41.55998333,-70.52556667" xr:uid="{0F075B0C-95FE-48BE-8E8F-94FBBBC8A9B1}"/>
    <hyperlink ref="G954" r:id="rId3823" display="http://maps.google.com/?output=embed&amp;q=41.55998333,-70.52556667" xr:uid="{FA74B73A-1AFA-46C7-B82F-56D397AC557D}"/>
    <hyperlink ref="P954" r:id="rId3824" display="http://www.usharbormaster.com/secure/AuxAidReport_new.cfm?id=26098" xr:uid="{93C3C29F-7A58-49A5-87AF-595ED88882E9}"/>
    <hyperlink ref="E955" r:id="rId3825" display="http://www.usharbormaster.com/secure/auxview.cfm?recordid=26099" xr:uid="{D2AA14AD-751D-49DD-8A7B-78B57B8314CA}"/>
    <hyperlink ref="F955" r:id="rId3826" display="http://maps.google.com/?output=embed&amp;q=41.56000000,-70.52444444" xr:uid="{C9B498C1-FFD9-4E03-B8E1-468F6384AEDC}"/>
    <hyperlink ref="G955" r:id="rId3827" display="http://maps.google.com/?output=embed&amp;q=41.56000000,-70.52444444" xr:uid="{7CAF4A16-6D8D-4C58-A028-FAFD68031B92}"/>
    <hyperlink ref="P955" r:id="rId3828" display="http://www.usharbormaster.com/secure/AuxAidReport_new.cfm?id=26099" xr:uid="{5A0AEE5F-501D-4A22-9912-98D36F46E3FF}"/>
    <hyperlink ref="E956" r:id="rId3829" display="http://www.usharbormaster.com/secure/auxview.cfm?recordid=26100" xr:uid="{C39D3190-E75E-4583-841E-D937182004DC}"/>
    <hyperlink ref="F956" r:id="rId3830" display="http://maps.google.com/?output=embed&amp;q=41.56333333,-70.52444444" xr:uid="{89F8AD1D-BAF8-453D-9AD9-57AC9DD62E33}"/>
    <hyperlink ref="G956" r:id="rId3831" display="http://maps.google.com/?output=embed&amp;q=41.56333333,-70.52444444" xr:uid="{4AC64AF9-B441-47B6-BEFA-FCAE11CCC6A5}"/>
    <hyperlink ref="P956" r:id="rId3832" display="http://www.usharbormaster.com/secure/AuxAidReport_new.cfm?id=26100" xr:uid="{B761CEE9-56EB-428F-B3E5-EB2CF2A99B3C}"/>
    <hyperlink ref="E957" r:id="rId3833" display="http://www.usharbormaster.com/secure/auxview.cfm?recordid=25844" xr:uid="{6C0AA4B2-6513-4E97-BD55-1D41FE57F593}"/>
    <hyperlink ref="F957" r:id="rId3834" display="http://maps.google.com/?output=embed&amp;q=41.56760000,-70.52408333" xr:uid="{B6B1DEE3-598D-41E7-A67C-B27563B9C0D1}"/>
    <hyperlink ref="G957" r:id="rId3835" display="http://maps.google.com/?output=embed&amp;q=41.56760000,-70.52408333" xr:uid="{A0442E24-B5BE-44AF-91D7-1B2A80AD2DFB}"/>
    <hyperlink ref="P957" r:id="rId3836" display="http://www.usharbormaster.com/secure/AuxAidReport_new.cfm?id=25844" xr:uid="{86D07DC3-E878-4839-9179-9A516F621EBB}"/>
    <hyperlink ref="E958" r:id="rId3837" display="http://www.usharbormaster.com/secure/auxview.cfm?recordid=24093" xr:uid="{F45D9680-FC01-469C-AFBA-534DDABFE72C}"/>
    <hyperlink ref="F958" r:id="rId3838" display="http://maps.google.com/?output=embed&amp;q=41.54500000,-70.53011111" xr:uid="{7C0AC7D5-8246-4D99-8128-3F71E61D2769}"/>
    <hyperlink ref="G958" r:id="rId3839" display="http://maps.google.com/?output=embed&amp;q=41.54500000,-70.53011111" xr:uid="{7B0C8EF0-39EC-4EFF-A288-EC7D3C042F65}"/>
    <hyperlink ref="P958" r:id="rId3840" display="http://www.usharbormaster.com/secure/AuxAidReport_new.cfm?id=24093" xr:uid="{FC1ACB2F-0962-4602-BD80-CBFEA7788BC7}"/>
    <hyperlink ref="E959" r:id="rId3841" display="http://www.usharbormaster.com/secure/auxview.cfm?recordid=27277" xr:uid="{F2DA3561-66F5-4D4F-8343-9A75651CE930}"/>
    <hyperlink ref="F959" r:id="rId3842" display="http://maps.google.com/?output=embed&amp;q=41.55205000,-70.52828333" xr:uid="{1EBD66F6-5B7F-4E2F-ABF0-3795DA872177}"/>
    <hyperlink ref="G959" r:id="rId3843" display="http://maps.google.com/?output=embed&amp;q=41.55205000,-70.52828333" xr:uid="{A41B58DE-2453-40AE-B5B1-D2855E5132A2}"/>
    <hyperlink ref="P959" r:id="rId3844" display="http://www.usharbormaster.com/secure/AuxAidReport_new.cfm?id=27277" xr:uid="{DEEDD618-BFFF-487C-A583-0EDAC114EC1A}"/>
    <hyperlink ref="E960" r:id="rId3845" display="http://www.usharbormaster.com/secure/auxview.cfm?recordid=42678" xr:uid="{F8801F57-7267-4555-A00B-9AE0901D40AD}"/>
    <hyperlink ref="F960" r:id="rId3846" display="http://maps.google.com/?output=embed&amp;q=41.55198333,-70.52615000" xr:uid="{1A6337DC-9D92-45F0-AEF6-4EAA219EDD7F}"/>
    <hyperlink ref="G960" r:id="rId3847" display="http://maps.google.com/?output=embed&amp;q=41.55198333,-70.52615000" xr:uid="{C7FAFA67-3B08-485E-BE05-7781656DC113}"/>
    <hyperlink ref="P960" r:id="rId3848" display="http://www.usharbormaster.com/secure/AuxAidReport_new.cfm?id=42678" xr:uid="{65DA8EB0-73DD-44F2-915F-E90C68909F20}"/>
    <hyperlink ref="E961" r:id="rId3849" display="http://www.usharbormaster.com/secure/auxview.cfm?recordid=42679" xr:uid="{31F26F81-821E-4A06-837F-76B7AC0FAFFD}"/>
    <hyperlink ref="F961" r:id="rId3850" display="http://maps.google.com/?output=embed&amp;q=41.55325000,-70.52495167" xr:uid="{DBC5D8E7-6B36-477F-B650-22CAC2EAA76E}"/>
    <hyperlink ref="G961" r:id="rId3851" display="http://maps.google.com/?output=embed&amp;q=41.55325000,-70.52495167" xr:uid="{D16C7CB0-1575-427E-ACA8-779F234833A3}"/>
    <hyperlink ref="P961" r:id="rId3852" display="http://www.usharbormaster.com/secure/AuxAidReport_new.cfm?id=42679" xr:uid="{93BAC57D-297B-4506-A7F0-E648A291FA35}"/>
    <hyperlink ref="E962" r:id="rId3853" display="http://www.usharbormaster.com/secure/auxview.cfm?recordid=25845" xr:uid="{7BA261BB-C307-42CF-B7D6-0A74022B13E6}"/>
    <hyperlink ref="F962" r:id="rId3854" display="http://maps.google.com/?output=embed&amp;q=41.55777778,-70.52611111" xr:uid="{6987044E-1C4A-4AB5-900A-800A30827D67}"/>
    <hyperlink ref="G962" r:id="rId3855" display="http://maps.google.com/?output=embed&amp;q=41.55777778,-70.52611111" xr:uid="{E5F5830B-4F37-43D3-A73B-FD5D07E31A69}"/>
    <hyperlink ref="P962" r:id="rId3856" display="http://www.usharbormaster.com/secure/AuxAidReport_new.cfm?id=25845" xr:uid="{B11B8631-5612-4EE4-8130-899EF226C043}"/>
    <hyperlink ref="E963" r:id="rId3857" display="http://www.usharbormaster.com/secure/auxview.cfm?recordid=15642" xr:uid="{EBD37E86-3C16-4270-9DDD-1E5D381F1355}"/>
    <hyperlink ref="F963" r:id="rId3858" display="http://maps.google.com/?output=embed&amp;q=41.54563889,-70.53061111" xr:uid="{09029210-25AA-4B21-B621-3E13624A687B}"/>
    <hyperlink ref="G963" r:id="rId3859" display="http://maps.google.com/?output=embed&amp;q=41.54563889,-70.53061111" xr:uid="{F76A9CC0-DFE2-4950-A334-B9BC6405AE1D}"/>
    <hyperlink ref="P963" r:id="rId3860" display="http://www.usharbormaster.com/secure/AuxAidReport_new.cfm?id=15642" xr:uid="{63418B9B-42D3-4EE0-9469-6CB581C2A515}"/>
    <hyperlink ref="E964" r:id="rId3861" display="http://www.usharbormaster.com/secure/auxview.cfm?recordid=30766" xr:uid="{2596E39E-6099-438E-8250-29947E3340E7}"/>
    <hyperlink ref="F964" r:id="rId3862" display="http://maps.google.com/?output=embed&amp;q=41.65450000,-70.63083333" xr:uid="{7926FA11-23A9-4A33-8924-6DFA07A88B92}"/>
    <hyperlink ref="G964" r:id="rId3863" display="http://maps.google.com/?output=embed&amp;q=41.65450000,-70.63083333" xr:uid="{D595C5CE-D724-4E12-BC63-546996E12EFC}"/>
    <hyperlink ref="P964" r:id="rId3864" display="http://www.usharbormaster.com/secure/AuxAidReport_new.cfm?id=30766" xr:uid="{CC7439FB-A7AA-4BE7-999C-1DB92D510FB7}"/>
    <hyperlink ref="E965" r:id="rId3865" display="http://www.usharbormaster.com/secure/auxview.cfm?recordid=30767" xr:uid="{9DB9D4E2-530B-40D6-AF37-3F9032DE89E9}"/>
    <hyperlink ref="F965" r:id="rId3866" display="http://maps.google.com/?output=embed&amp;q=41.65405833,-70.62959167" xr:uid="{E682A0AE-BD12-4DF5-B18C-04821AACEA7C}"/>
    <hyperlink ref="G965" r:id="rId3867" display="http://maps.google.com/?output=embed&amp;q=41.65405833,-70.62959167" xr:uid="{E51C6162-483E-4DEB-B015-B7377500C668}"/>
    <hyperlink ref="P965" r:id="rId3868" display="http://www.usharbormaster.com/secure/AuxAidReport_new.cfm?id=30767" xr:uid="{4206B126-06EA-44DE-A5F3-7EB14E83C44A}"/>
    <hyperlink ref="E966" r:id="rId3869" display="http://www.usharbormaster.com/secure/auxview.cfm?recordid=30768" xr:uid="{50C455F5-940A-41DD-ACF7-A434135AB29F}"/>
    <hyperlink ref="F966" r:id="rId3870" display="http://maps.google.com/?output=embed&amp;q=41.65305000,-70.63025000" xr:uid="{CA1B566B-6BA8-4AC8-A5CE-75C03D18E650}"/>
    <hyperlink ref="G966" r:id="rId3871" display="http://maps.google.com/?output=embed&amp;q=41.65305000,-70.63025000" xr:uid="{B9552CF7-E0BB-4AA5-8AC2-BD21722F2D05}"/>
    <hyperlink ref="P966" r:id="rId3872" display="http://www.usharbormaster.com/secure/AuxAidReport_new.cfm?id=30768" xr:uid="{B8F9E828-EE3C-4905-B025-76F3293BC9C4}"/>
    <hyperlink ref="E967" r:id="rId3873" display="http://www.usharbormaster.com/secure/auxview.cfm?recordid=30769" xr:uid="{1952D61B-0E93-42C1-A67E-1B34258B55C4}"/>
    <hyperlink ref="F967" r:id="rId3874" display="http://maps.google.com/?output=embed&amp;q=41.65326667,-70.62928333" xr:uid="{52C56943-F38E-4644-9F17-D4FAD40E1687}"/>
    <hyperlink ref="G967" r:id="rId3875" display="http://maps.google.com/?output=embed&amp;q=41.65326667,-70.62928333" xr:uid="{7FA359DB-61FF-47D1-A25C-D2F8BF5933A9}"/>
    <hyperlink ref="P967" r:id="rId3876" display="http://www.usharbormaster.com/secure/AuxAidReport_new.cfm?id=30769" xr:uid="{F261E1F3-C360-413D-AD93-D93EA54C899F}"/>
    <hyperlink ref="E968" r:id="rId3877" display="http://www.usharbormaster.com/secure/auxview.cfm?recordid=36698" xr:uid="{E46FE3C9-38E9-41AE-8F0C-CE5F8CF7835B}"/>
    <hyperlink ref="F968" r:id="rId3878" display="http://maps.google.com/?output=embed&amp;q=41.65344722,-70.63449444" xr:uid="{D5108DA4-E12C-48E8-BCDB-B5FFA28686AB}"/>
    <hyperlink ref="G968" r:id="rId3879" display="http://maps.google.com/?output=embed&amp;q=41.65344722,-70.63449444" xr:uid="{21F51952-C146-4FBB-B6F4-2AFEECF11F89}"/>
    <hyperlink ref="P968" r:id="rId3880" display="http://www.usharbormaster.com/secure/AuxAidReport_new.cfm?id=36698" xr:uid="{CE3C680A-304C-42F2-8D86-A75925A95D38}"/>
    <hyperlink ref="E969" r:id="rId3881" display="http://www.usharbormaster.com/secure/auxview.cfm?recordid=36699" xr:uid="{114F8BE2-5818-4D41-917E-82E0ADAAD58A}"/>
    <hyperlink ref="F969" r:id="rId3882" display="http://maps.google.com/?output=embed&amp;q=41.65527778,-70.63125556" xr:uid="{B9AD3903-D331-499E-B54A-584D551890DE}"/>
    <hyperlink ref="G969" r:id="rId3883" display="http://maps.google.com/?output=embed&amp;q=41.65527778,-70.63125556" xr:uid="{3E74890C-90F1-45FC-8575-5AA6F246F896}"/>
    <hyperlink ref="P969" r:id="rId3884" display="http://www.usharbormaster.com/secure/AuxAidReport_new.cfm?id=36699" xr:uid="{3268384D-A81E-4178-8F8F-39E6A726825F}"/>
    <hyperlink ref="E970" r:id="rId3885" display="http://www.usharbormaster.com/secure/auxview.cfm?recordid=36700" xr:uid="{BD88941B-4F4F-4664-8C12-505E43C9F678}"/>
    <hyperlink ref="F970" r:id="rId3886" display="http://maps.google.com/?output=embed&amp;q=41.65357778,-70.63459167" xr:uid="{76B14300-3174-4B19-8E0D-90AC75C436AC}"/>
    <hyperlink ref="G970" r:id="rId3887" display="http://maps.google.com/?output=embed&amp;q=41.65357778,-70.63459167" xr:uid="{5AE7FE45-EB19-4AB6-B551-919D3E64262C}"/>
    <hyperlink ref="P970" r:id="rId3888" display="http://www.usharbormaster.com/secure/AuxAidReport_new.cfm?id=36700" xr:uid="{6E4F69B8-66A3-4A4F-A4CD-2A14D3C449C5}"/>
    <hyperlink ref="E971" r:id="rId3889" display="http://www.usharbormaster.com/secure/auxview.cfm?recordid=29125" xr:uid="{C9009839-1194-4B2E-B275-A562362C4F21}"/>
    <hyperlink ref="F971" r:id="rId3890" display="http://maps.google.com/?output=embed&amp;q=41.74875000,-70.70481667" xr:uid="{7CE386DC-F178-4CD5-AC04-022E28332F0F}"/>
    <hyperlink ref="G971" r:id="rId3891" display="http://maps.google.com/?output=embed&amp;q=41.74875000,-70.70481667" xr:uid="{88C82F82-104F-4B76-B15F-A318DB3BFCC2}"/>
    <hyperlink ref="P971" r:id="rId3892" display="http://www.usharbormaster.com/secure/AuxAidReport_new.cfm?id=29125" xr:uid="{53D4AAB1-F34F-4584-819E-96FA7B7335E4}"/>
    <hyperlink ref="E972" r:id="rId3893" display="http://www.usharbormaster.com/secure/auxview.cfm?recordid=29127" xr:uid="{BB59872C-AD44-42EB-A114-77C8917AF7C8}"/>
    <hyperlink ref="F972" r:id="rId3894" display="http://maps.google.com/?output=embed&amp;q=41.73980000,-70.70863333" xr:uid="{B8841426-4821-4E8C-A860-E745E4F325AE}"/>
    <hyperlink ref="G972" r:id="rId3895" display="http://maps.google.com/?output=embed&amp;q=41.73980000,-70.70863333" xr:uid="{3518393F-1A27-4E13-96E4-59A892E810B2}"/>
    <hyperlink ref="P972" r:id="rId3896" display="http://www.usharbormaster.com/secure/AuxAidReport_new.cfm?id=29127" xr:uid="{6A6EAB43-970E-4A44-9BBC-C2E551E69537}"/>
    <hyperlink ref="E973" r:id="rId3897" display="http://www.usharbormaster.com/secure/auxview.cfm?recordid=29191" xr:uid="{F5BDD741-2347-48B1-9900-CA3FC92DA006}"/>
    <hyperlink ref="F973" r:id="rId3898" display="http://maps.google.com/?output=embed&amp;q=41.72186111,-70.72408333" xr:uid="{2499575B-A6C0-470E-9A22-D810A1A9AACD}"/>
    <hyperlink ref="G973" r:id="rId3899" display="http://maps.google.com/?output=embed&amp;q=41.72186111,-70.72408333" xr:uid="{2B889A67-CAED-4B2F-9F65-CF63A75267C6}"/>
    <hyperlink ref="P973" r:id="rId3900" display="http://www.usharbormaster.com/secure/AuxAidReport_new.cfm?id=29191" xr:uid="{B3C7DBAA-7688-4362-981D-DA27972C79C5}"/>
    <hyperlink ref="E974" r:id="rId3901" display="http://www.usharbormaster.com/secure/auxview.cfm?recordid=28707" xr:uid="{5EFD87C9-9F9F-43EE-824F-C2E83999C5BA}"/>
    <hyperlink ref="F974" r:id="rId3902" display="http://maps.google.com/?output=embed&amp;q=41.65144444,-70.19530556" xr:uid="{B4E570E7-5931-4226-8428-536426020A8F}"/>
    <hyperlink ref="G974" r:id="rId3903" display="http://maps.google.com/?output=embed&amp;q=41.65144444,-70.19530556" xr:uid="{E8852FF1-BCAF-4CAA-9F5D-320CD688F89E}"/>
    <hyperlink ref="P974" r:id="rId3904" display="http://www.usharbormaster.com/secure/AuxAidReport_new.cfm?id=28707" xr:uid="{DC941C08-0AED-464A-ABB5-6D2E9FEDA22F}"/>
    <hyperlink ref="E975" r:id="rId3905" display="http://www.usharbormaster.com/secure/auxview.cfm?recordid=28583" xr:uid="{65D8D730-70F2-4AA1-9561-527D7F5FB22C}"/>
    <hyperlink ref="F975" r:id="rId3906" display="http://maps.google.com/?output=embed&amp;q=41.65122222,-70.19469444" xr:uid="{2044F86E-5FA4-4E62-818E-7FBEE2800A6D}"/>
    <hyperlink ref="G975" r:id="rId3907" display="http://maps.google.com/?output=embed&amp;q=41.65122222,-70.19469444" xr:uid="{A2A548EB-4796-41FE-84F5-ECE4371748C5}"/>
    <hyperlink ref="P975" r:id="rId3908" display="http://www.usharbormaster.com/secure/AuxAidReport_new.cfm?id=28583" xr:uid="{5D89B94F-AA4D-4862-A00F-64CE544F0B2D}"/>
    <hyperlink ref="E976" r:id="rId3909" display="http://www.usharbormaster.com/secure/auxview.cfm?recordid=28584" xr:uid="{8CAF5CC1-E060-474E-B451-2984BC6B1404}"/>
    <hyperlink ref="F976" r:id="rId3910" display="http://maps.google.com/?output=embed&amp;q=41.65263889,-70.19166667" xr:uid="{1E8B361C-EFBD-4860-971A-5EEF2B106B27}"/>
    <hyperlink ref="G976" r:id="rId3911" display="http://maps.google.com/?output=embed&amp;q=41.65263889,-70.19166667" xr:uid="{E9A78AC0-7716-4AD7-B25A-0C7763B48E58}"/>
    <hyperlink ref="P976" r:id="rId3912" display="http://www.usharbormaster.com/secure/AuxAidReport_new.cfm?id=28584" xr:uid="{D6DCEACE-75F0-4D15-BC4B-05E2ACDD4F92}"/>
    <hyperlink ref="E977" r:id="rId3913" display="http://www.usharbormaster.com/secure/auxview.cfm?recordid=28585" xr:uid="{FA5B9893-28B9-4DD7-BBBD-31E1789E8EB6}"/>
    <hyperlink ref="F977" r:id="rId3914" display="http://maps.google.com/?output=embed&amp;q=41.65408333,-70.18877778" xr:uid="{BCC325BF-263D-4465-B57D-8B71A3EABEC1}"/>
    <hyperlink ref="G977" r:id="rId3915" display="http://maps.google.com/?output=embed&amp;q=41.65408333,-70.18877778" xr:uid="{5213CCF8-5AA0-45CA-AC21-426EE3A0880B}"/>
    <hyperlink ref="P977" r:id="rId3916" display="http://www.usharbormaster.com/secure/AuxAidReport_new.cfm?id=28585" xr:uid="{17441C2F-DC74-4E73-A9E9-3DAA7313376B}"/>
    <hyperlink ref="E978" r:id="rId3917" display="http://www.usharbormaster.com/secure/auxview.cfm?recordid=28587" xr:uid="{F37FDAA4-5828-467C-8F95-18FF898407B8}"/>
    <hyperlink ref="F978" r:id="rId3918" display="http://maps.google.com/?output=embed&amp;q=41.65372222,-70.18777778" xr:uid="{262D682F-D40E-4055-AA47-81C71CBC993E}"/>
    <hyperlink ref="G978" r:id="rId3919" display="http://maps.google.com/?output=embed&amp;q=41.65372222,-70.18777778" xr:uid="{54C56FDB-BB77-4429-8DF0-4DA3807AE731}"/>
    <hyperlink ref="P978" r:id="rId3920" display="http://www.usharbormaster.com/secure/AuxAidReport_new.cfm?id=28587" xr:uid="{973C8D0D-5C60-43B0-BCA5-D7B55CFA8318}"/>
    <hyperlink ref="E979" r:id="rId3921" display="http://www.usharbormaster.com/secure/auxview.cfm?recordid=28588" xr:uid="{01B07692-367D-4F50-A361-71591B3E1288}"/>
    <hyperlink ref="F979" r:id="rId3922" display="http://maps.google.com/?output=embed&amp;q=41.65311111,-70.18475000" xr:uid="{A94B6674-6C32-49A9-86ED-B8AD181E40F8}"/>
    <hyperlink ref="G979" r:id="rId3923" display="http://maps.google.com/?output=embed&amp;q=41.65311111,-70.18475000" xr:uid="{38C758B7-325B-4652-B0B5-17D4C60D9A6C}"/>
    <hyperlink ref="P979" r:id="rId3924" display="http://www.usharbormaster.com/secure/AuxAidReport_new.cfm?id=28588" xr:uid="{64CE7446-579A-4EA5-A8C5-4A76D68DAAA3}"/>
    <hyperlink ref="E980" r:id="rId3925" display="http://www.usharbormaster.com/secure/auxview.cfm?recordid=28589" xr:uid="{32581300-00BB-4B3C-BC8F-2EF96121B4ED}"/>
    <hyperlink ref="F980" r:id="rId3926" display="http://maps.google.com/?output=embed&amp;q=41.65297222,-70.18602778" xr:uid="{5A313115-87F1-4AA2-9A99-1D0DDB749297}"/>
    <hyperlink ref="G980" r:id="rId3927" display="http://maps.google.com/?output=embed&amp;q=41.65297222,-70.18602778" xr:uid="{BB55C003-F710-481F-B5B9-C18A2F8EDBCC}"/>
    <hyperlink ref="P980" r:id="rId3928" display="http://www.usharbormaster.com/secure/AuxAidReport_new.cfm?id=28589" xr:uid="{810EE4A5-E333-4DAC-9EDA-8675C3B34BC4}"/>
    <hyperlink ref="E981" r:id="rId3929" display="http://www.usharbormaster.com/secure/auxview.cfm?recordid=28708" xr:uid="{6BA6CEAB-2BC2-4CDE-874A-FD5FAC23F332}"/>
    <hyperlink ref="F981" r:id="rId3930" display="http://maps.google.com/?output=embed&amp;q=41.65388889,-70.18336111" xr:uid="{BEB47EE5-E857-440D-8779-B1D6C3B76B81}"/>
    <hyperlink ref="G981" r:id="rId3931" display="http://maps.google.com/?output=embed&amp;q=41.65388889,-70.18336111" xr:uid="{C2F2F7A5-BBC3-4C39-88FD-0ED137849D4F}"/>
    <hyperlink ref="P981" r:id="rId3932" display="http://www.usharbormaster.com/secure/AuxAidReport_new.cfm?id=28708" xr:uid="{552B1CBA-FEA6-47C1-ADCF-D57EEC378AB5}"/>
    <hyperlink ref="E982" r:id="rId3933" display="http://www.usharbormaster.com/secure/auxview.cfm?recordid=28590" xr:uid="{5B656015-873E-4A87-A812-2E547B3A6CFB}"/>
    <hyperlink ref="F982" r:id="rId3934" display="http://maps.google.com/?output=embed&amp;q=41.65427778,-70.18297222" xr:uid="{1B2C7676-A035-44CB-A9F6-E4B143A39025}"/>
    <hyperlink ref="G982" r:id="rId3935" display="http://maps.google.com/?output=embed&amp;q=41.65427778,-70.18297222" xr:uid="{73901972-AC7E-4228-AD75-F044AA766E65}"/>
    <hyperlink ref="P982" r:id="rId3936" display="http://www.usharbormaster.com/secure/AuxAidReport_new.cfm?id=28590" xr:uid="{EE73F43E-9C6F-46C3-961E-F069326B13CD}"/>
    <hyperlink ref="E983" r:id="rId3937" display="http://www.usharbormaster.com/secure/auxview.cfm?recordid=28586" xr:uid="{4D686CD1-8172-4F13-9CEA-1C2257F98CF6}"/>
    <hyperlink ref="F983" r:id="rId3938" display="http://maps.google.com/?output=embed&amp;q=41.65283333,-70.19144444" xr:uid="{A04020C4-36B9-44AA-8323-12FDC080755A}"/>
    <hyperlink ref="G983" r:id="rId3939" display="http://maps.google.com/?output=embed&amp;q=41.65283333,-70.19144444" xr:uid="{CB117933-D070-48DF-8F94-89EAF9891983}"/>
    <hyperlink ref="P983" r:id="rId3940" display="http://www.usharbormaster.com/secure/AuxAidReport_new.cfm?id=28586" xr:uid="{9A3519D2-EA6A-4D38-8D5A-189AB298B748}"/>
    <hyperlink ref="E984" r:id="rId3941" display="http://www.usharbormaster.com/secure/auxview.cfm?recordid=28644" xr:uid="{D20B87F6-D46D-4BC2-8237-81644F59542B}"/>
    <hyperlink ref="F984" r:id="rId3942" display="http://maps.google.com/?output=embed&amp;q=41.92813333,-70.03368333" xr:uid="{D4BB4609-7F8E-40AD-892B-025A8EECD451}"/>
    <hyperlink ref="G984" r:id="rId3943" display="http://maps.google.com/?output=embed&amp;q=41.92813333,-70.03368333" xr:uid="{8BAD96FB-93BC-4386-A66A-A70E4E8B79D6}"/>
    <hyperlink ref="P984" r:id="rId3944" display="http://www.usharbormaster.com/secure/AuxAidReport_new.cfm?id=28644" xr:uid="{57B1315B-4F2A-46AB-B6F7-0E6B7A10FAEE}"/>
    <hyperlink ref="E985" r:id="rId3945" display="http://www.usharbormaster.com/secure/auxview.cfm?recordid=28793" xr:uid="{59309976-F230-4193-A7FC-FE50389795B1}"/>
    <hyperlink ref="F985" r:id="rId3946" display="http://maps.google.com/?output=embed&amp;q=41.92744444,-70.03369444" xr:uid="{23C88843-B4C9-41CE-B64A-3F1EE623FA8B}"/>
    <hyperlink ref="G985" r:id="rId3947" display="http://maps.google.com/?output=embed&amp;q=41.92744444,-70.03369444" xr:uid="{F8DADDD9-FEA0-484F-A8EA-360C9B94F429}"/>
    <hyperlink ref="P985" r:id="rId3948" display="http://www.usharbormaster.com/secure/AuxAidReport_new.cfm?id=28793" xr:uid="{5BE91A15-1A4D-4D6E-AAED-163042E02563}"/>
    <hyperlink ref="E986" r:id="rId3949" display="http://www.usharbormaster.com/secure/auxview.cfm?recordid=27506" xr:uid="{53B2DEDE-3299-4CEE-B1FA-23E9EC84DD0A}"/>
    <hyperlink ref="F986" r:id="rId3950" display="http://maps.google.com/?output=embed&amp;q=41.92638889,-70.03500000" xr:uid="{74BD854D-A256-4E80-94B9-A9263F7886AD}"/>
    <hyperlink ref="G986" r:id="rId3951" display="http://maps.google.com/?output=embed&amp;q=41.92638889,-70.03500000" xr:uid="{DAD93204-67FE-43AC-BC8F-D1B8DBBDA2A2}"/>
    <hyperlink ref="P986" r:id="rId3952" display="http://www.usharbormaster.com/secure/AuxAidReport_new.cfm?id=27506" xr:uid="{F883C75E-F4C6-4876-B880-03B11F29B67F}"/>
    <hyperlink ref="E987" r:id="rId3953" display="http://www.usharbormaster.com/secure/auxview.cfm?recordid=26549" xr:uid="{0A7E02D2-2295-48E8-938D-235908FBCF5B}"/>
    <hyperlink ref="F987" r:id="rId3954" display="http://maps.google.com/?output=embed&amp;q=41.60372222,-70.40091667" xr:uid="{1737A564-3EAD-45F1-A8A2-BB098F47825F}"/>
    <hyperlink ref="G987" r:id="rId3955" display="http://maps.google.com/?output=embed&amp;q=41.60372222,-70.40091667" xr:uid="{C574CD88-7DA0-4905-906E-69AE39E26C75}"/>
    <hyperlink ref="P987" r:id="rId3956" display="http://www.usharbormaster.com/secure/AuxAidReport_new.cfm?id=26549" xr:uid="{CF49BD96-128B-492A-A3B1-96E0CBE0BBA5}"/>
    <hyperlink ref="E988" r:id="rId3957" display="http://www.usharbormaster.com/secure/auxview.cfm?recordid=26545" xr:uid="{1699FE29-1F74-4B1E-9722-CD06D7E9AE13}"/>
    <hyperlink ref="F988" r:id="rId3958" display="http://maps.google.com/?output=embed&amp;q=41.60000000,-70.40177778" xr:uid="{DC9AAAA7-5E75-41FE-BDA8-9E23CB9D7D5A}"/>
    <hyperlink ref="G988" r:id="rId3959" display="http://maps.google.com/?output=embed&amp;q=41.60000000,-70.40177778" xr:uid="{ED7909F7-CBC7-4501-91A4-B4574D9D8F83}"/>
    <hyperlink ref="P988" r:id="rId3960" display="http://www.usharbormaster.com/secure/AuxAidReport_new.cfm?id=26545" xr:uid="{FF07E1E6-3683-4EC1-84D6-6B5A88B5E5B9}"/>
    <hyperlink ref="E989" r:id="rId3961" display="http://www.usharbormaster.com/secure/auxview.cfm?recordid=26546" xr:uid="{FF878CD1-BAF8-42C4-BCCF-C9D683C4DFEE}"/>
    <hyperlink ref="F989" r:id="rId3962" display="http://maps.google.com/?output=embed&amp;q=41.60177778,-70.40169444" xr:uid="{5F9FA6A9-4C52-4F17-A01F-BCEB6D785DD2}"/>
    <hyperlink ref="G989" r:id="rId3963" display="http://maps.google.com/?output=embed&amp;q=41.60177778,-70.40169444" xr:uid="{65168D87-26CA-46A3-9FB8-AF1356643C59}"/>
    <hyperlink ref="P989" r:id="rId3964" display="http://www.usharbormaster.com/secure/AuxAidReport_new.cfm?id=26546" xr:uid="{9E57DD66-6AB1-4EFE-8C6C-9A7CB9CB97F0}"/>
    <hyperlink ref="E990" r:id="rId3965" display="http://www.usharbormaster.com/secure/auxview.cfm?recordid=26547" xr:uid="{04EF1A12-D94E-48DC-A11B-0B70FF93F335}"/>
    <hyperlink ref="F990" r:id="rId3966" display="http://maps.google.com/?output=embed&amp;q=41.60186667,-70.40111667" xr:uid="{D4A51A9F-7F7C-41EE-A126-E67D99D62101}"/>
    <hyperlink ref="G990" r:id="rId3967" display="http://maps.google.com/?output=embed&amp;q=41.60186667,-70.40111667" xr:uid="{D8E6820C-3BDD-479B-B1D0-D8E1F63760E7}"/>
    <hyperlink ref="P990" r:id="rId3968" display="http://www.usharbormaster.com/secure/AuxAidReport_new.cfm?id=26547" xr:uid="{095C2279-310B-4183-A129-E8214CAE138D}"/>
    <hyperlink ref="E991" r:id="rId3969" display="http://www.usharbormaster.com/secure/auxview.cfm?recordid=26548" xr:uid="{925C3607-89CF-4AFD-AF97-6FA640768077}"/>
    <hyperlink ref="F991" r:id="rId3970" display="http://maps.google.com/?output=embed&amp;q=41.60363889,-70.40161111" xr:uid="{EEF039A3-7222-429B-9E16-8F6A1354AE52}"/>
    <hyperlink ref="G991" r:id="rId3971" display="http://maps.google.com/?output=embed&amp;q=41.60363889,-70.40161111" xr:uid="{76C49E48-75F2-45FF-B747-8A3E1B627128}"/>
    <hyperlink ref="P991" r:id="rId3972" display="http://www.usharbormaster.com/secure/AuxAidReport_new.cfm?id=26548" xr:uid="{22B384B2-2782-46B1-A2C8-DEBC34FDE2CD}"/>
    <hyperlink ref="E992" r:id="rId3973" display="http://www.usharbormaster.com/secure/auxview.cfm?recordid=24120" xr:uid="{6E385061-3152-41CF-90B4-7A886E84AA8D}"/>
    <hyperlink ref="F992" r:id="rId3974" display="http://maps.google.com/?output=embed&amp;q=41.60559417,-70.40075556" xr:uid="{C3B78098-0597-4B5E-B4B9-B12C59A68332}"/>
    <hyperlink ref="G992" r:id="rId3975" display="http://maps.google.com/?output=embed&amp;q=41.60559417,-70.40075556" xr:uid="{758E222B-056F-4190-A453-2B5D723A3EC1}"/>
    <hyperlink ref="P992" r:id="rId3976" display="http://www.usharbormaster.com/secure/AuxAidReport_new.cfm?id=24120" xr:uid="{68879316-850F-4834-96F3-6083BB6F5C02}"/>
    <hyperlink ref="E993" r:id="rId3977" display="http://www.usharbormaster.com/secure/auxview.cfm?recordid=26774" xr:uid="{5DA38636-9629-45FC-9231-149A88974851}"/>
    <hyperlink ref="F993" r:id="rId3978" display="http://maps.google.com/?output=embed&amp;q=41.60065000,-70.40108333" xr:uid="{04552B17-526A-433E-B4A1-F6D8E8A99B65}"/>
    <hyperlink ref="G993" r:id="rId3979" display="http://maps.google.com/?output=embed&amp;q=41.60065000,-70.40108333" xr:uid="{75DF5BA7-D2EE-4FD2-AC74-7617EA4802B2}"/>
    <hyperlink ref="P993" r:id="rId3980" display="http://www.usharbormaster.com/secure/AuxAidReport_new.cfm?id=26774" xr:uid="{6B28D5C3-6896-4D2D-AB80-9E1CED8DAC87}"/>
    <hyperlink ref="E994" r:id="rId3981" display="http://www.usharbormaster.com/secure/auxview.cfm?recordid=41347" xr:uid="{752E5EB3-C8D1-4221-9868-A41EBFC48404}"/>
    <hyperlink ref="F994" r:id="rId3982" display="http://maps.google.com/?output=embed&amp;q=41.60550000,-70.40165000" xr:uid="{F1AEE0F7-0E45-46EC-96E0-52F6BBD63F5A}"/>
    <hyperlink ref="G994" r:id="rId3983" display="http://maps.google.com/?output=embed&amp;q=41.60550000,-70.40165000" xr:uid="{CEA7A5A4-E2B9-42F4-A183-EAB7AF5C1FC9}"/>
    <hyperlink ref="P994" r:id="rId3984" display="http://www.usharbormaster.com/secure/AuxAidReport_new.cfm?id=41347" xr:uid="{550E8250-A52D-4FB8-9E7D-16951959CABC}"/>
    <hyperlink ref="E995" r:id="rId3985" display="http://www.usharbormaster.com/secure/auxview.cfm?recordid=26550" xr:uid="{15C03616-24B3-4CAB-84A0-299DCC63AE62}"/>
    <hyperlink ref="F995" r:id="rId3986" display="http://maps.google.com/?output=embed&amp;q=41.61080556,-70.40083333" xr:uid="{25E0C113-CE03-420B-AED5-461B34D286DB}"/>
    <hyperlink ref="G995" r:id="rId3987" display="http://maps.google.com/?output=embed&amp;q=41.61080556,-70.40083333" xr:uid="{480D0777-4ACA-4F48-BC4E-60D74245CDF1}"/>
    <hyperlink ref="P995" r:id="rId3988" display="http://www.usharbormaster.com/secure/AuxAidReport_new.cfm?id=26550" xr:uid="{E593BAA7-C7AB-4C8C-96F7-5BF029910241}"/>
    <hyperlink ref="E996" r:id="rId3989" display="http://www.usharbormaster.com/secure/auxview.cfm?recordid=26559" xr:uid="{0E711FD5-EBBD-4DE6-8FD0-481735E27A1F}"/>
    <hyperlink ref="F996" r:id="rId3990" display="http://maps.google.com/?output=embed&amp;q=41.61713889,-70.40059639" xr:uid="{97825329-7415-40B4-87A5-4EA57944AA4D}"/>
    <hyperlink ref="G996" r:id="rId3991" display="http://maps.google.com/?output=embed&amp;q=41.61713889,-70.40059639" xr:uid="{00437CCC-ACCA-44F2-A7CC-EEEEF997F269}"/>
    <hyperlink ref="P996" r:id="rId3992" display="http://www.usharbormaster.com/secure/AuxAidReport_new.cfm?id=26559" xr:uid="{7B5CAFDF-A8BC-4175-950D-DAE977934B64}"/>
    <hyperlink ref="E997" r:id="rId3993" display="http://www.usharbormaster.com/secure/auxview.cfm?recordid=26560" xr:uid="{D4223A71-8DAF-4ADA-A1B9-1887B8E478FC}"/>
    <hyperlink ref="F997" r:id="rId3994" display="http://maps.google.com/?output=embed&amp;q=41.61813889,-70.40066667" xr:uid="{0987F6EE-1366-4E02-A507-AA78336F956B}"/>
    <hyperlink ref="G997" r:id="rId3995" display="http://maps.google.com/?output=embed&amp;q=41.61813889,-70.40066667" xr:uid="{3FC95F53-DE4F-4491-9D95-647228629651}"/>
    <hyperlink ref="P997" r:id="rId3996" display="http://www.usharbormaster.com/secure/AuxAidReport_new.cfm?id=26560" xr:uid="{D8E30BC4-4C35-4CF7-800B-2AE753C00DB3}"/>
    <hyperlink ref="E998" r:id="rId3997" display="http://www.usharbormaster.com/secure/auxview.cfm?recordid=26561" xr:uid="{3B55CF58-6B86-4CD8-B1A8-C1A048347B9D}"/>
    <hyperlink ref="F998" r:id="rId3998" display="http://maps.google.com/?output=embed&amp;q=41.61794444,-70.40044444" xr:uid="{E4AC735F-4E78-4D6B-B161-5A61B539DDD3}"/>
    <hyperlink ref="G998" r:id="rId3999" display="http://maps.google.com/?output=embed&amp;q=41.61794444,-70.40044444" xr:uid="{F60F0C92-D4C5-42A2-9AF7-C255A607C448}"/>
    <hyperlink ref="P998" r:id="rId4000" display="http://www.usharbormaster.com/secure/AuxAidReport_new.cfm?id=26561" xr:uid="{78C5CC8E-C4D6-4D17-9CDF-573038335D09}"/>
    <hyperlink ref="E999" r:id="rId4001" display="http://www.usharbormaster.com/secure/auxview.cfm?recordid=26562" xr:uid="{57C1141E-D3B6-408F-9743-622C192A0365}"/>
    <hyperlink ref="F999" r:id="rId4002" display="http://maps.google.com/?output=embed&amp;q=41.61875000,-70.40002778" xr:uid="{86B48DE2-2BA2-4C8E-96AB-0E9502DD76CD}"/>
    <hyperlink ref="G999" r:id="rId4003" display="http://maps.google.com/?output=embed&amp;q=41.61875000,-70.40002778" xr:uid="{BDE76230-9B12-454F-8034-FB7B7864083A}"/>
    <hyperlink ref="P999" r:id="rId4004" display="http://www.usharbormaster.com/secure/AuxAidReport_new.cfm?id=26562" xr:uid="{1C9871AD-1B10-4347-B880-59FF423BD2E3}"/>
    <hyperlink ref="E1000" r:id="rId4005" display="http://www.usharbormaster.com/secure/auxview.cfm?recordid=26563" xr:uid="{83A21D43-6F9C-4607-844C-460F43A79303}"/>
    <hyperlink ref="F1000" r:id="rId4006" display="http://maps.google.com/?output=embed&amp;q=41.61852778,-70.39952778" xr:uid="{2A13286C-CB2F-4A50-9B1F-A6B324522C40}"/>
    <hyperlink ref="G1000" r:id="rId4007" display="http://maps.google.com/?output=embed&amp;q=41.61852778,-70.39952778" xr:uid="{3EAD0B41-DF71-4BB9-A59F-C3DFB11F94F2}"/>
    <hyperlink ref="P1000" r:id="rId4008" display="http://www.usharbormaster.com/secure/AuxAidReport_new.cfm?id=26563" xr:uid="{88F3E5B7-49C6-48F0-8DF7-05FD38FDBE84}"/>
    <hyperlink ref="E1001" r:id="rId4009" display="http://www.usharbormaster.com/secure/auxview.cfm?recordid=26564" xr:uid="{27A4CC55-C6B9-48CA-A171-0F6906F8A182}"/>
    <hyperlink ref="F1001" r:id="rId4010" display="http://maps.google.com/?output=embed&amp;q=41.61936111,-70.39922222" xr:uid="{E3B675C2-0990-4CBA-9720-1D02CEDAD4B6}"/>
    <hyperlink ref="G1001" r:id="rId4011" display="http://maps.google.com/?output=embed&amp;q=41.61936111,-70.39922222" xr:uid="{FD30E337-4A16-4B7C-8175-B80100CB8D6D}"/>
    <hyperlink ref="P1001" r:id="rId4012" display="http://www.usharbormaster.com/secure/AuxAidReport_new.cfm?id=26564" xr:uid="{22958204-4B6E-4350-BB98-B868594F2387}"/>
    <hyperlink ref="E1002" r:id="rId4013" display="http://www.usharbormaster.com/secure/auxview.cfm?recordid=26565" xr:uid="{1E83283A-5562-4F96-A74C-0F14D3DF2E61}"/>
    <hyperlink ref="F1002" r:id="rId4014" display="http://maps.google.com/?output=embed&amp;q=41.61902778,-70.39902778" xr:uid="{4047EC4E-1EF7-4BBF-8C37-3770AD3A4B53}"/>
    <hyperlink ref="G1002" r:id="rId4015" display="http://maps.google.com/?output=embed&amp;q=41.61902778,-70.39902778" xr:uid="{0B765C1F-62EE-4106-9968-558DDA2B9738}"/>
    <hyperlink ref="P1002" r:id="rId4016" display="http://www.usharbormaster.com/secure/AuxAidReport_new.cfm?id=26565" xr:uid="{4011BA42-90C0-47B0-BC18-2414C53BBAF8}"/>
    <hyperlink ref="E1003" r:id="rId4017" display="http://www.usharbormaster.com/secure/auxview.cfm?recordid=26566" xr:uid="{5EB74B81-D834-4A32-B7E2-4EF3C0B7F408}"/>
    <hyperlink ref="F1003" r:id="rId4018" display="http://maps.google.com/?output=embed&amp;q=41.61936111,-70.39775000" xr:uid="{54564982-3BC4-42B7-BB51-F0912B75A4B3}"/>
    <hyperlink ref="G1003" r:id="rId4019" display="http://maps.google.com/?output=embed&amp;q=41.61936111,-70.39775000" xr:uid="{15F43BFD-FFB1-499A-8EA6-436DD2694AFE}"/>
    <hyperlink ref="P1003" r:id="rId4020" display="http://www.usharbormaster.com/secure/AuxAidReport_new.cfm?id=26566" xr:uid="{5C1D7904-24D9-4A23-9F6E-336680973AF4}"/>
    <hyperlink ref="E1004" r:id="rId4021" display="http://www.usharbormaster.com/secure/auxview.cfm?recordid=26567" xr:uid="{06F29501-69E1-4182-95AD-9CE94780AC58}"/>
    <hyperlink ref="F1004" r:id="rId4022" display="http://maps.google.com/?output=embed&amp;q=41.61919444,-70.39769444" xr:uid="{177675A4-381C-4F52-87CD-3E4F0879CA0A}"/>
    <hyperlink ref="G1004" r:id="rId4023" display="http://maps.google.com/?output=embed&amp;q=41.61919444,-70.39769444" xr:uid="{CB83244E-1A6F-48AD-8C57-16ADD1EF67FF}"/>
    <hyperlink ref="P1004" r:id="rId4024" display="http://www.usharbormaster.com/secure/AuxAidReport_new.cfm?id=26567" xr:uid="{28D3EA3F-AD8B-445C-B5F1-EF1FDE2A9C12}"/>
    <hyperlink ref="E1005" r:id="rId4025" display="http://www.usharbormaster.com/secure/auxview.cfm?recordid=26597" xr:uid="{036AFECF-D1C7-434C-A0F2-E1E4698E064D}"/>
    <hyperlink ref="F1005" r:id="rId4026" display="http://maps.google.com/?output=embed&amp;q=41.61944444,-70.39566667" xr:uid="{FD02F9AB-6461-4A6D-9941-F10D6BE35A80}"/>
    <hyperlink ref="G1005" r:id="rId4027" display="http://maps.google.com/?output=embed&amp;q=41.61944444,-70.39566667" xr:uid="{ABC72687-6B8B-442C-9697-A035094A3319}"/>
    <hyperlink ref="P1005" r:id="rId4028" display="http://www.usharbormaster.com/secure/AuxAidReport_new.cfm?id=26597" xr:uid="{1E539340-A33B-4A9D-9AD9-9712FC7AD99E}"/>
    <hyperlink ref="E1006" r:id="rId4029" display="http://www.usharbormaster.com/secure/auxview.cfm?recordid=26551" xr:uid="{E1C853F4-BCF9-4E49-BF5F-139566C9CA9E}"/>
    <hyperlink ref="F1006" r:id="rId4030" display="http://maps.google.com/?output=embed&amp;q=41.61080556,-70.40058333" xr:uid="{FCE822F5-32E7-40FC-8443-D6FBC9406266}"/>
    <hyperlink ref="G1006" r:id="rId4031" display="http://maps.google.com/?output=embed&amp;q=41.61080556,-70.40058333" xr:uid="{03C03103-A9AC-4C5A-9F76-14DE02969615}"/>
    <hyperlink ref="P1006" r:id="rId4032" display="http://www.usharbormaster.com/secure/AuxAidReport_new.cfm?id=26551" xr:uid="{D0810C6B-5D84-4958-8B38-B40C6924E3E4}"/>
    <hyperlink ref="E1007" r:id="rId4033" display="http://www.usharbormaster.com/secure/auxview.cfm?recordid=26568" xr:uid="{3706D0B5-9369-4037-A289-7BBFB497293D}"/>
    <hyperlink ref="F1007" r:id="rId4034" display="http://maps.google.com/?output=embed&amp;q=41.61930556,-70.39527778" xr:uid="{E216867C-0FDB-4A5E-8AC7-D6BAAE4CFDAA}"/>
    <hyperlink ref="G1007" r:id="rId4035" display="http://maps.google.com/?output=embed&amp;q=41.61930556,-70.39527778" xr:uid="{EA699083-3DDC-4E33-B0E9-8930CE1843F6}"/>
    <hyperlink ref="P1007" r:id="rId4036" display="http://www.usharbormaster.com/secure/AuxAidReport_new.cfm?id=26568" xr:uid="{F8FBD33A-3353-434F-B1D8-F0FFCC3F87A3}"/>
    <hyperlink ref="E1008" r:id="rId4037" display="http://www.usharbormaster.com/secure/auxview.cfm?recordid=26569" xr:uid="{A9D0068D-2FA5-409C-8ECB-1B319FBE0C4F}"/>
    <hyperlink ref="F1008" r:id="rId4038" display="http://maps.google.com/?output=embed&amp;q=41.62030556,-70.39586111" xr:uid="{78B1B732-A477-44F4-9648-3916AEFB1BEB}"/>
    <hyperlink ref="G1008" r:id="rId4039" display="http://maps.google.com/?output=embed&amp;q=41.62030556,-70.39586111" xr:uid="{4D072B49-9A60-4D1E-B5D7-35567CDDAEE3}"/>
    <hyperlink ref="P1008" r:id="rId4040" display="http://www.usharbormaster.com/secure/AuxAidReport_new.cfm?id=26569" xr:uid="{193A758E-02E5-4345-9247-67E98B3579B0}"/>
    <hyperlink ref="E1009" r:id="rId4041" display="http://www.usharbormaster.com/secure/auxview.cfm?recordid=26552" xr:uid="{FD421E6B-D0CB-487A-8E1D-1CADC261962E}"/>
    <hyperlink ref="F1009" r:id="rId4042" display="http://maps.google.com/?output=embed&amp;q=41.61302778,-70.40052778" xr:uid="{3ACF7BD6-0309-41BC-AD97-884FC1D6EC40}"/>
    <hyperlink ref="G1009" r:id="rId4043" display="http://maps.google.com/?output=embed&amp;q=41.61302778,-70.40052778" xr:uid="{E73F4B63-C0CB-46E2-97E7-6FB05455678F}"/>
    <hyperlink ref="P1009" r:id="rId4044" display="http://www.usharbormaster.com/secure/AuxAidReport_new.cfm?id=26552" xr:uid="{92FD3E7B-AF8F-41A2-AC65-224618E4D106}"/>
    <hyperlink ref="E1010" r:id="rId4045" display="http://www.usharbormaster.com/secure/auxview.cfm?recordid=26553" xr:uid="{5BB22CD2-C2DA-4DD9-A3AD-D85A2A014B23}"/>
    <hyperlink ref="F1010" r:id="rId4046" display="http://maps.google.com/?output=embed&amp;q=41.61297222,-70.40019444" xr:uid="{1B849034-9027-4170-8336-EE0257CA03A3}"/>
    <hyperlink ref="G1010" r:id="rId4047" display="http://maps.google.com/?output=embed&amp;q=41.61297222,-70.40019444" xr:uid="{09341A5E-B407-481B-A6E8-1F544C25D409}"/>
    <hyperlink ref="P1010" r:id="rId4048" display="http://www.usharbormaster.com/secure/AuxAidReport_new.cfm?id=26553" xr:uid="{A9B3BC0B-E4FE-4EB4-A2C8-3819DB234938}"/>
    <hyperlink ref="E1011" r:id="rId4049" display="http://www.usharbormaster.com/secure/auxview.cfm?recordid=26554" xr:uid="{A3546794-045E-4416-91FB-38630A3E4787}"/>
    <hyperlink ref="F1011" r:id="rId4050" display="http://maps.google.com/?output=embed&amp;q=41.61447222,-70.40055556" xr:uid="{9730708D-BB10-4494-BDE5-B829944C9EC1}"/>
    <hyperlink ref="G1011" r:id="rId4051" display="http://maps.google.com/?output=embed&amp;q=41.61447222,-70.40055556" xr:uid="{9881C19D-E7B9-4FEB-9F1A-6832E7A3B741}"/>
    <hyperlink ref="P1011" r:id="rId4052" display="http://www.usharbormaster.com/secure/AuxAidReport_new.cfm?id=26554" xr:uid="{A7B83868-1A70-4F79-8ABB-81043F69DA26}"/>
    <hyperlink ref="E1012" r:id="rId4053" display="http://www.usharbormaster.com/secure/auxview.cfm?recordid=26555" xr:uid="{ACD0E1FD-66FD-479A-BFE4-6E12376E0D46}"/>
    <hyperlink ref="F1012" r:id="rId4054" display="http://maps.google.com/?output=embed&amp;q=41.61438889,-70.40033333" xr:uid="{920B6F8F-648B-40AE-BC6F-514FCF0EF922}"/>
    <hyperlink ref="G1012" r:id="rId4055" display="http://maps.google.com/?output=embed&amp;q=41.61438889,-70.40033333" xr:uid="{44483213-858B-49CE-A0E3-2DC0584485C1}"/>
    <hyperlink ref="P1012" r:id="rId4056" display="http://www.usharbormaster.com/secure/AuxAidReport_new.cfm?id=26555" xr:uid="{14482C0B-0106-4169-A6DC-54B6BE570C3D}"/>
    <hyperlink ref="E1013" r:id="rId4057" display="http://www.usharbormaster.com/secure/auxview.cfm?recordid=26556" xr:uid="{B22DE8B2-FE9C-442C-AF2F-E776898FD57C}"/>
    <hyperlink ref="F1013" r:id="rId4058" display="http://maps.google.com/?output=embed&amp;q=41.61533333,-70.40063889" xr:uid="{F9D9A9CF-1305-4946-BA3C-E73323696377}"/>
    <hyperlink ref="G1013" r:id="rId4059" display="http://maps.google.com/?output=embed&amp;q=41.61533333,-70.40063889" xr:uid="{D9170ABB-B3CA-43BD-A5E3-737C10CB6551}"/>
    <hyperlink ref="P1013" r:id="rId4060" display="http://www.usharbormaster.com/secure/AuxAidReport_new.cfm?id=26556" xr:uid="{692860C1-F32E-4629-B4E4-A50D15AD4801}"/>
    <hyperlink ref="E1014" r:id="rId4061" display="http://www.usharbormaster.com/secure/auxview.cfm?recordid=26557" xr:uid="{0D3F4ED4-9F36-4433-90E8-2511485B94A3}"/>
    <hyperlink ref="F1014" r:id="rId4062" display="http://maps.google.com/?output=embed&amp;q=41.61538889,-70.40041667" xr:uid="{59026B3B-0438-4B8B-8D47-4847C9749FCD}"/>
    <hyperlink ref="G1014" r:id="rId4063" display="http://maps.google.com/?output=embed&amp;q=41.61538889,-70.40041667" xr:uid="{14D77A87-65F4-4597-B0A3-38178D4B5FC4}"/>
    <hyperlink ref="P1014" r:id="rId4064" display="http://www.usharbormaster.com/secure/AuxAidReport_new.cfm?id=26557" xr:uid="{C365E9B1-2DE2-43FA-BA77-9B4A16E4227B}"/>
    <hyperlink ref="E1015" r:id="rId4065" display="http://www.usharbormaster.com/secure/auxview.cfm?recordid=26558" xr:uid="{D2F8DEAA-E5B4-448E-AD11-C5BC7FED0AE2}"/>
    <hyperlink ref="F1015" r:id="rId4066" display="http://maps.google.com/?output=embed&amp;q=41.61708333,-70.40102778" xr:uid="{DFC5CA6D-0DAB-4032-BE5B-4B5E60417188}"/>
    <hyperlink ref="G1015" r:id="rId4067" display="http://maps.google.com/?output=embed&amp;q=41.61708333,-70.40102778" xr:uid="{1E61485A-1AC7-48DB-81DE-09E259695E92}"/>
    <hyperlink ref="P1015" r:id="rId4068" display="http://www.usharbormaster.com/secure/AuxAidReport_new.cfm?id=26558" xr:uid="{956FBC92-79EC-4EE1-AE97-3B923CC07FEA}"/>
    <hyperlink ref="E1016" r:id="rId4069" display="http://www.usharbormaster.com/secure/auxview.cfm?recordid=29412" xr:uid="{8F86DDCE-5511-4161-9A3D-5DB72141337D}"/>
    <hyperlink ref="F1016" r:id="rId4070" display="http://maps.google.com/?output=embed&amp;q=41.61847222,-70.40058333" xr:uid="{3F4EC1F6-DDC0-477D-8933-73A1422FBD85}"/>
    <hyperlink ref="G1016" r:id="rId4071" display="http://maps.google.com/?output=embed&amp;q=41.61847222,-70.40058333" xr:uid="{9E4D570A-AB6B-45F3-A172-F36D9B81ED11}"/>
    <hyperlink ref="P1016" r:id="rId4072" display="http://www.usharbormaster.com/secure/AuxAidReport_new.cfm?id=29412" xr:uid="{34E4F5DC-B9A1-4A60-921F-3ADE992FC776}"/>
    <hyperlink ref="E1017" r:id="rId4073" display="http://www.usharbormaster.com/secure/auxview.cfm?recordid=29413" xr:uid="{DC50F851-F675-4E32-9C5D-735B12787BCA}"/>
    <hyperlink ref="F1017" r:id="rId4074" display="http://maps.google.com/?output=embed&amp;q=41.61011111,-70.40141667" xr:uid="{80E68428-6360-4D38-B150-D8833992FD11}"/>
    <hyperlink ref="G1017" r:id="rId4075" display="http://maps.google.com/?output=embed&amp;q=41.61011111,-70.40141667" xr:uid="{79585A10-A313-4702-800E-E7227DEB1BC1}"/>
    <hyperlink ref="P1017" r:id="rId4076" display="http://www.usharbormaster.com/secure/AuxAidReport_new.cfm?id=29413" xr:uid="{5311F2C9-5FB2-45FA-AA36-E33E8FFB35D3}"/>
    <hyperlink ref="E1018" r:id="rId4077" display="http://www.usharbormaster.com/secure/auxview.cfm?recordid=29414" xr:uid="{19B300D8-6F28-4FBC-A35C-751A32CFC172}"/>
    <hyperlink ref="F1018" r:id="rId4078" display="http://maps.google.com/?output=embed&amp;q=41.60563889,-70.40169444" xr:uid="{3BB60301-DE8B-4F35-B358-33888C6687C3}"/>
    <hyperlink ref="G1018" r:id="rId4079" display="http://maps.google.com/?output=embed&amp;q=41.60563889,-70.40169444" xr:uid="{E3E7F9E6-3572-497B-B1FA-2ED15FAFDF84}"/>
    <hyperlink ref="P1018" r:id="rId4080" display="http://www.usharbormaster.com/secure/AuxAidReport_new.cfm?id=29414" xr:uid="{B76EB53E-5B77-4AC7-ACAF-1B53C5AA6683}"/>
    <hyperlink ref="E1019" r:id="rId4081" display="http://www.usharbormaster.com/secure/auxview.cfm?recordid=29416" xr:uid="{F6783829-DF12-4F4B-A7F0-1BDC3F797A56}"/>
    <hyperlink ref="F1019" r:id="rId4082" display="http://maps.google.com/?output=embed&amp;q=41.61992861,-70.39659667" xr:uid="{664FF0B4-F553-4D80-98A9-F637F06D18B8}"/>
    <hyperlink ref="G1019" r:id="rId4083" display="http://maps.google.com/?output=embed&amp;q=41.61992861,-70.39659667" xr:uid="{3FB2C808-276D-4438-9F31-20B8F6F5A158}"/>
    <hyperlink ref="P1019" r:id="rId4084" display="http://www.usharbormaster.com/secure/AuxAidReport_new.cfm?id=29416" xr:uid="{5307891F-CE1F-4E26-8DB3-6B100347FCEC}"/>
    <hyperlink ref="E1020" r:id="rId4085" display="http://www.usharbormaster.com/secure/auxview.cfm?recordid=29317" xr:uid="{FE2CD839-A44C-4165-96D5-25247E55168B}"/>
    <hyperlink ref="F1020" r:id="rId4086" display="http://maps.google.com/?output=embed&amp;q=41.64321667,-70.18443333" xr:uid="{5F1C83DB-240F-4617-80CE-548FA6E7EEFF}"/>
    <hyperlink ref="G1020" r:id="rId4087" display="http://maps.google.com/?output=embed&amp;q=41.64321667,-70.18443333" xr:uid="{69257218-64E0-456F-822D-6F25E854D168}"/>
    <hyperlink ref="P1020" r:id="rId4088" display="http://www.usharbormaster.com/secure/AuxAidReport_new.cfm?id=29317" xr:uid="{4FC034CE-3CD0-4767-ABC2-AB87D3759ACB}"/>
    <hyperlink ref="E1021" r:id="rId4089" display="http://www.usharbormaster.com/secure/auxview.cfm?recordid=28667" xr:uid="{37A7C25E-C08F-4913-ADAE-20E49F9C7AE4}"/>
    <hyperlink ref="F1021" r:id="rId4090" display="http://maps.google.com/?output=embed&amp;q=41.64321667,-70.18443333" xr:uid="{C7D1E64F-FFFC-4D58-B61E-85441F09D599}"/>
    <hyperlink ref="G1021" r:id="rId4091" display="http://maps.google.com/?output=embed&amp;q=41.64321667,-70.18443333" xr:uid="{1D549BB2-D298-4BBA-8AB1-826E26D8BA91}"/>
    <hyperlink ref="P1021" r:id="rId4092" display="http://www.usharbormaster.com/secure/AuxAidReport_new.cfm?id=28667" xr:uid="{FCFA3F0D-67E9-49B3-B038-0B080D9F7086}"/>
    <hyperlink ref="E1022" r:id="rId4093" display="http://www.usharbormaster.com/secure/auxview.cfm?recordid=25659" xr:uid="{6ABA2934-7BF7-4050-B243-19F0AA9396C0}"/>
    <hyperlink ref="F1022" r:id="rId4094" display="http://maps.google.com/?output=embed&amp;q=41.65194444,-70.17027778" xr:uid="{FBD98250-4038-4460-833B-67AD128F67D3}"/>
    <hyperlink ref="G1022" r:id="rId4095" display="http://maps.google.com/?output=embed&amp;q=41.65194444,-70.17027778" xr:uid="{1856D49F-57B8-4D20-92E0-6F847146DC88}"/>
    <hyperlink ref="P1022" r:id="rId4096" display="http://www.usharbormaster.com/secure/AuxAidReport_new.cfm?id=25659" xr:uid="{E4DBB855-51AE-4C66-ADF3-BA7F669D523B}"/>
    <hyperlink ref="E1023" r:id="rId4097" display="http://www.usharbormaster.com/secure/auxview.cfm?recordid=26105" xr:uid="{9DB0F96B-6585-465D-9331-B400DF0CE9F8}"/>
    <hyperlink ref="F1023" r:id="rId4098" display="http://maps.google.com/?output=embed&amp;q=41.60430000,-70.64320000" xr:uid="{A20DE761-4CD1-4FF1-9267-C6B59AE62AF4}"/>
    <hyperlink ref="G1023" r:id="rId4099" display="http://maps.google.com/?output=embed&amp;q=41.60430000,-70.64320000" xr:uid="{077FDE4C-3E63-4B68-880C-9E061280EED4}"/>
    <hyperlink ref="P1023" r:id="rId4100" display="http://www.usharbormaster.com/secure/AuxAidReport_new.cfm?id=26105" xr:uid="{89B174F2-042D-41D5-AED1-8204938940FC}"/>
    <hyperlink ref="E1024" r:id="rId4101" display="http://www.usharbormaster.com/secure/auxview.cfm?recordid=26106" xr:uid="{CF007064-724C-43E8-AD2B-2E4BC461A145}"/>
    <hyperlink ref="F1024" r:id="rId4102" display="http://maps.google.com/?output=embed&amp;q=41.60408333,-70.64336667" xr:uid="{3C435BC4-504A-4B88-9260-94FB63EC210F}"/>
    <hyperlink ref="G1024" r:id="rId4103" display="http://maps.google.com/?output=embed&amp;q=41.60408333,-70.64336667" xr:uid="{E5FF9432-0B23-447D-9E58-B403A44A8F2C}"/>
    <hyperlink ref="P1024" r:id="rId4104" display="http://www.usharbormaster.com/secure/AuxAidReport_new.cfm?id=26106" xr:uid="{96D4DB39-EA2B-4CBB-997D-501A6098B033}"/>
    <hyperlink ref="E1025" r:id="rId4105" display="http://www.usharbormaster.com/secure/auxview.cfm?recordid=26092" xr:uid="{BFFC6339-5E46-4613-9D55-B63D56AAB5F2}"/>
    <hyperlink ref="F1025" r:id="rId4106" display="http://maps.google.com/?output=embed&amp;q=41.60591667,-70.65038333" xr:uid="{3DD2D41E-6F06-436A-9577-FE02F8806DA1}"/>
    <hyperlink ref="G1025" r:id="rId4107" display="http://maps.google.com/?output=embed&amp;q=41.60591667,-70.65038333" xr:uid="{59144618-9917-424C-9260-5F8774F3C9F1}"/>
    <hyperlink ref="P1025" r:id="rId4108" display="http://www.usharbormaster.com/secure/AuxAidReport_new.cfm?id=26092" xr:uid="{5F9DC310-3A8F-44FE-83B1-4599B4FD79F7}"/>
    <hyperlink ref="E1026" r:id="rId4109" display="http://www.usharbormaster.com/secure/auxview.cfm?recordid=26103" xr:uid="{E742F475-5198-44F3-B4CB-0FB1A8325CC0}"/>
    <hyperlink ref="F1026" r:id="rId4110" display="http://maps.google.com/?output=embed&amp;q=41.60603333,-70.64808333" xr:uid="{CB80EBC4-AB96-48A3-ABC5-956473566FDC}"/>
    <hyperlink ref="G1026" r:id="rId4111" display="http://maps.google.com/?output=embed&amp;q=41.60603333,-70.64808333" xr:uid="{EFC13E28-A9FD-4706-AE7B-3DDF93BA7F53}"/>
    <hyperlink ref="P1026" r:id="rId4112" display="http://www.usharbormaster.com/secure/AuxAidReport_new.cfm?id=26103" xr:uid="{2CC97144-0A3B-49D0-886E-E621FB051C44}"/>
    <hyperlink ref="E1027" r:id="rId4113" display="http://www.usharbormaster.com/secure/auxview.cfm?recordid=26108" xr:uid="{375D3248-3E5F-4D06-9378-4251D64BF594}"/>
    <hyperlink ref="F1027" r:id="rId4114" display="http://maps.google.com/?output=embed&amp;q=41.60444444,-70.64333333" xr:uid="{21CE8A7F-AB54-4DC4-988C-C4DF522BC4CE}"/>
    <hyperlink ref="G1027" r:id="rId4115" display="http://maps.google.com/?output=embed&amp;q=41.60444444,-70.64333333" xr:uid="{C9CDCBF4-D373-4B7E-BFA9-A27B191D6D55}"/>
    <hyperlink ref="P1027" r:id="rId4116" display="http://www.usharbormaster.com/secure/AuxAidReport_new.cfm?id=26108" xr:uid="{48AE4F70-20FD-4114-96D6-F1059C0F23A2}"/>
    <hyperlink ref="E1028" r:id="rId4117" display="http://www.usharbormaster.com/secure/auxview.cfm?recordid=35547" xr:uid="{5A1ACFF7-1B67-46E0-BF08-D4393E9E46C1}"/>
    <hyperlink ref="F1028" r:id="rId4118" display="http://maps.google.com/?output=embed&amp;q=41.60600000,-70.65116667" xr:uid="{BE45FB02-DC82-472C-AAF6-B2B8C1D0C6BE}"/>
    <hyperlink ref="G1028" r:id="rId4119" display="http://maps.google.com/?output=embed&amp;q=41.60600000,-70.65116667" xr:uid="{E883B5A1-E3B4-4A28-A62F-23C55ADA9910}"/>
    <hyperlink ref="P1028" r:id="rId4120" display="http://www.usharbormaster.com/secure/AuxAidReport_new.cfm?id=35547" xr:uid="{B8E62601-57BD-4CCA-990F-EB9175755549}"/>
    <hyperlink ref="E1029" r:id="rId4121" display="http://www.usharbormaster.com/secure/auxview.cfm?recordid=26372" xr:uid="{E1B835CD-8F95-4293-B8EB-6A4287F72175}"/>
    <hyperlink ref="F1029" r:id="rId4122" display="http://maps.google.com/?output=embed&amp;q=41.60490000,-70.84215278" xr:uid="{1062FC03-BA62-455A-BAC8-0D72D846DF0A}"/>
    <hyperlink ref="G1029" r:id="rId4123" display="http://maps.google.com/?output=embed&amp;q=41.60490000,-70.84215278" xr:uid="{5EE2C0A6-D5A4-44EF-B254-3B8CE6A523A7}"/>
    <hyperlink ref="P1029" r:id="rId4124" display="http://www.usharbormaster.com/secure/AuxAidReport_new.cfm?id=26372" xr:uid="{64617C9E-D86E-4D0E-A14A-56939B0C0502}"/>
    <hyperlink ref="E1030" r:id="rId4125" display="http://www.usharbormaster.com/secure/auxview.cfm?recordid=26381" xr:uid="{0A738F2D-396D-4C4F-84B6-ED0D05D35815}"/>
    <hyperlink ref="F1030" r:id="rId4126" display="http://maps.google.com/?output=embed&amp;q=41.60393611,-72.84387778" xr:uid="{B6AC3A83-732E-489C-A3F6-211AA51D5A61}"/>
    <hyperlink ref="G1030" r:id="rId4127" display="http://maps.google.com/?output=embed&amp;q=41.60393611,-72.84387778" xr:uid="{252DAF6B-66C1-4D95-902B-E1F060769356}"/>
    <hyperlink ref="P1030" r:id="rId4128" display="http://www.usharbormaster.com/secure/AuxAidReport_new.cfm?id=26381" xr:uid="{9C6FC556-A7FB-486B-B862-4C627FFEF207}"/>
    <hyperlink ref="E1031" r:id="rId4129" display="http://www.usharbormaster.com/secure/auxview.cfm?recordid=26382" xr:uid="{25D6B347-BBFA-4DCA-9BF6-51930F1D6B2A}"/>
    <hyperlink ref="F1031" r:id="rId4130" display="http://maps.google.com/?output=embed&amp;q=41.60340833,-70.84415000" xr:uid="{1C29A7E2-B8A1-45DC-8871-0CB77E1D68EE}"/>
    <hyperlink ref="G1031" r:id="rId4131" display="http://maps.google.com/?output=embed&amp;q=41.60340833,-70.84415000" xr:uid="{82196801-4D3A-4E16-92CD-79BC9BCC12D1}"/>
    <hyperlink ref="P1031" r:id="rId4132" display="http://www.usharbormaster.com/secure/AuxAidReport_new.cfm?id=26382" xr:uid="{11DF2A7F-7295-4F27-B717-58F736EAF4D5}"/>
    <hyperlink ref="E1032" r:id="rId4133" display="http://www.usharbormaster.com/secure/auxview.cfm?recordid=26383" xr:uid="{3B1CD10F-6F27-4E63-B5D0-B87582B35B00}"/>
    <hyperlink ref="F1032" r:id="rId4134" display="http://maps.google.com/?output=embed&amp;q=41.60371389,-70.84419722" xr:uid="{F0E03A2C-89A4-4063-9AE9-80AF7CA179A6}"/>
    <hyperlink ref="G1032" r:id="rId4135" display="http://maps.google.com/?output=embed&amp;q=41.60371389,-70.84419722" xr:uid="{52E3E49C-AB2B-4DEB-8B73-3D1789B0B03A}"/>
    <hyperlink ref="P1032" r:id="rId4136" display="http://www.usharbormaster.com/secure/AuxAidReport_new.cfm?id=26383" xr:uid="{2C2AF949-7C54-4971-A2C2-0A8DCBE92A59}"/>
    <hyperlink ref="E1033" r:id="rId4137" display="http://www.usharbormaster.com/secure/auxview.cfm?recordid=26384" xr:uid="{B2CB3BED-E2E0-415D-95C1-0844C6180281}"/>
    <hyperlink ref="F1033" r:id="rId4138" display="http://maps.google.com/?output=embed&amp;q=41.60308333,-70.84424167" xr:uid="{72219C28-DAAF-4C62-900F-71DEEAFD363D}"/>
    <hyperlink ref="G1033" r:id="rId4139" display="http://maps.google.com/?output=embed&amp;q=41.60308333,-70.84424167" xr:uid="{60260DBA-44AB-443C-9E61-FB46A89E80CB}"/>
    <hyperlink ref="P1033" r:id="rId4140" display="http://www.usharbormaster.com/secure/AuxAidReport_new.cfm?id=26384" xr:uid="{39E414F2-3038-4DB0-BBD6-70541375FE78}"/>
    <hyperlink ref="E1034" r:id="rId4141" display="http://www.usharbormaster.com/secure/auxview.cfm?recordid=26385" xr:uid="{67EBF394-B8BA-4BF9-A090-C7BA862B81FC}"/>
    <hyperlink ref="F1034" r:id="rId4142" display="http://maps.google.com/?output=embed&amp;q=41.60318889,-70.84445278" xr:uid="{C10DE5B6-8113-4470-8E63-13808430B071}"/>
    <hyperlink ref="G1034" r:id="rId4143" display="http://maps.google.com/?output=embed&amp;q=41.60318889,-70.84445278" xr:uid="{A0790907-B8B7-4FE1-9510-ADA2772B4785}"/>
    <hyperlink ref="P1034" r:id="rId4144" display="http://www.usharbormaster.com/secure/AuxAidReport_new.cfm?id=26385" xr:uid="{B7B2646D-04AF-4CAB-893C-63C7038CC1B1}"/>
    <hyperlink ref="E1035" r:id="rId4145" display="http://www.usharbormaster.com/secure/auxview.cfm?recordid=26386" xr:uid="{272CA585-4285-4D44-8474-8798229B7714}"/>
    <hyperlink ref="F1035" r:id="rId4146" display="http://maps.google.com/?output=embed&amp;q=41.60273889,-70.84402778" xr:uid="{45B05E4E-F1E9-41AB-92BD-3EED10A2EE06}"/>
    <hyperlink ref="G1035" r:id="rId4147" display="http://maps.google.com/?output=embed&amp;q=41.60273889,-70.84402778" xr:uid="{0D5ED12A-72D2-46F2-8680-88E817A61E1D}"/>
    <hyperlink ref="P1035" r:id="rId4148" display="http://www.usharbormaster.com/secure/AuxAidReport_new.cfm?id=26386" xr:uid="{6A45DF28-D5A8-4CEB-98F3-5A191ECA4D1B}"/>
    <hyperlink ref="E1036" r:id="rId4149" display="http://www.usharbormaster.com/secure/auxview.cfm?recordid=26387" xr:uid="{8A5FF3F0-33BC-41F1-9DE7-1DC6CF672D1D}"/>
    <hyperlink ref="F1036" r:id="rId4150" display="http://maps.google.com/?output=embed&amp;q=41.60272500,-70.84433333" xr:uid="{FEB9D254-0BE5-4D97-9456-B9277658B94A}"/>
    <hyperlink ref="G1036" r:id="rId4151" display="http://maps.google.com/?output=embed&amp;q=41.60272500,-70.84433333" xr:uid="{709E59C1-BAFF-4E4D-AEBD-5C0AE22BCC21}"/>
    <hyperlink ref="P1036" r:id="rId4152" display="http://www.usharbormaster.com/secure/AuxAidReport_new.cfm?id=26387" xr:uid="{DC780E83-5676-4664-8B2F-1794E6544824}"/>
    <hyperlink ref="E1037" r:id="rId4153" display="http://www.usharbormaster.com/secure/auxview.cfm?recordid=26373" xr:uid="{548649E3-2928-410D-A522-DBB6245FE456}"/>
    <hyperlink ref="F1037" r:id="rId4154" display="http://maps.google.com/?output=embed&amp;q=41.60543611,-70.84170000" xr:uid="{E7342662-07A7-48A3-9565-D45FB9C2D6BE}"/>
    <hyperlink ref="G1037" r:id="rId4155" display="http://maps.google.com/?output=embed&amp;q=41.60543611,-70.84170000" xr:uid="{3D35A548-663B-4A25-ABC9-F00E458ECB48}"/>
    <hyperlink ref="P1037" r:id="rId4156" display="http://www.usharbormaster.com/secure/AuxAidReport_new.cfm?id=26373" xr:uid="{EA7B3D46-6CA1-4CCA-8A1B-DD6F01500808}"/>
    <hyperlink ref="E1038" r:id="rId4157" display="http://www.usharbormaster.com/secure/auxview.cfm?recordid=26374" xr:uid="{BB3D10C4-CA86-4762-96A2-F49D1D77FFEC}"/>
    <hyperlink ref="F1038" r:id="rId4158" display="http://maps.google.com/?output=embed&amp;q=41.60488889,-70.84222222" xr:uid="{7B5BB88E-B12F-42A6-94F5-31E5E6288168}"/>
    <hyperlink ref="G1038" r:id="rId4159" display="http://maps.google.com/?output=embed&amp;q=41.60488889,-70.84222222" xr:uid="{B65606BE-2450-4914-92A4-F5C2378D28FF}"/>
    <hyperlink ref="P1038" r:id="rId4160" display="http://www.usharbormaster.com/secure/AuxAidReport_new.cfm?id=26374" xr:uid="{A25B1F1C-5B7A-48E8-B00F-B29335EFFD1E}"/>
    <hyperlink ref="E1039" r:id="rId4161" display="http://www.usharbormaster.com/secure/auxview.cfm?recordid=26375" xr:uid="{B2660101-5BB1-402A-88CA-60F607F04349}"/>
    <hyperlink ref="F1039" r:id="rId4162" display="http://maps.google.com/?output=embed&amp;q=41.60508333,-70.84225000" xr:uid="{E8C6F96B-D1BF-4518-9C74-4D9191CDE5CA}"/>
    <hyperlink ref="G1039" r:id="rId4163" display="http://maps.google.com/?output=embed&amp;q=41.60508333,-70.84225000" xr:uid="{AACDD2C4-41A1-4F3A-B50E-85964D550B9D}"/>
    <hyperlink ref="P1039" r:id="rId4164" display="http://www.usharbormaster.com/secure/AuxAidReport_new.cfm?id=26375" xr:uid="{28F6EF27-66D0-4859-8CE7-A571D2ED173A}"/>
    <hyperlink ref="E1040" r:id="rId4165" display="http://www.usharbormaster.com/secure/auxview.cfm?recordid=26376" xr:uid="{9E33E9B9-75C6-4BC4-8835-7018FAF737A4}"/>
    <hyperlink ref="F1040" r:id="rId4166" display="http://maps.google.com/?output=embed&amp;q=41.60458333,-70.84266667" xr:uid="{FD7200AA-F5E0-4E48-B499-A989AFEC3776}"/>
    <hyperlink ref="G1040" r:id="rId4167" display="http://maps.google.com/?output=embed&amp;q=41.60458333,-70.84266667" xr:uid="{0F49DF94-5AF4-4642-8EBC-50CD292F409F}"/>
    <hyperlink ref="P1040" r:id="rId4168" display="http://www.usharbormaster.com/secure/AuxAidReport_new.cfm?id=26376" xr:uid="{83689363-6B57-4CB1-B74A-D0B47826565C}"/>
    <hyperlink ref="E1041" r:id="rId4169" display="http://www.usharbormaster.com/secure/auxview.cfm?recordid=26377" xr:uid="{3E5DAFBD-FB24-4152-9DCA-982956771384}"/>
    <hyperlink ref="F1041" r:id="rId4170" display="http://maps.google.com/?output=embed&amp;q=41.60472222,-70.84286111" xr:uid="{3A6F5BA9-0772-4D4A-910D-2057904287D9}"/>
    <hyperlink ref="G1041" r:id="rId4171" display="http://maps.google.com/?output=embed&amp;q=41.60472222,-70.84286111" xr:uid="{C69B7EF9-F6EA-40C2-BBDF-C6B169E607B3}"/>
    <hyperlink ref="P1041" r:id="rId4172" display="http://www.usharbormaster.com/secure/AuxAidReport_new.cfm?id=26377" xr:uid="{913307B7-7AC5-4525-BC73-7715915D2692}"/>
    <hyperlink ref="E1042" r:id="rId4173" display="http://www.usharbormaster.com/secure/auxview.cfm?recordid=26378" xr:uid="{6DF2CEA2-24F8-472B-BB0B-05E738834651}"/>
    <hyperlink ref="F1042" r:id="rId4174" display="http://maps.google.com/?output=embed&amp;q=41.60433333,-70.84300000" xr:uid="{287F50A7-D8BD-44E7-85FC-33BCFB33847C}"/>
    <hyperlink ref="G1042" r:id="rId4175" display="http://maps.google.com/?output=embed&amp;q=41.60433333,-70.84300000" xr:uid="{DFAE4DAD-7B57-45A5-BC45-2C57D4812C1A}"/>
    <hyperlink ref="P1042" r:id="rId4176" display="http://www.usharbormaster.com/secure/AuxAidReport_new.cfm?id=26378" xr:uid="{E84F2A0D-C301-4507-81E5-BEBD3928AAEE}"/>
    <hyperlink ref="E1043" r:id="rId4177" display="http://www.usharbormaster.com/secure/auxview.cfm?recordid=26379" xr:uid="{427D5044-2450-49DB-92A3-80DADE036C61}"/>
    <hyperlink ref="F1043" r:id="rId4178" display="http://maps.google.com/?output=embed&amp;q=41.60416667,-70.84350000" xr:uid="{39AACF7C-9D08-4301-AB3C-67B9525C434C}"/>
    <hyperlink ref="G1043" r:id="rId4179" display="http://maps.google.com/?output=embed&amp;q=41.60416667,-70.84350000" xr:uid="{57DF41CE-8DF5-47FB-8855-09D2F1F6ECDC}"/>
    <hyperlink ref="P1043" r:id="rId4180" display="http://www.usharbormaster.com/secure/AuxAidReport_new.cfm?id=26379" xr:uid="{E6798FBE-386F-4E2A-86C8-1C14C745B87C}"/>
    <hyperlink ref="E1044" r:id="rId4181" display="http://www.usharbormaster.com/secure/auxview.cfm?recordid=26380" xr:uid="{070D057F-3091-496A-AB5D-87718E4211ED}"/>
    <hyperlink ref="F1044" r:id="rId4182" display="http://maps.google.com/?output=embed&amp;q=41.60414167,-70.84317500" xr:uid="{B5B972F0-220E-4D7A-8A5B-77280A0E8E55}"/>
    <hyperlink ref="G1044" r:id="rId4183" display="http://maps.google.com/?output=embed&amp;q=41.60414167,-70.84317500" xr:uid="{4105FBAE-F464-4303-A43E-58E1D28E5D32}"/>
    <hyperlink ref="P1044" r:id="rId4184" display="http://www.usharbormaster.com/secure/AuxAidReport_new.cfm?id=26380" xr:uid="{03103216-8197-425A-BE4E-089416EB7448}"/>
    <hyperlink ref="E1045" r:id="rId4185" display="http://www.usharbormaster.com/secure/auxview.cfm?recordid=29190" xr:uid="{13422747-7032-48F0-910A-CFF028CB20B9}"/>
    <hyperlink ref="F1045" r:id="rId4186" display="http://maps.google.com/?output=embed&amp;q=41.59545000,-70.84145000" xr:uid="{42A4CAA9-C4FD-4F10-94AF-A0054E8736F9}"/>
    <hyperlink ref="G1045" r:id="rId4187" display="http://maps.google.com/?output=embed&amp;q=41.59545000,-70.84145000" xr:uid="{CF2C86F4-11E8-4E6C-A274-CE44D9FF2F00}"/>
    <hyperlink ref="P1045" r:id="rId4188" display="http://www.usharbormaster.com/secure/AuxAidReport_new.cfm?id=29190" xr:uid="{0B9AC027-F16A-4941-84DA-177EE8BB0345}"/>
    <hyperlink ref="E1046" r:id="rId4189" display="http://www.usharbormaster.com/secure/auxview.cfm?recordid=37971" xr:uid="{B85AF902-C05B-4CD8-A1DE-F3A1FD1153FD}"/>
    <hyperlink ref="F1046" r:id="rId4190" display="http://maps.google.com/?output=embed&amp;q=41.72191667,-70.72396667" xr:uid="{9E428F36-7E2F-46E0-914C-CD2375550FB8}"/>
    <hyperlink ref="G1046" r:id="rId4191" display="http://maps.google.com/?output=embed&amp;q=41.72191667,-70.72396667" xr:uid="{CD347169-ACC1-443A-A602-5EA53370442A}"/>
    <hyperlink ref="P1046" r:id="rId4192" display="http://www.usharbormaster.com/secure/AuxAidReport_new.cfm?id=37971" xr:uid="{E460A1C6-AEEF-4C75-9663-890C20E18ABF}"/>
    <hyperlink ref="E1047" r:id="rId4193" display="http://www.usharbormaster.com/secure/auxview.cfm?recordid=37984" xr:uid="{D569AF45-E284-4081-90A0-92B392CC17DE}"/>
    <hyperlink ref="F1047" r:id="rId4194" display="http://maps.google.com/?output=embed&amp;q=41.73058333,-70.74123333" xr:uid="{B731C999-39DE-4E46-BCB0-BFF7C9FE95A8}"/>
    <hyperlink ref="G1047" r:id="rId4195" display="http://maps.google.com/?output=embed&amp;q=41.73058333,-70.74123333" xr:uid="{C984E7EA-963F-4F24-BFF1-29FF15F70E33}"/>
    <hyperlink ref="P1047" r:id="rId4196" display="http://www.usharbormaster.com/secure/AuxAidReport_new.cfm?id=37984" xr:uid="{B90E6382-DB9C-4BFD-8A3C-37E6CE4EE747}"/>
    <hyperlink ref="E1048" r:id="rId4197" display="http://www.usharbormaster.com/secure/auxview.cfm?recordid=37987" xr:uid="{1FEF92FB-3746-45D3-BB52-7141E66B06EC}"/>
    <hyperlink ref="F1048" r:id="rId4198" display="http://maps.google.com/?output=embed&amp;q=41.73058333,-70.74351667" xr:uid="{C0E03FCB-2481-4C59-8305-4FFB2FDB8E29}"/>
    <hyperlink ref="G1048" r:id="rId4199" display="http://maps.google.com/?output=embed&amp;q=41.73058333,-70.74351667" xr:uid="{ACBAE5F3-B73F-4AB7-A985-272DCF35532F}"/>
    <hyperlink ref="P1048" r:id="rId4200" display="http://www.usharbormaster.com/secure/AuxAidReport_new.cfm?id=37987" xr:uid="{965CF074-30CB-40D2-84EC-4462E3D3AF1F}"/>
    <hyperlink ref="E1049" r:id="rId4201" display="http://www.usharbormaster.com/secure/auxview.cfm?recordid=37986" xr:uid="{AE0D0C4D-D25F-4DD5-A8D5-F6A8533E1D0F}"/>
    <hyperlink ref="F1049" r:id="rId4202" display="http://maps.google.com/?output=embed&amp;q=41.73238333,-70.74531667" xr:uid="{7CA01D21-168E-4529-9AFF-CACEA6FDC2ED}"/>
    <hyperlink ref="G1049" r:id="rId4203" display="http://maps.google.com/?output=embed&amp;q=41.73238333,-70.74531667" xr:uid="{D539CF13-86F5-4B4C-B7C5-FC5B3EF686BE}"/>
    <hyperlink ref="P1049" r:id="rId4204" display="http://www.usharbormaster.com/secure/AuxAidReport_new.cfm?id=37986" xr:uid="{95ED7B9A-364F-4180-ACE2-3D987A41FBBB}"/>
    <hyperlink ref="E1050" r:id="rId4205" display="http://www.usharbormaster.com/secure/auxview.cfm?recordid=37985" xr:uid="{47D0AD13-B56B-4DD2-B717-23DA97E977B5}"/>
    <hyperlink ref="F1050" r:id="rId4206" display="http://maps.google.com/?output=embed&amp;q=41.73033333,-70.74246667" xr:uid="{F7B51FE1-91EA-4157-8AF6-B1D3ABDCCA0D}"/>
    <hyperlink ref="G1050" r:id="rId4207" display="http://maps.google.com/?output=embed&amp;q=41.73033333,-70.74246667" xr:uid="{1BB8CAEC-B3EA-4D0E-8FAF-772BE097B6DA}"/>
    <hyperlink ref="P1050" r:id="rId4208" display="http://www.usharbormaster.com/secure/AuxAidReport_new.cfm?id=37985" xr:uid="{FFA675E6-7AB8-4C50-B26E-F97FF29CD330}"/>
    <hyperlink ref="E1051" r:id="rId4209" display="http://www.usharbormaster.com/secure/auxview.cfm?recordid=37974" xr:uid="{8FE98728-D0FB-4050-9934-C99843174D31}"/>
    <hyperlink ref="F1051" r:id="rId4210" display="http://maps.google.com/?output=embed&amp;q=41.72653333,-70.72878333" xr:uid="{C41BDAE7-3901-4E30-BC64-5761AF2387CC}"/>
    <hyperlink ref="G1051" r:id="rId4211" display="http://maps.google.com/?output=embed&amp;q=41.72653333,-70.72878333" xr:uid="{F71E00A3-A20D-4DDE-8F8D-E16DF7D9A2F9}"/>
    <hyperlink ref="P1051" r:id="rId4212" display="http://www.usharbormaster.com/secure/AuxAidReport_new.cfm?id=37974" xr:uid="{1E765756-5346-4FA1-9DE6-A4CB49820F7B}"/>
    <hyperlink ref="E1052" r:id="rId4213" display="http://www.usharbormaster.com/secure/auxview.cfm?recordid=37975" xr:uid="{253C5783-F072-45F1-9C39-27D8C54D0DA2}"/>
    <hyperlink ref="F1052" r:id="rId4214" display="http://maps.google.com/?output=embed&amp;q=41.72700000,-70.72993333" xr:uid="{04A17054-F8C3-4C4C-94E4-9BF29D8BA596}"/>
    <hyperlink ref="G1052" r:id="rId4215" display="http://maps.google.com/?output=embed&amp;q=41.72700000,-70.72993333" xr:uid="{B1B8673F-A819-44B0-BA7B-C810EDCA22D2}"/>
    <hyperlink ref="P1052" r:id="rId4216" display="http://www.usharbormaster.com/secure/AuxAidReport_new.cfm?id=37975" xr:uid="{82F2CAD1-23D9-40F3-94FA-D1C388C3BC31}"/>
    <hyperlink ref="E1053" r:id="rId4217" display="http://www.usharbormaster.com/secure/auxview.cfm?recordid=37976" xr:uid="{E741CB66-5685-4264-BFE1-C1BDBDFB440F}"/>
    <hyperlink ref="F1053" r:id="rId4218" display="http://maps.google.com/?output=embed&amp;q=41.72685000,-70.73061667" xr:uid="{57F326D0-15DE-4A9F-8C1B-00BEE2B28BE7}"/>
    <hyperlink ref="G1053" r:id="rId4219" display="http://maps.google.com/?output=embed&amp;q=41.72685000,-70.73061667" xr:uid="{C73B8698-D8FA-4283-9833-448C97A55FF4}"/>
    <hyperlink ref="P1053" r:id="rId4220" display="http://www.usharbormaster.com/secure/AuxAidReport_new.cfm?id=37976" xr:uid="{2242BA44-9AD7-4124-B369-B0997A1CA892}"/>
    <hyperlink ref="E1054" r:id="rId4221" display="http://www.usharbormaster.com/secure/auxview.cfm?recordid=37977" xr:uid="{9919E875-3911-4D01-B957-E3D36631CC99}"/>
    <hyperlink ref="F1054" r:id="rId4222" display="http://maps.google.com/?output=embed&amp;q=41.72696667,-70.73221667" xr:uid="{B3181ABA-A1BF-49B8-9234-767379429A8F}"/>
    <hyperlink ref="G1054" r:id="rId4223" display="http://maps.google.com/?output=embed&amp;q=41.72696667,-70.73221667" xr:uid="{015AC285-4D63-440F-9FC0-6AF0EC807CE3}"/>
    <hyperlink ref="P1054" r:id="rId4224" display="http://www.usharbormaster.com/secure/AuxAidReport_new.cfm?id=37977" xr:uid="{EB586DF0-68D9-4AD0-9731-0559C736F448}"/>
    <hyperlink ref="E1055" r:id="rId4225" display="http://www.usharbormaster.com/secure/auxview.cfm?recordid=37980" xr:uid="{C0DF177E-02CF-4157-8B85-4C54A195F843}"/>
    <hyperlink ref="F1055" r:id="rId4226" display="http://maps.google.com/?output=embed&amp;q=41.72986667,-70.73656667" xr:uid="{C5DDB675-C1C7-49D6-9C71-F9B23D684AC6}"/>
    <hyperlink ref="G1055" r:id="rId4227" display="http://maps.google.com/?output=embed&amp;q=41.72986667,-70.73656667" xr:uid="{C2FA3C2E-4392-42E5-9904-DF28FF8682C1}"/>
    <hyperlink ref="P1055" r:id="rId4228" display="http://www.usharbormaster.com/secure/AuxAidReport_new.cfm?id=37980" xr:uid="{F49EF2F8-C2D3-4608-89B4-BB1F4979C318}"/>
    <hyperlink ref="E1056" r:id="rId4229" display="http://www.usharbormaster.com/secure/auxview.cfm?recordid=37982" xr:uid="{BDED34D4-2B51-47AA-85C6-4A5BB6008D41}"/>
    <hyperlink ref="F1056" r:id="rId4230" display="http://maps.google.com/?output=embed&amp;q=41.73130000,-70.73750000" xr:uid="{6CD3C955-54D8-44B2-95BD-EDA62986C693}"/>
    <hyperlink ref="G1056" r:id="rId4231" display="http://maps.google.com/?output=embed&amp;q=41.73130000,-70.73750000" xr:uid="{D0528FBA-A236-456A-A27F-B0E39C337459}"/>
    <hyperlink ref="P1056" r:id="rId4232" display="http://www.usharbormaster.com/secure/AuxAidReport_new.cfm?id=37982" xr:uid="{731B98C1-6CCA-49B3-8C34-66E40FD6F767}"/>
    <hyperlink ref="E1057" r:id="rId4233" display="http://www.usharbormaster.com/secure/auxview.cfm?recordid=29130" xr:uid="{D075A359-FEC7-4493-BB44-DF616F5E351A}"/>
    <hyperlink ref="F1057" r:id="rId4234" display="http://maps.google.com/?output=embed&amp;q=41.73396667,-70.74498333" xr:uid="{7AD1D825-F421-483C-8B3F-63B5E39F8F87}"/>
    <hyperlink ref="G1057" r:id="rId4235" display="http://maps.google.com/?output=embed&amp;q=41.73396667,-70.74498333" xr:uid="{D7E9028A-5161-4120-88F7-D7081F82DC4D}"/>
    <hyperlink ref="P1057" r:id="rId4236" display="http://www.usharbormaster.com/secure/AuxAidReport_new.cfm?id=29130" xr:uid="{25010F17-DE83-4C08-BB86-2724BA2BBF57}"/>
    <hyperlink ref="E1058" r:id="rId4237" display="http://www.usharbormaster.com/secure/auxview.cfm?recordid=29131" xr:uid="{F4486FF3-6680-4B7C-AB30-9C9157C08E7F}"/>
    <hyperlink ref="F1058" r:id="rId4238" display="http://maps.google.com/?output=embed&amp;q=41.73152778,-70.73777778" xr:uid="{68E86C35-ACBC-4549-9573-C6DBCD55B35E}"/>
    <hyperlink ref="G1058" r:id="rId4239" display="http://maps.google.com/?output=embed&amp;q=41.73152778,-70.73777778" xr:uid="{3E9C206D-2D0B-4E79-B2C4-B367EC3A78AE}"/>
    <hyperlink ref="P1058" r:id="rId4240" display="http://www.usharbormaster.com/secure/AuxAidReport_new.cfm?id=29131" xr:uid="{93340569-6BC1-4F9C-9D1D-210839BA277E}"/>
    <hyperlink ref="E1059" r:id="rId4241" display="http://www.usharbormaster.com/secure/auxview.cfm?recordid=28719" xr:uid="{F8F96402-284B-4DB2-85BF-D1938781599B}"/>
    <hyperlink ref="F1059" r:id="rId4242" display="http://maps.google.com/?output=embed&amp;q=41.29733333,-70.11716667" xr:uid="{BB422B3F-DDEA-4C7A-936E-A062124C2D69}"/>
    <hyperlink ref="G1059" r:id="rId4243" display="http://maps.google.com/?output=embed&amp;q=41.29733333,-70.11716667" xr:uid="{591F7452-6B77-4615-936A-DDA44EADA909}"/>
    <hyperlink ref="P1059" r:id="rId4244" display="http://www.usharbormaster.com/secure/AuxAidReport_new.cfm?id=28719" xr:uid="{73DA09C9-8A4E-4367-8EDA-0AE3012B797E}"/>
    <hyperlink ref="E1060" r:id="rId4245" display="http://www.usharbormaster.com/secure/auxview.cfm?recordid=33441" xr:uid="{78EFF236-563E-485C-B25E-4EF9C5467361}"/>
    <hyperlink ref="F1060" r:id="rId4246" display="http://maps.google.com/?output=embed&amp;q=41.84028833,-70.32863000" xr:uid="{EFE2ACC6-8E45-4ECE-8FD6-98018A8CA241}"/>
    <hyperlink ref="G1060" r:id="rId4247" display="http://maps.google.com/?output=embed&amp;q=41.84028833,-70.32863000" xr:uid="{19561DC9-E39C-48A7-9C1F-EC9879A970FD}"/>
    <hyperlink ref="P1060" r:id="rId4248" display="http://www.usharbormaster.com/secure/AuxAidReport_new.cfm?id=33441" xr:uid="{FF91CC06-A26A-44F2-BE68-CD1DBAD36E12}"/>
    <hyperlink ref="E1061" r:id="rId4249" display="http://www.usharbormaster.com/secure/auxview.cfm?recordid=42699" xr:uid="{3296C9D4-DDB2-4F79-B654-6454ADF921C6}"/>
    <hyperlink ref="F1061" r:id="rId4250" display="http://maps.google.com/?output=embed&amp;q=41.06130000,-70.83230000" xr:uid="{01512275-B0AF-4F30-9DB8-8AE8EB9F878C}"/>
    <hyperlink ref="G1061" r:id="rId4251" display="http://maps.google.com/?output=embed&amp;q=41.06130000,-70.83230000" xr:uid="{B16A1312-EB06-47B6-8DCE-A16A0EF0DF7F}"/>
    <hyperlink ref="P1061" r:id="rId4252" display="http://www.usharbormaster.com/secure/AuxAidReport_new.cfm?id=42699" xr:uid="{E3FC48DC-A856-4869-883B-104F49933118}"/>
    <hyperlink ref="E1062" r:id="rId4253" display="http://www.usharbormaster.com/secure/auxview.cfm?recordid=36589" xr:uid="{81AEA938-1D02-4FBC-9E17-AD43AEE86630}"/>
    <hyperlink ref="F1062" r:id="rId4254" display="http://maps.google.com/?output=embed&amp;q=40.13324972,-70.77831667" xr:uid="{245B669B-17C2-477F-872D-87F774867874}"/>
    <hyperlink ref="G1062" r:id="rId4255" display="http://maps.google.com/?output=embed&amp;q=40.13324972,-70.77831667" xr:uid="{5231A533-C793-4628-B0ED-7F66C923017E}"/>
    <hyperlink ref="P1062" r:id="rId4256" display="http://www.usharbormaster.com/secure/AuxAidReport_new.cfm?id=36589" xr:uid="{1DB47F5B-5BA2-4C83-8C9A-E274452A3586}"/>
    <hyperlink ref="E1063" r:id="rId4257" display="http://www.usharbormaster.com/secure/auxview.cfm?recordid=36572" xr:uid="{7D3A648F-D1B3-4439-AE7E-157D56C157D7}"/>
    <hyperlink ref="F1063" r:id="rId4258" display="http://maps.google.com/?output=embed&amp;q=40.36200000,-70.87850000" xr:uid="{F165951A-32CF-4777-B3E2-F4535D7AA510}"/>
    <hyperlink ref="G1063" r:id="rId4259" display="http://maps.google.com/?output=embed&amp;q=40.36200000,-70.87850000" xr:uid="{FB684F07-AC25-4E2A-8CD1-CE6C6346B493}"/>
    <hyperlink ref="P1063" r:id="rId4260" display="http://www.usharbormaster.com/secure/AuxAidReport_new.cfm?id=36572" xr:uid="{BCCFADC6-0B23-4695-A06C-DDA35CB80AE3}"/>
    <hyperlink ref="E1064" r:id="rId4261" display="http://www.usharbormaster.com/secure/auxview.cfm?recordid=36590" xr:uid="{DF7DC179-7030-4DF6-A069-18180829BBE8}"/>
    <hyperlink ref="F1064" r:id="rId4262" display="http://maps.google.com/?output=embed&amp;q=39.93751667,-70.88684972" xr:uid="{A09BEE2F-54F2-4344-B0E6-1E5A8DC19E70}"/>
    <hyperlink ref="G1064" r:id="rId4263" display="http://maps.google.com/?output=embed&amp;q=39.93751667,-70.88684972" xr:uid="{4CCAE956-7540-4033-9B51-702FEF8C07BC}"/>
    <hyperlink ref="P1064" r:id="rId4264" display="http://www.usharbormaster.com/secure/AuxAidReport_new.cfm?id=36590" xr:uid="{666E4CE8-C32A-4B9F-9BB3-E4DD86352148}"/>
    <hyperlink ref="E1065" r:id="rId4265" display="http://www.usharbormaster.com/secure/auxview.cfm?recordid=27242" xr:uid="{D02537CD-4F68-4179-AD21-CFD3F1F6B6C8}"/>
    <hyperlink ref="F1065" r:id="rId4266" display="http://maps.google.com/?output=embed&amp;q=41.32500000,-70.56666667" xr:uid="{FC19E1DF-AEC5-4CCF-BBAE-EFE023993681}"/>
    <hyperlink ref="G1065" r:id="rId4267" display="http://maps.google.com/?output=embed&amp;q=41.32500000,-70.56666667" xr:uid="{A22D1D1A-1B81-43FC-8455-92F08C886AE1}"/>
    <hyperlink ref="P1065" r:id="rId4268" display="http://www.usharbormaster.com/secure/AuxAidReport_new.cfm?id=27242" xr:uid="{9B5F0D38-53D6-4E86-9338-04E38505C655}"/>
    <hyperlink ref="E1066" r:id="rId4269" display="http://www.usharbormaster.com/secure/auxview.cfm?recordid=35476" xr:uid="{1CE111B5-198F-41CC-90A9-493A6A59484A}"/>
    <hyperlink ref="F1066" r:id="rId4270" display="http://maps.google.com/?output=embed&amp;q=40.36716667,-70.88181667" xr:uid="{160DFE7E-5336-44F1-8902-72090DC3EDD4}"/>
    <hyperlink ref="G1066" r:id="rId4271" display="http://maps.google.com/?output=embed&amp;q=40.36716667,-70.88181667" xr:uid="{D9BF2E0F-9644-4A05-9B15-A53AAC97E20F}"/>
    <hyperlink ref="P1066" r:id="rId4272" display="http://www.usharbormaster.com/secure/AuxAidReport_new.cfm?id=35476" xr:uid="{E2CC0C20-7609-4C02-B1BF-C0FD90D49E8D}"/>
    <hyperlink ref="E1067" r:id="rId4273" display="http://www.usharbormaster.com/secure/auxview.cfm?recordid=35478" xr:uid="{2FEB801A-052D-434B-ACC0-9C79EAD54355}"/>
    <hyperlink ref="F1067" r:id="rId4274" display="http://maps.google.com/?output=embed&amp;q=40.22698333,-70.87818333" xr:uid="{4A4F9189-8B38-4714-8B38-860470D52433}"/>
    <hyperlink ref="G1067" r:id="rId4275" display="http://maps.google.com/?output=embed&amp;q=40.22698333,-70.87818333" xr:uid="{4542643B-23B8-494C-B748-888AD5EB8E74}"/>
    <hyperlink ref="P1067" r:id="rId4276" display="http://www.usharbormaster.com/secure/AuxAidReport_new.cfm?id=35478" xr:uid="{443FD6D3-0B16-4FEE-833E-DEB28339AC3E}"/>
    <hyperlink ref="E1068" r:id="rId4277" display="http://www.usharbormaster.com/secure/auxview.cfm?recordid=33429" xr:uid="{743814BE-E34E-43F3-A551-E9C024F5DA09}"/>
    <hyperlink ref="F1068" r:id="rId4278" display="http://maps.google.com/?output=embed&amp;q=40.36518333,-70.76970000" xr:uid="{87157E18-8AD9-4B28-A158-5DC8EC37680D}"/>
    <hyperlink ref="G1068" r:id="rId4279" display="http://maps.google.com/?output=embed&amp;q=40.36518333,-70.76970000" xr:uid="{EE321EA3-7ABD-4C30-AC35-657B62962341}"/>
    <hyperlink ref="P1068" r:id="rId4280" display="http://www.usharbormaster.com/secure/AuxAidReport_new.cfm?id=33429" xr:uid="{47B210F0-7AE7-4918-8441-F6E28A88624B}"/>
    <hyperlink ref="E1069" r:id="rId4281" display="http://www.usharbormaster.com/secure/auxview.cfm?recordid=33430" xr:uid="{DC7FFC9D-8164-498F-9C4E-1103D78CEB31}"/>
    <hyperlink ref="F1069" r:id="rId4282" display="http://maps.google.com/?output=embed&amp;q=39.94155528,-70.77018306" xr:uid="{A206C843-4615-451A-9434-49D3EF40DC65}"/>
    <hyperlink ref="G1069" r:id="rId4283" display="http://maps.google.com/?output=embed&amp;q=39.94155528,-70.77018306" xr:uid="{D18C478C-C593-43EA-BB25-DA71445F6538}"/>
    <hyperlink ref="P1069" r:id="rId4284" display="http://www.usharbormaster.com/secure/AuxAidReport_new.cfm?id=33430" xr:uid="{3BB48FBB-D88E-4DC7-A984-306A6A80AE58}"/>
    <hyperlink ref="E1070" r:id="rId4285" display="http://www.usharbormaster.com/secure/auxview.cfm?recordid=28807" xr:uid="{7AC0BC7E-80D8-4221-94B7-3180957CB118}"/>
    <hyperlink ref="F1070" r:id="rId4286" display="http://maps.google.com/?output=embed&amp;q=42.08250000,-69.86333333" xr:uid="{FF5CC687-34F3-4AD5-A8B2-EAD06A49BD4D}"/>
    <hyperlink ref="G1070" r:id="rId4287" display="http://maps.google.com/?output=embed&amp;q=42.08250000,-69.86333333" xr:uid="{955E7E70-2F62-432B-A27A-21BCC68E923E}"/>
    <hyperlink ref="P1070" r:id="rId4288" display="http://www.usharbormaster.com/secure/AuxAidReport_new.cfm?id=28807" xr:uid="{F07E9664-2898-43B6-8BE3-1DE0C718B98B}"/>
    <hyperlink ref="E1071" r:id="rId4289" display="http://www.usharbormaster.com/secure/auxview.cfm?recordid=28804" xr:uid="{30E79885-6AE2-4FA5-8D93-E1AFB5107D52}"/>
    <hyperlink ref="F1071" r:id="rId4290" display="http://maps.google.com/?output=embed&amp;q=42.31126667,-70.11828333" xr:uid="{5E140A7C-10F2-4EE5-8509-DCD5C6C3D5E4}"/>
    <hyperlink ref="G1071" r:id="rId4291" display="http://maps.google.com/?output=embed&amp;q=42.31126667,-70.11828333" xr:uid="{4C5CE5C4-7BEF-40EF-AB6C-612CE80B6623}"/>
    <hyperlink ref="P1071" r:id="rId4292" display="http://www.usharbormaster.com/secure/AuxAidReport_new.cfm?id=28804" xr:uid="{D45715D7-68F5-4CF1-A8C0-101A6903E844}"/>
    <hyperlink ref="E1072" r:id="rId4293" display="http://www.usharbormaster.com/secure/auxview.cfm?recordid=28808" xr:uid="{7E5120DF-D60E-4767-B108-CFBD9650882E}"/>
    <hyperlink ref="F1072" r:id="rId4294" display="http://maps.google.com/?output=embed&amp;q=42.30270000,-70.03215000" xr:uid="{D1B840C8-CDFB-4108-A73B-889F503CC680}"/>
    <hyperlink ref="G1072" r:id="rId4295" display="http://maps.google.com/?output=embed&amp;q=42.30270000,-70.03215000" xr:uid="{82662C53-BBA4-43FE-98F2-35BF175E9DA1}"/>
    <hyperlink ref="P1072" r:id="rId4296" display="http://www.usharbormaster.com/secure/AuxAidReport_new.cfm?id=28808" xr:uid="{8703A503-C1B0-4B6A-8795-ABA904A819E2}"/>
    <hyperlink ref="E1073" r:id="rId4297" display="http://www.usharbormaster.com/secure/auxview.cfm?recordid=28805" xr:uid="{F9A2DC02-6713-42CF-BD41-3E9CB3F6DC89}"/>
    <hyperlink ref="F1073" r:id="rId4298" display="http://maps.google.com/?output=embed&amp;q=42.23045000,-69.96730000" xr:uid="{192946C2-496E-4F29-A099-0740FF8E2D8F}"/>
    <hyperlink ref="G1073" r:id="rId4299" display="http://maps.google.com/?output=embed&amp;q=42.23045000,-69.96730000" xr:uid="{896DA9D0-A674-4DCB-ACAD-B6933767DCFF}"/>
    <hyperlink ref="P1073" r:id="rId4300" display="http://www.usharbormaster.com/secure/AuxAidReport_new.cfm?id=28805" xr:uid="{868401F6-6D81-477C-A8F3-EBD73003DB72}"/>
    <hyperlink ref="E1074" r:id="rId4301" display="http://www.usharbormaster.com/secure/auxview.cfm?recordid=28806" xr:uid="{326FFC39-23B5-4BAA-821A-C99D7072F83A}"/>
    <hyperlink ref="F1074" r:id="rId4302" display="http://maps.google.com/?output=embed&amp;q=42.15648333,-69.91615000" xr:uid="{17235ABD-20A5-434A-89DD-2F2E93284D2F}"/>
    <hyperlink ref="G1074" r:id="rId4303" display="http://maps.google.com/?output=embed&amp;q=42.15648333,-69.91615000" xr:uid="{4014E672-FB8A-4531-A2A1-F691042A2C62}"/>
    <hyperlink ref="P1074" r:id="rId4304" display="http://www.usharbormaster.com/secure/AuxAidReport_new.cfm?id=28806" xr:uid="{CEC85102-95D3-4256-8DE1-DEE9E05A263D}"/>
    <hyperlink ref="E1075" r:id="rId4305" display="http://www.usharbormaster.com/secure/auxview.cfm?recordid=36838" xr:uid="{212A3A97-44E2-4D16-84F4-947764D4A31E}"/>
    <hyperlink ref="F1075" r:id="rId4306" display="http://maps.google.com/?output=embed&amp;q=41.67001000,-70.62968694" xr:uid="{4DECDBF1-E310-4805-AB82-E8318FEB7382}"/>
    <hyperlink ref="G1075" r:id="rId4307" display="http://maps.google.com/?output=embed&amp;q=41.67001000,-70.62968694" xr:uid="{A0526803-41A1-44D3-87EE-F4F693F774A9}"/>
    <hyperlink ref="P1075" r:id="rId4308" display="http://www.usharbormaster.com/secure/AuxAidReport_new.cfm?id=36838" xr:uid="{887DCE48-634C-44F7-8DB4-7EC1AD9FD24B}"/>
    <hyperlink ref="E1076" r:id="rId4309" display="http://www.usharbormaster.com/secure/auxview.cfm?recordid=28279" xr:uid="{AD70433B-4043-4AB7-B94C-259157E86407}"/>
    <hyperlink ref="F1076" r:id="rId4310" display="http://maps.google.com/?output=embed&amp;q=41.57475000,-70.64383333" xr:uid="{CB44DB2D-30EF-4E9A-941D-AA135049FCA2}"/>
    <hyperlink ref="G1076" r:id="rId4311" display="http://maps.google.com/?output=embed&amp;q=41.57475000,-70.64383333" xr:uid="{84F3BBD9-81D2-46D5-846C-60186F050BEA}"/>
    <hyperlink ref="P1076" r:id="rId4312" display="http://www.usharbormaster.com/secure/AuxAidReport_new.cfm?id=28279" xr:uid="{350AAC43-12AE-485F-BEE7-020BA9845EBB}"/>
    <hyperlink ref="E1077" r:id="rId4313" display="http://www.usharbormaster.com/secure/auxview.cfm?recordid=29686" xr:uid="{531C807A-D735-4E62-A1FC-19A191D1B23A}"/>
    <hyperlink ref="F1077" r:id="rId4314" display="http://maps.google.com/?output=embed&amp;q=41.57972222,-70.64777778" xr:uid="{BDE3B4BC-9E4F-4A37-A03A-8F63D217A37D}"/>
    <hyperlink ref="G1077" r:id="rId4315" display="http://maps.google.com/?output=embed&amp;q=41.57972222,-70.64777778" xr:uid="{CEE3C268-69AE-4F76-945B-83374969770B}"/>
    <hyperlink ref="P1077" r:id="rId4316" display="http://www.usharbormaster.com/secure/AuxAidReport_new.cfm?id=29686" xr:uid="{8228C1A7-2FEC-4820-9712-38C855F876BB}"/>
    <hyperlink ref="E1078" r:id="rId4317" display="http://www.usharbormaster.com/secure/auxview.cfm?recordid=29687" xr:uid="{B23621AA-4C9D-43D4-899C-D638D7A0C815}"/>
    <hyperlink ref="F1078" r:id="rId4318" display="http://maps.google.com/?output=embed&amp;q=41.57972222,-70.64583333" xr:uid="{78BA8427-4365-42C4-AEDB-594F97DDA1CB}"/>
    <hyperlink ref="G1078" r:id="rId4319" display="http://maps.google.com/?output=embed&amp;q=41.57972222,-70.64583333" xr:uid="{43E7AEAE-BDAC-4C71-844D-BE8B295A4030}"/>
    <hyperlink ref="P1078" r:id="rId4320" display="http://www.usharbormaster.com/secure/AuxAidReport_new.cfm?id=29687" xr:uid="{3D698E97-8C79-4E63-B4EB-87F954239C2D}"/>
    <hyperlink ref="E1079" r:id="rId4321" display="http://www.usharbormaster.com/secure/auxview.cfm?recordid=29689" xr:uid="{DFD7FD6E-C0CA-4210-AD64-31B47D8DE984}"/>
    <hyperlink ref="F1079" r:id="rId4322" display="http://maps.google.com/?output=embed&amp;q=41.57833333,-70.64583333" xr:uid="{7034BF73-DB3A-4E5F-AFD9-3018CD90C3D1}"/>
    <hyperlink ref="G1079" r:id="rId4323" display="http://maps.google.com/?output=embed&amp;q=41.57833333,-70.64583333" xr:uid="{E450A0B1-96B1-4D0B-8070-F5CDD91B9776}"/>
    <hyperlink ref="P1079" r:id="rId4324" display="http://www.usharbormaster.com/secure/AuxAidReport_new.cfm?id=29689" xr:uid="{E9C9FF97-D2A5-4EE8-B6B2-97038B8B9155}"/>
    <hyperlink ref="E1080" r:id="rId4325" display="http://www.usharbormaster.com/secure/auxview.cfm?recordid=29688" xr:uid="{D6F04CD1-705F-485A-8476-E0504AB93DC9}"/>
    <hyperlink ref="F1080" r:id="rId4326" display="http://maps.google.com/?output=embed&amp;q=41.57833333,-70.64777778" xr:uid="{E689BB2F-5770-41F3-9E0F-1C845C691930}"/>
    <hyperlink ref="G1080" r:id="rId4327" display="http://maps.google.com/?output=embed&amp;q=41.57833333,-70.64777778" xr:uid="{E2A0FFBF-1BBA-4367-87AB-C44BDF7224F2}"/>
    <hyperlink ref="P1080" r:id="rId4328" display="http://www.usharbormaster.com/secure/AuxAidReport_new.cfm?id=29688" xr:uid="{83BAD076-4108-4C6C-B67B-57659918E5F6}"/>
    <hyperlink ref="E1081" r:id="rId4329" display="http://www.usharbormaster.com/secure/auxview.cfm?recordid=44073" xr:uid="{C56CEB22-7948-4F20-B12B-52EFD39D879D}"/>
    <hyperlink ref="F1081" r:id="rId4330" display="http://maps.google.com/?output=embed&amp;q=41.32500278,-70.57143889" xr:uid="{7FC4F528-6F49-4CA5-8AAF-EB590AFFD45E}"/>
    <hyperlink ref="G1081" r:id="rId4331" display="http://maps.google.com/?output=embed&amp;q=41.32500278,-70.57143889" xr:uid="{656E4304-B45B-4EB0-98E4-56DABFB1DED4}"/>
    <hyperlink ref="P1081" r:id="rId4332" display="http://www.usharbormaster.com/secure/AuxAidReport_new.cfm?id=44073" xr:uid="{065A0583-80DC-42F7-ACD3-632FBEB262EE}"/>
  </hyperlinks>
  <pageMargins left="0.7" right="0.7" top="0.75" bottom="0.75" header="0.3" footer="0.3"/>
  <pageSetup orientation="portrait" horizontalDpi="300" verticalDpi="300" r:id="rId4333"/>
  <drawing r:id="rId433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A4A97-AA43-4717-B6D0-5C2ECC6B163D}">
  <sheetPr codeName="Sheet8"/>
  <dimension ref="A2:K50"/>
  <sheetViews>
    <sheetView topLeftCell="A9" zoomScaleNormal="100" workbookViewId="0">
      <selection activeCell="A15" sqref="A15"/>
    </sheetView>
  </sheetViews>
  <sheetFormatPr defaultRowHeight="15" x14ac:dyDescent="0.25"/>
  <cols>
    <col min="1" max="1" width="17.28515625" customWidth="1"/>
    <col min="2" max="3" width="16.7109375" customWidth="1"/>
    <col min="4" max="6" width="3.7109375" customWidth="1"/>
    <col min="7" max="9" width="8.28515625" customWidth="1"/>
    <col min="10" max="10" width="35.7109375" customWidth="1"/>
    <col min="11" max="11" width="5.4257812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3254</v>
      </c>
      <c r="B3" s="269" t="s">
        <v>3255</v>
      </c>
      <c r="C3" s="269" t="s">
        <v>3256</v>
      </c>
      <c r="D3" s="269" t="s">
        <v>5487</v>
      </c>
      <c r="E3" s="269" t="s">
        <v>8</v>
      </c>
      <c r="F3" s="269" t="s">
        <v>5</v>
      </c>
      <c r="G3" s="270"/>
      <c r="H3" s="270"/>
      <c r="I3" s="270"/>
      <c r="J3" s="269"/>
      <c r="K3" s="269"/>
    </row>
    <row r="4" spans="1:11" ht="45" customHeight="1" x14ac:dyDescent="0.25">
      <c r="A4" s="269" t="s">
        <v>3260</v>
      </c>
      <c r="B4" s="269" t="s">
        <v>3261</v>
      </c>
      <c r="C4" s="269" t="s">
        <v>3262</v>
      </c>
      <c r="D4" s="269" t="s">
        <v>5487</v>
      </c>
      <c r="E4" s="269" t="s">
        <v>8</v>
      </c>
      <c r="F4" s="269" t="s">
        <v>5</v>
      </c>
      <c r="G4" s="270"/>
      <c r="H4" s="270"/>
      <c r="I4" s="270"/>
      <c r="J4" s="269"/>
      <c r="K4" s="269"/>
    </row>
    <row r="5" spans="1:11" ht="45" customHeight="1" x14ac:dyDescent="0.25">
      <c r="A5" s="269" t="s">
        <v>3265</v>
      </c>
      <c r="B5" s="269" t="s">
        <v>3266</v>
      </c>
      <c r="C5" s="269" t="s">
        <v>3267</v>
      </c>
      <c r="D5" s="269" t="s">
        <v>5487</v>
      </c>
      <c r="E5" s="269" t="s">
        <v>8</v>
      </c>
      <c r="F5" s="269" t="s">
        <v>5</v>
      </c>
      <c r="G5" s="270"/>
      <c r="H5" s="270"/>
      <c r="I5" s="270"/>
      <c r="J5" s="269"/>
      <c r="K5" s="269"/>
    </row>
    <row r="6" spans="1:11" ht="45" customHeight="1" x14ac:dyDescent="0.25">
      <c r="A6" s="269" t="s">
        <v>3270</v>
      </c>
      <c r="B6" s="269" t="s">
        <v>3271</v>
      </c>
      <c r="C6" s="269" t="s">
        <v>3267</v>
      </c>
      <c r="D6" s="269" t="s">
        <v>5487</v>
      </c>
      <c r="E6" s="269" t="s">
        <v>8</v>
      </c>
      <c r="F6" s="269" t="s">
        <v>5</v>
      </c>
      <c r="G6" s="270"/>
      <c r="H6" s="270"/>
      <c r="I6" s="270"/>
      <c r="J6" s="269"/>
      <c r="K6" s="269"/>
    </row>
    <row r="7" spans="1:11" ht="45" customHeight="1" x14ac:dyDescent="0.25">
      <c r="A7" s="269" t="s">
        <v>3273</v>
      </c>
      <c r="B7" s="269" t="s">
        <v>3274</v>
      </c>
      <c r="C7" s="269" t="s">
        <v>3275</v>
      </c>
      <c r="D7" s="269" t="s">
        <v>5485</v>
      </c>
      <c r="E7" s="269" t="s">
        <v>4</v>
      </c>
      <c r="F7" s="269" t="s">
        <v>5</v>
      </c>
      <c r="G7" s="270"/>
      <c r="H7" s="270"/>
      <c r="I7" s="270"/>
      <c r="J7" s="269"/>
      <c r="K7" s="269"/>
    </row>
    <row r="8" spans="1:11" ht="45" customHeight="1" x14ac:dyDescent="0.25">
      <c r="A8" s="269" t="s">
        <v>3277</v>
      </c>
      <c r="B8" s="269" t="s">
        <v>3278</v>
      </c>
      <c r="C8" s="269" t="s">
        <v>3279</v>
      </c>
      <c r="D8" s="269" t="s">
        <v>5485</v>
      </c>
      <c r="E8" s="269" t="s">
        <v>4</v>
      </c>
      <c r="F8" s="269" t="s">
        <v>5</v>
      </c>
      <c r="G8" s="270"/>
      <c r="H8" s="270"/>
      <c r="I8" s="270"/>
      <c r="J8" s="269"/>
      <c r="K8" s="269"/>
    </row>
    <row r="9" spans="1:11" ht="45" customHeight="1" x14ac:dyDescent="0.25">
      <c r="A9" s="269" t="s">
        <v>3281</v>
      </c>
      <c r="B9" s="269" t="s">
        <v>3282</v>
      </c>
      <c r="C9" s="269" t="s">
        <v>3283</v>
      </c>
      <c r="D9" s="269" t="s">
        <v>5485</v>
      </c>
      <c r="E9" s="269" t="s">
        <v>4</v>
      </c>
      <c r="F9" s="269" t="s">
        <v>5</v>
      </c>
      <c r="G9" s="270"/>
      <c r="H9" s="270"/>
      <c r="I9" s="270"/>
      <c r="J9" s="269"/>
      <c r="K9" s="269"/>
    </row>
    <row r="10" spans="1:11" ht="45" customHeight="1" x14ac:dyDescent="0.25">
      <c r="A10" s="269" t="s">
        <v>3286</v>
      </c>
      <c r="B10" s="269" t="s">
        <v>3287</v>
      </c>
      <c r="C10" s="269" t="s">
        <v>3288</v>
      </c>
      <c r="D10" s="269" t="s">
        <v>5485</v>
      </c>
      <c r="E10" s="269" t="s">
        <v>4</v>
      </c>
      <c r="F10" s="269" t="s">
        <v>5</v>
      </c>
      <c r="G10" s="270"/>
      <c r="H10" s="270"/>
      <c r="I10" s="270"/>
      <c r="J10" s="269"/>
      <c r="K10" s="269"/>
    </row>
    <row r="11" spans="1:11" ht="45" customHeight="1" x14ac:dyDescent="0.25">
      <c r="A11" s="14"/>
      <c r="B11" s="13"/>
      <c r="C11" s="13"/>
      <c r="D11" s="2"/>
      <c r="E11" s="2"/>
      <c r="F11" s="2"/>
      <c r="G11" s="3"/>
      <c r="H11" s="3"/>
      <c r="I11" s="12"/>
      <c r="J11" s="1"/>
      <c r="K11" s="2"/>
    </row>
    <row r="12" spans="1:11" ht="45" customHeight="1" x14ac:dyDescent="0.25">
      <c r="A12" s="14"/>
      <c r="B12" s="13"/>
      <c r="C12" s="13"/>
      <c r="D12" s="2"/>
      <c r="E12" s="2"/>
      <c r="F12" s="2"/>
      <c r="G12" s="3"/>
      <c r="H12" s="3"/>
      <c r="I12" s="12"/>
      <c r="J12" s="1"/>
      <c r="K12" s="2"/>
    </row>
    <row r="13" spans="1:11" ht="45" customHeight="1" x14ac:dyDescent="0.25">
      <c r="A13" s="14"/>
      <c r="B13" s="13"/>
      <c r="C13" s="13"/>
      <c r="D13" s="2"/>
      <c r="E13" s="2"/>
      <c r="F13" s="2"/>
      <c r="G13" s="3"/>
      <c r="H13" s="3"/>
      <c r="I13" s="12"/>
      <c r="J13" s="1"/>
      <c r="K13" s="2"/>
    </row>
    <row r="14" spans="1:11" ht="45" customHeight="1" x14ac:dyDescent="0.25">
      <c r="A14" s="14"/>
      <c r="B14" s="13"/>
      <c r="C14" s="13"/>
      <c r="D14" s="2"/>
      <c r="E14" s="2"/>
      <c r="F14" s="2"/>
      <c r="G14" s="3"/>
      <c r="H14" s="3"/>
      <c r="I14" s="12"/>
      <c r="J14" s="1"/>
      <c r="K14" s="2"/>
    </row>
    <row r="15" spans="1:11" ht="45" customHeight="1" x14ac:dyDescent="0.25">
      <c r="A15" s="14"/>
      <c r="B15" s="13"/>
      <c r="C15" s="13"/>
      <c r="D15" s="2"/>
      <c r="E15" s="2"/>
      <c r="F15" s="2"/>
      <c r="G15" s="3"/>
      <c r="H15" s="3"/>
      <c r="I15" s="12"/>
      <c r="J15" s="1"/>
      <c r="K15" s="2"/>
    </row>
    <row r="16" spans="1:11" ht="45" customHeight="1" x14ac:dyDescent="0.25">
      <c r="A16" s="14"/>
      <c r="B16" s="13"/>
      <c r="C16" s="13"/>
      <c r="D16" s="2"/>
      <c r="E16" s="2"/>
      <c r="F16" s="2"/>
      <c r="G16" s="3"/>
      <c r="H16" s="3"/>
      <c r="I16" s="12"/>
      <c r="J16" s="1"/>
      <c r="K16" s="2"/>
    </row>
    <row r="17" spans="1:11" ht="45" customHeight="1" x14ac:dyDescent="0.25">
      <c r="A17" s="14"/>
      <c r="B17" s="13"/>
      <c r="C17" s="13"/>
      <c r="D17" s="2"/>
      <c r="E17" s="2"/>
      <c r="F17" s="2"/>
      <c r="G17" s="3"/>
      <c r="H17" s="3"/>
      <c r="I17" s="12"/>
      <c r="J17" s="1"/>
      <c r="K17" s="2"/>
    </row>
    <row r="18" spans="1:11" ht="15.75" x14ac:dyDescent="0.25">
      <c r="A18" s="14"/>
      <c r="B18" s="13"/>
      <c r="C18" s="13"/>
      <c r="D18" s="2"/>
      <c r="E18" s="2"/>
      <c r="F18" s="2"/>
      <c r="G18" s="3"/>
      <c r="H18" s="3"/>
      <c r="I18" s="12"/>
      <c r="J18" s="1"/>
      <c r="K18" s="2"/>
    </row>
    <row r="19" spans="1:11" ht="15.75" x14ac:dyDescent="0.25">
      <c r="A19" s="14"/>
      <c r="B19" s="13"/>
      <c r="C19" s="13"/>
      <c r="D19" s="2"/>
      <c r="E19" s="2"/>
      <c r="F19" s="2"/>
      <c r="G19" s="3"/>
      <c r="H19" s="3"/>
      <c r="I19" s="12"/>
      <c r="J19" s="1"/>
      <c r="K19" s="2"/>
    </row>
    <row r="20" spans="1:11" x14ac:dyDescent="0.25">
      <c r="A20" s="10"/>
      <c r="B20" s="10"/>
      <c r="C20" s="10"/>
      <c r="D20" s="10"/>
      <c r="E20" s="10"/>
      <c r="F20" s="10"/>
      <c r="G20" s="18"/>
      <c r="H20" s="18"/>
      <c r="I20" s="18"/>
      <c r="J20" s="10"/>
      <c r="K20" s="10"/>
    </row>
    <row r="21" spans="1:11" x14ac:dyDescent="0.25">
      <c r="A21" s="10"/>
      <c r="B21" s="10"/>
      <c r="C21" s="10"/>
      <c r="D21" s="10"/>
      <c r="E21" s="10"/>
      <c r="F21" s="10"/>
      <c r="G21" s="18"/>
      <c r="H21" s="18"/>
      <c r="I21" s="18"/>
      <c r="J21" s="10"/>
      <c r="K21" s="10"/>
    </row>
    <row r="22" spans="1:11" x14ac:dyDescent="0.25">
      <c r="A22" s="10"/>
      <c r="B22" s="10"/>
      <c r="C22" s="10"/>
      <c r="D22" s="10"/>
      <c r="E22" s="10"/>
      <c r="F22" s="10"/>
      <c r="G22" s="18"/>
      <c r="H22" s="18"/>
      <c r="I22" s="18"/>
      <c r="J22" s="10"/>
      <c r="K22" s="10"/>
    </row>
    <row r="23" spans="1:11" x14ac:dyDescent="0.25">
      <c r="A23" s="10"/>
      <c r="B23" s="10"/>
      <c r="C23" s="10"/>
      <c r="D23" s="10"/>
      <c r="E23" s="10"/>
      <c r="F23" s="10"/>
      <c r="G23" s="18"/>
      <c r="H23" s="18"/>
      <c r="I23" s="18"/>
      <c r="J23" s="10"/>
      <c r="K23" s="10"/>
    </row>
    <row r="24" spans="1:11" x14ac:dyDescent="0.25">
      <c r="A24" s="10"/>
      <c r="B24" s="10"/>
      <c r="C24" s="10"/>
      <c r="D24" s="10"/>
      <c r="E24" s="10"/>
      <c r="F24" s="10"/>
      <c r="G24" s="18"/>
      <c r="H24" s="18"/>
      <c r="I24" s="18"/>
      <c r="J24" s="10"/>
      <c r="K24" s="10"/>
    </row>
    <row r="25" spans="1:11" x14ac:dyDescent="0.25">
      <c r="A25" s="10"/>
      <c r="B25" s="10"/>
      <c r="C25" s="10"/>
      <c r="D25" s="10"/>
      <c r="E25" s="10"/>
      <c r="F25" s="10"/>
      <c r="G25" s="18"/>
      <c r="H25" s="18"/>
      <c r="I25" s="18"/>
      <c r="J25" s="10"/>
      <c r="K25" s="10"/>
    </row>
    <row r="26" spans="1:11" x14ac:dyDescent="0.25">
      <c r="A26" s="10"/>
      <c r="B26" s="10"/>
      <c r="C26" s="10"/>
      <c r="D26" s="10"/>
      <c r="E26" s="10"/>
      <c r="F26" s="10"/>
      <c r="G26" s="18"/>
      <c r="H26" s="18"/>
      <c r="I26" s="18"/>
      <c r="J26" s="10"/>
      <c r="K26" s="10"/>
    </row>
    <row r="27" spans="1:11" x14ac:dyDescent="0.25">
      <c r="A27" s="10"/>
      <c r="B27" s="10"/>
      <c r="C27" s="10"/>
      <c r="D27" s="10"/>
      <c r="E27" s="10"/>
      <c r="F27" s="10"/>
      <c r="G27" s="18"/>
      <c r="H27" s="18"/>
      <c r="I27" s="18"/>
      <c r="J27" s="10"/>
      <c r="K27" s="10"/>
    </row>
    <row r="28" spans="1:11" x14ac:dyDescent="0.25">
      <c r="A28" s="10"/>
      <c r="B28" s="10"/>
      <c r="C28" s="10"/>
      <c r="D28" s="10"/>
      <c r="E28" s="10"/>
      <c r="F28" s="10"/>
      <c r="G28" s="18"/>
      <c r="H28" s="18"/>
      <c r="I28" s="18"/>
      <c r="J28" s="10"/>
      <c r="K28" s="10"/>
    </row>
    <row r="29" spans="1:11" x14ac:dyDescent="0.25">
      <c r="A29" s="10"/>
      <c r="B29" s="10"/>
      <c r="C29" s="10"/>
      <c r="D29" s="10"/>
      <c r="E29" s="10"/>
      <c r="F29" s="10"/>
      <c r="G29" s="18"/>
      <c r="H29" s="18"/>
      <c r="I29" s="18"/>
      <c r="J29" s="10"/>
      <c r="K29" s="10"/>
    </row>
    <row r="30" spans="1:11" x14ac:dyDescent="0.25">
      <c r="A30" s="10"/>
      <c r="B30" s="10"/>
      <c r="C30" s="10"/>
      <c r="D30" s="10"/>
      <c r="E30" s="10"/>
      <c r="F30" s="10"/>
      <c r="G30" s="18"/>
      <c r="H30" s="18"/>
      <c r="I30" s="18"/>
      <c r="J30" s="10"/>
      <c r="K30" s="10"/>
    </row>
    <row r="31" spans="1:11" x14ac:dyDescent="0.25">
      <c r="A31" s="10"/>
      <c r="B31" s="10"/>
      <c r="C31" s="10"/>
      <c r="D31" s="10"/>
      <c r="E31" s="10"/>
      <c r="F31" s="10"/>
      <c r="G31" s="18"/>
      <c r="H31" s="18"/>
      <c r="I31" s="18"/>
      <c r="J31" s="10"/>
      <c r="K31" s="10"/>
    </row>
    <row r="32" spans="1:11" x14ac:dyDescent="0.25">
      <c r="A32" s="10"/>
      <c r="B32" s="10"/>
      <c r="C32" s="10"/>
      <c r="D32" s="10"/>
      <c r="E32" s="10"/>
      <c r="F32" s="10"/>
      <c r="G32" s="18"/>
      <c r="H32" s="18"/>
      <c r="I32" s="18"/>
      <c r="J32" s="10"/>
      <c r="K32" s="10"/>
    </row>
    <row r="33" spans="1:11" x14ac:dyDescent="0.25">
      <c r="A33" s="10"/>
      <c r="B33" s="10"/>
      <c r="C33" s="10"/>
      <c r="D33" s="10"/>
      <c r="E33" s="10"/>
      <c r="F33" s="10"/>
      <c r="G33" s="18"/>
      <c r="H33" s="18"/>
      <c r="I33" s="18"/>
      <c r="J33" s="10"/>
      <c r="K33" s="10"/>
    </row>
    <row r="34" spans="1:11" x14ac:dyDescent="0.25">
      <c r="A34" s="10"/>
      <c r="B34" s="10"/>
      <c r="C34" s="10"/>
      <c r="D34" s="10"/>
      <c r="E34" s="10"/>
      <c r="F34" s="10"/>
      <c r="G34" s="18"/>
      <c r="H34" s="18"/>
      <c r="I34" s="18"/>
      <c r="J34" s="10"/>
      <c r="K34" s="10"/>
    </row>
    <row r="35" spans="1:11" x14ac:dyDescent="0.25">
      <c r="A35" s="10"/>
      <c r="B35" s="10"/>
      <c r="C35" s="10"/>
      <c r="D35" s="10"/>
      <c r="E35" s="10"/>
      <c r="F35" s="10"/>
      <c r="G35" s="18"/>
      <c r="H35" s="18"/>
      <c r="I35" s="18"/>
      <c r="J35" s="10"/>
      <c r="K35" s="10"/>
    </row>
    <row r="36" spans="1:11" x14ac:dyDescent="0.25">
      <c r="A36" s="10"/>
      <c r="B36" s="10"/>
      <c r="C36" s="10"/>
      <c r="D36" s="10"/>
      <c r="E36" s="10"/>
      <c r="F36" s="10"/>
      <c r="G36" s="18"/>
      <c r="H36" s="18"/>
      <c r="I36" s="18"/>
      <c r="J36" s="10"/>
      <c r="K36" s="10"/>
    </row>
    <row r="37" spans="1:11" x14ac:dyDescent="0.25">
      <c r="A37" s="10"/>
      <c r="B37" s="10"/>
      <c r="C37" s="10"/>
      <c r="D37" s="10"/>
      <c r="E37" s="10"/>
      <c r="F37" s="10"/>
      <c r="G37" s="18"/>
      <c r="H37" s="18"/>
      <c r="I37" s="18"/>
      <c r="J37" s="10"/>
      <c r="K37" s="10"/>
    </row>
    <row r="38" spans="1:11" x14ac:dyDescent="0.25">
      <c r="A38" s="10"/>
      <c r="B38" s="10"/>
      <c r="C38" s="10"/>
      <c r="D38" s="10"/>
      <c r="E38" s="10"/>
      <c r="F38" s="10"/>
      <c r="G38" s="18"/>
      <c r="H38" s="18"/>
      <c r="I38" s="18"/>
      <c r="J38" s="10"/>
      <c r="K38" s="10"/>
    </row>
    <row r="39" spans="1:11" x14ac:dyDescent="0.25">
      <c r="A39" s="10"/>
      <c r="B39" s="10"/>
      <c r="C39" s="10"/>
      <c r="D39" s="10"/>
      <c r="E39" s="10"/>
      <c r="F39" s="10"/>
      <c r="G39" s="18"/>
      <c r="H39" s="18"/>
      <c r="I39" s="18"/>
      <c r="J39" s="10"/>
      <c r="K39" s="10"/>
    </row>
    <row r="40" spans="1:11" x14ac:dyDescent="0.25">
      <c r="A40" s="10"/>
      <c r="B40" s="10"/>
      <c r="C40" s="10"/>
      <c r="D40" s="10"/>
      <c r="E40" s="10"/>
      <c r="F40" s="10"/>
      <c r="G40" s="18"/>
      <c r="H40" s="18"/>
      <c r="I40" s="18"/>
      <c r="J40" s="10"/>
      <c r="K40" s="10"/>
    </row>
    <row r="41" spans="1:11" x14ac:dyDescent="0.25">
      <c r="A41" s="10"/>
      <c r="B41" s="10"/>
      <c r="C41" s="10"/>
      <c r="D41" s="10"/>
      <c r="E41" s="10"/>
      <c r="F41" s="10"/>
      <c r="G41" s="18"/>
      <c r="H41" s="18"/>
      <c r="I41" s="18"/>
      <c r="J41" s="10"/>
      <c r="K41" s="10"/>
    </row>
    <row r="42" spans="1:11" x14ac:dyDescent="0.25">
      <c r="A42" s="10"/>
      <c r="B42" s="10"/>
      <c r="C42" s="10"/>
      <c r="D42" s="10"/>
      <c r="E42" s="10"/>
      <c r="F42" s="10"/>
      <c r="G42" s="18"/>
      <c r="H42" s="18"/>
      <c r="I42" s="18"/>
      <c r="J42" s="10"/>
      <c r="K42" s="10"/>
    </row>
    <row r="43" spans="1:11" x14ac:dyDescent="0.25">
      <c r="A43" s="10"/>
      <c r="B43" s="10"/>
      <c r="C43" s="10"/>
      <c r="D43" s="10"/>
      <c r="E43" s="10"/>
      <c r="F43" s="10"/>
      <c r="G43" s="18"/>
      <c r="H43" s="18"/>
      <c r="I43" s="18"/>
      <c r="J43" s="10"/>
      <c r="K43" s="10"/>
    </row>
    <row r="44" spans="1:11" x14ac:dyDescent="0.25">
      <c r="A44" s="10"/>
      <c r="B44" s="10"/>
      <c r="C44" s="10"/>
      <c r="D44" s="10"/>
      <c r="E44" s="10"/>
      <c r="F44" s="10"/>
      <c r="G44" s="18"/>
      <c r="H44" s="18"/>
      <c r="I44" s="18"/>
      <c r="J44" s="10"/>
      <c r="K44" s="10"/>
    </row>
    <row r="45" spans="1:11" x14ac:dyDescent="0.25">
      <c r="A45" s="10"/>
      <c r="B45" s="10"/>
      <c r="C45" s="10"/>
      <c r="D45" s="10"/>
      <c r="E45" s="10"/>
      <c r="F45" s="10"/>
      <c r="G45" s="18"/>
      <c r="H45" s="18"/>
      <c r="I45" s="18"/>
      <c r="J45" s="10"/>
      <c r="K45" s="10"/>
    </row>
    <row r="46" spans="1:11" x14ac:dyDescent="0.25">
      <c r="A46" s="10"/>
      <c r="B46" s="10"/>
      <c r="C46" s="10"/>
      <c r="D46" s="10"/>
      <c r="E46" s="10"/>
      <c r="F46" s="10"/>
      <c r="G46" s="18"/>
      <c r="H46" s="18"/>
      <c r="I46" s="18"/>
      <c r="J46" s="10"/>
      <c r="K46" s="10"/>
    </row>
    <row r="47" spans="1:11" x14ac:dyDescent="0.25">
      <c r="A47" s="10"/>
      <c r="B47" s="10"/>
      <c r="C47" s="10"/>
      <c r="D47" s="10"/>
      <c r="E47" s="10"/>
      <c r="F47" s="10"/>
      <c r="G47" s="18"/>
      <c r="H47" s="18"/>
      <c r="I47" s="18"/>
      <c r="J47" s="10"/>
      <c r="K47" s="10"/>
    </row>
    <row r="48" spans="1:11" x14ac:dyDescent="0.25">
      <c r="A48" s="10"/>
      <c r="B48" s="10"/>
      <c r="C48" s="10"/>
      <c r="D48" s="10"/>
      <c r="E48" s="10"/>
      <c r="F48" s="10"/>
      <c r="G48" s="18"/>
      <c r="H48" s="18"/>
      <c r="I48" s="18"/>
      <c r="J48" s="10"/>
      <c r="K48" s="10"/>
    </row>
    <row r="49" spans="1:11" x14ac:dyDescent="0.25">
      <c r="A49" s="10"/>
      <c r="B49" s="10"/>
      <c r="C49" s="10"/>
      <c r="D49" s="10"/>
      <c r="E49" s="10"/>
      <c r="F49" s="10"/>
      <c r="G49" s="18"/>
      <c r="H49" s="18"/>
      <c r="I49" s="18"/>
      <c r="J49" s="10"/>
      <c r="K49" s="10"/>
    </row>
    <row r="50" spans="1:11" x14ac:dyDescent="0.25">
      <c r="A50" s="10"/>
      <c r="B50" s="10"/>
      <c r="C50" s="10"/>
      <c r="D50" s="10"/>
      <c r="E50" s="10"/>
      <c r="F50" s="10"/>
      <c r="G50" s="18"/>
      <c r="H50" s="18"/>
      <c r="I50" s="18"/>
      <c r="J50" s="10"/>
      <c r="K50" s="10"/>
    </row>
  </sheetData>
  <conditionalFormatting sqref="A3:K50">
    <cfRule type="expression" dxfId="143" priority="3">
      <formula>$F3="v"</formula>
    </cfRule>
    <cfRule type="expression" dxfId="142" priority="4">
      <formula>$F3="no"</formula>
    </cfRule>
  </conditionalFormatting>
  <conditionalFormatting sqref="A3:I50">
    <cfRule type="expression" dxfId="141" priority="1">
      <formula>$F3="m"</formula>
    </cfRule>
    <cfRule type="expression" dxfId="140" priority="2">
      <formula>$F3="d"</formula>
    </cfRule>
  </conditionalFormatting>
  <pageMargins left="0.7" right="0.2" top="0.2" bottom="0.2" header="0.3" footer="0.3"/>
  <pageSetup orientation="landscape" r:id="rId1"/>
  <headerFooter>
    <oddHeader>&amp;L&amp;A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F6051-284D-4B46-8725-D2E780E2570C}">
  <sheetPr codeName="Sheet9"/>
  <dimension ref="A2:K48"/>
  <sheetViews>
    <sheetView topLeftCell="A7" workbookViewId="0">
      <selection activeCell="A13" sqref="A13"/>
    </sheetView>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5.4257812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2803</v>
      </c>
      <c r="B3" s="269" t="s">
        <v>2804</v>
      </c>
      <c r="C3" s="269" t="s">
        <v>2805</v>
      </c>
      <c r="D3" s="269" t="s">
        <v>5485</v>
      </c>
      <c r="E3" s="269" t="s">
        <v>4</v>
      </c>
      <c r="F3" s="269" t="s">
        <v>5</v>
      </c>
      <c r="G3" s="270"/>
      <c r="H3" s="270"/>
      <c r="I3" s="270"/>
      <c r="J3" s="269"/>
      <c r="K3" s="269" t="s">
        <v>18</v>
      </c>
    </row>
    <row r="4" spans="1:11" ht="45" customHeight="1" x14ac:dyDescent="0.25">
      <c r="A4" s="269" t="s">
        <v>2809</v>
      </c>
      <c r="B4" s="269" t="s">
        <v>2810</v>
      </c>
      <c r="C4" s="269" t="s">
        <v>2811</v>
      </c>
      <c r="D4" s="269" t="s">
        <v>5485</v>
      </c>
      <c r="E4" s="269" t="s">
        <v>4</v>
      </c>
      <c r="F4" s="269" t="s">
        <v>5</v>
      </c>
      <c r="G4" s="270"/>
      <c r="H4" s="270"/>
      <c r="I4" s="270"/>
      <c r="J4" s="269"/>
      <c r="K4" s="269" t="s">
        <v>153</v>
      </c>
    </row>
    <row r="5" spans="1:11" ht="45" customHeight="1" x14ac:dyDescent="0.25">
      <c r="A5" s="269" t="s">
        <v>2814</v>
      </c>
      <c r="B5" s="269" t="s">
        <v>2815</v>
      </c>
      <c r="C5" s="269" t="s">
        <v>2450</v>
      </c>
      <c r="D5" s="269" t="s">
        <v>5485</v>
      </c>
      <c r="E5" s="269" t="s">
        <v>8</v>
      </c>
      <c r="F5" s="269" t="s">
        <v>5</v>
      </c>
      <c r="G5" s="270"/>
      <c r="H5" s="270"/>
      <c r="I5" s="270"/>
      <c r="J5" s="269"/>
      <c r="K5" s="269"/>
    </row>
    <row r="6" spans="1:11" ht="45" customHeight="1" x14ac:dyDescent="0.25">
      <c r="A6" s="269" t="s">
        <v>2818</v>
      </c>
      <c r="B6" s="269" t="s">
        <v>2819</v>
      </c>
      <c r="C6" s="269" t="s">
        <v>2820</v>
      </c>
      <c r="D6" s="269" t="s">
        <v>5485</v>
      </c>
      <c r="E6" s="269" t="s">
        <v>8</v>
      </c>
      <c r="F6" s="269" t="s">
        <v>5</v>
      </c>
      <c r="G6" s="270"/>
      <c r="H6" s="270"/>
      <c r="I6" s="270"/>
      <c r="J6" s="269"/>
      <c r="K6" s="269" t="s">
        <v>7</v>
      </c>
    </row>
    <row r="7" spans="1:11" ht="45" customHeight="1" x14ac:dyDescent="0.25">
      <c r="A7" s="269" t="s">
        <v>2823</v>
      </c>
      <c r="B7" s="269" t="s">
        <v>2824</v>
      </c>
      <c r="C7" s="269" t="s">
        <v>2825</v>
      </c>
      <c r="D7" s="269" t="s">
        <v>5485</v>
      </c>
      <c r="E7" s="269" t="s">
        <v>8</v>
      </c>
      <c r="F7" s="269" t="s">
        <v>5</v>
      </c>
      <c r="G7" s="270"/>
      <c r="H7" s="270"/>
      <c r="I7" s="270"/>
      <c r="J7" s="269"/>
      <c r="K7" s="269" t="s">
        <v>2826</v>
      </c>
    </row>
    <row r="8" spans="1:11" ht="45" customHeight="1" x14ac:dyDescent="0.25">
      <c r="A8" s="269" t="s">
        <v>2829</v>
      </c>
      <c r="B8" s="269" t="s">
        <v>2830</v>
      </c>
      <c r="C8" s="269" t="s">
        <v>2831</v>
      </c>
      <c r="D8" s="269" t="s">
        <v>5487</v>
      </c>
      <c r="E8" s="269" t="s">
        <v>8</v>
      </c>
      <c r="F8" s="269" t="s">
        <v>5</v>
      </c>
      <c r="G8" s="270"/>
      <c r="H8" s="270"/>
      <c r="I8" s="270"/>
      <c r="J8" s="269"/>
      <c r="K8" s="269" t="s">
        <v>9</v>
      </c>
    </row>
    <row r="9" spans="1:11" ht="45" customHeight="1" x14ac:dyDescent="0.25">
      <c r="A9" s="269" t="s">
        <v>2834</v>
      </c>
      <c r="B9" s="269" t="s">
        <v>2835</v>
      </c>
      <c r="C9" s="269" t="s">
        <v>2836</v>
      </c>
      <c r="D9" s="269" t="s">
        <v>5486</v>
      </c>
      <c r="E9" s="269" t="s">
        <v>8</v>
      </c>
      <c r="F9" s="269" t="s">
        <v>5</v>
      </c>
      <c r="G9" s="270"/>
      <c r="H9" s="270"/>
      <c r="I9" s="270"/>
      <c r="J9" s="269"/>
      <c r="K9" s="269" t="s">
        <v>2826</v>
      </c>
    </row>
    <row r="10" spans="1:11" ht="45" customHeight="1" x14ac:dyDescent="0.25">
      <c r="A10" s="5"/>
      <c r="B10" s="11"/>
      <c r="C10" s="11"/>
      <c r="D10" s="2"/>
      <c r="E10" s="2"/>
      <c r="F10" s="2"/>
      <c r="G10" s="3"/>
      <c r="H10" s="3"/>
      <c r="I10" s="3"/>
      <c r="J10" s="10"/>
      <c r="K10" s="2"/>
    </row>
    <row r="11" spans="1:11" ht="45" customHeight="1" x14ac:dyDescent="0.25">
      <c r="A11" s="5"/>
      <c r="B11" s="11"/>
      <c r="C11" s="11"/>
      <c r="D11" s="2"/>
      <c r="E11" s="2"/>
      <c r="F11" s="2"/>
      <c r="G11" s="3"/>
      <c r="H11" s="3"/>
      <c r="I11" s="3"/>
      <c r="J11" s="10"/>
      <c r="K11" s="2"/>
    </row>
    <row r="12" spans="1:11" ht="45" customHeight="1" x14ac:dyDescent="0.25">
      <c r="A12" s="5"/>
      <c r="B12" s="11"/>
      <c r="C12" s="11"/>
      <c r="D12" s="2"/>
      <c r="E12" s="2"/>
      <c r="F12" s="2"/>
      <c r="G12" s="3"/>
      <c r="H12" s="3"/>
      <c r="I12" s="3"/>
      <c r="J12" s="10"/>
      <c r="K12" s="2"/>
    </row>
    <row r="13" spans="1:11" ht="45" customHeight="1" x14ac:dyDescent="0.25">
      <c r="A13" s="5"/>
      <c r="B13" s="11"/>
      <c r="C13" s="11"/>
      <c r="D13" s="2"/>
      <c r="E13" s="2"/>
      <c r="F13" s="2"/>
      <c r="G13" s="3"/>
      <c r="H13" s="3"/>
      <c r="I13" s="3"/>
      <c r="J13" s="10"/>
      <c r="K13" s="2"/>
    </row>
    <row r="14" spans="1:11" ht="45" customHeight="1" x14ac:dyDescent="0.25">
      <c r="A14" s="5"/>
      <c r="B14" s="11"/>
      <c r="C14" s="11"/>
      <c r="D14" s="2"/>
      <c r="E14" s="2"/>
      <c r="F14" s="2"/>
      <c r="G14" s="3"/>
      <c r="H14" s="3"/>
      <c r="I14" s="3"/>
      <c r="J14" s="10"/>
      <c r="K14" s="2"/>
    </row>
    <row r="15" spans="1:11" ht="45" customHeight="1" x14ac:dyDescent="0.25">
      <c r="A15" s="5"/>
      <c r="B15" s="11"/>
      <c r="C15" s="11"/>
      <c r="D15" s="2"/>
      <c r="E15" s="2"/>
      <c r="F15" s="2"/>
      <c r="G15" s="3"/>
      <c r="H15" s="3"/>
      <c r="I15" s="3"/>
      <c r="J15" s="10"/>
      <c r="K15" s="2"/>
    </row>
    <row r="16" spans="1:11" ht="45" customHeight="1" x14ac:dyDescent="0.25">
      <c r="A16" s="5"/>
      <c r="B16" s="11"/>
      <c r="C16" s="11"/>
      <c r="D16" s="2"/>
      <c r="E16" s="2"/>
      <c r="F16" s="2"/>
      <c r="G16" s="3"/>
      <c r="H16" s="3"/>
      <c r="I16" s="3"/>
      <c r="J16" s="10"/>
      <c r="K16" s="2"/>
    </row>
    <row r="17" spans="1:11" ht="45" customHeight="1" x14ac:dyDescent="0.25">
      <c r="A17" s="5"/>
      <c r="B17" s="11"/>
      <c r="C17" s="11"/>
      <c r="D17" s="2"/>
      <c r="E17" s="2"/>
      <c r="F17" s="2"/>
      <c r="G17" s="3"/>
      <c r="H17" s="3"/>
      <c r="I17" s="3"/>
      <c r="J17" s="10"/>
      <c r="K17" s="2"/>
    </row>
    <row r="18" spans="1:11" ht="45" customHeight="1" x14ac:dyDescent="0.25">
      <c r="A18" s="5"/>
      <c r="B18" s="11"/>
      <c r="C18" s="11"/>
      <c r="D18" s="2"/>
      <c r="E18" s="2"/>
      <c r="F18" s="2"/>
      <c r="G18" s="3"/>
      <c r="H18" s="3"/>
      <c r="I18" s="3"/>
      <c r="J18" s="10"/>
      <c r="K18" s="2"/>
    </row>
    <row r="19" spans="1:11" ht="45" customHeight="1" x14ac:dyDescent="0.25">
      <c r="A19" s="5"/>
      <c r="B19" s="11"/>
      <c r="C19" s="11"/>
      <c r="D19" s="2"/>
      <c r="E19" s="2"/>
      <c r="F19" s="2"/>
      <c r="G19" s="3"/>
      <c r="H19" s="3"/>
      <c r="I19" s="3"/>
      <c r="J19" s="10"/>
      <c r="K19" s="2"/>
    </row>
    <row r="20" spans="1:11" ht="45" customHeight="1" x14ac:dyDescent="0.25">
      <c r="A20" s="5"/>
      <c r="B20" s="11"/>
      <c r="C20" s="11"/>
      <c r="D20" s="2"/>
      <c r="E20" s="2"/>
      <c r="F20" s="2"/>
      <c r="G20" s="3"/>
      <c r="H20" s="3"/>
      <c r="I20" s="3"/>
      <c r="J20" s="10"/>
      <c r="K20" s="2"/>
    </row>
    <row r="21" spans="1:11" ht="45" customHeight="1" x14ac:dyDescent="0.25">
      <c r="A21" s="5"/>
      <c r="B21" s="11"/>
      <c r="C21" s="11"/>
      <c r="D21" s="2"/>
      <c r="E21" s="2"/>
      <c r="F21" s="2"/>
      <c r="G21" s="3"/>
      <c r="H21" s="3"/>
      <c r="I21" s="3"/>
      <c r="J21" s="10"/>
      <c r="K21" s="2"/>
    </row>
    <row r="22" spans="1:11" ht="45" customHeight="1" x14ac:dyDescent="0.25">
      <c r="A22" s="5"/>
      <c r="B22" s="11"/>
      <c r="C22" s="11"/>
      <c r="D22" s="2"/>
      <c r="E22" s="2"/>
      <c r="F22" s="2"/>
      <c r="G22" s="3"/>
      <c r="H22" s="3"/>
      <c r="I22" s="3"/>
      <c r="J22" s="10"/>
      <c r="K22" s="2"/>
    </row>
    <row r="23" spans="1:11" ht="45" customHeight="1" x14ac:dyDescent="0.25">
      <c r="A23" s="5"/>
      <c r="B23" s="11"/>
      <c r="C23" s="11"/>
      <c r="D23" s="2"/>
      <c r="E23" s="2"/>
      <c r="F23" s="2"/>
      <c r="G23" s="3"/>
      <c r="H23" s="3"/>
      <c r="I23" s="3"/>
      <c r="J23" s="10"/>
      <c r="K23" s="2"/>
    </row>
    <row r="24" spans="1:11" ht="45" customHeight="1" x14ac:dyDescent="0.25">
      <c r="A24" s="5"/>
      <c r="B24" s="11"/>
      <c r="C24" s="11"/>
      <c r="D24" s="2"/>
      <c r="E24" s="2"/>
      <c r="F24" s="2"/>
      <c r="G24" s="3"/>
      <c r="H24" s="3"/>
      <c r="I24" s="3"/>
      <c r="J24" s="10"/>
      <c r="K24" s="2"/>
    </row>
    <row r="25" spans="1:11" ht="45" customHeight="1" x14ac:dyDescent="0.25">
      <c r="A25" s="5"/>
      <c r="B25" s="11"/>
      <c r="C25" s="11"/>
      <c r="D25" s="2"/>
      <c r="E25" s="2"/>
      <c r="F25" s="2"/>
      <c r="G25" s="3"/>
      <c r="H25" s="3"/>
      <c r="I25" s="3"/>
      <c r="J25" s="10"/>
      <c r="K25" s="2"/>
    </row>
    <row r="26" spans="1:11" ht="45" customHeight="1" x14ac:dyDescent="0.25">
      <c r="A26" s="5"/>
      <c r="B26" s="11"/>
      <c r="C26" s="11"/>
      <c r="D26" s="2"/>
      <c r="E26" s="2"/>
      <c r="F26" s="2"/>
      <c r="G26" s="3"/>
      <c r="H26" s="3"/>
      <c r="I26" s="3"/>
      <c r="J26" s="10"/>
      <c r="K26" s="2"/>
    </row>
    <row r="27" spans="1:11" ht="45" customHeight="1" x14ac:dyDescent="0.25">
      <c r="A27" s="5"/>
      <c r="B27" s="11"/>
      <c r="C27" s="11"/>
      <c r="D27" s="2"/>
      <c r="E27" s="2"/>
      <c r="F27" s="2"/>
      <c r="G27" s="3"/>
      <c r="H27" s="3"/>
      <c r="I27" s="3"/>
      <c r="J27" s="10"/>
      <c r="K27" s="2"/>
    </row>
    <row r="28" spans="1:11" ht="45" customHeight="1" x14ac:dyDescent="0.25">
      <c r="A28" s="5"/>
      <c r="B28" s="11"/>
      <c r="C28" s="11"/>
      <c r="D28" s="2"/>
      <c r="E28" s="2"/>
      <c r="F28" s="2"/>
      <c r="G28" s="3"/>
      <c r="H28" s="3"/>
      <c r="I28" s="3"/>
      <c r="J28" s="10"/>
      <c r="K28" s="2"/>
    </row>
    <row r="29" spans="1:11" ht="45" customHeight="1" x14ac:dyDescent="0.25">
      <c r="A29" s="5"/>
      <c r="B29" s="11"/>
      <c r="C29" s="11"/>
      <c r="D29" s="2"/>
      <c r="E29" s="2"/>
      <c r="F29" s="2"/>
      <c r="G29" s="3"/>
      <c r="H29" s="3"/>
      <c r="I29" s="3"/>
      <c r="J29" s="10"/>
      <c r="K29" s="2"/>
    </row>
    <row r="30" spans="1:11" ht="45" customHeight="1" x14ac:dyDescent="0.25">
      <c r="A30" s="5"/>
      <c r="B30" s="11"/>
      <c r="C30" s="11"/>
      <c r="D30" s="2"/>
      <c r="E30" s="2"/>
      <c r="F30" s="2"/>
      <c r="G30" s="3"/>
      <c r="H30" s="3"/>
      <c r="I30" s="3"/>
      <c r="J30" s="10"/>
      <c r="K30" s="2"/>
    </row>
    <row r="31" spans="1:11" ht="45" customHeight="1" x14ac:dyDescent="0.25">
      <c r="A31" s="5"/>
      <c r="B31" s="11"/>
      <c r="C31" s="11"/>
      <c r="D31" s="2"/>
      <c r="E31" s="2"/>
      <c r="F31" s="2"/>
      <c r="G31" s="3"/>
      <c r="H31" s="3"/>
      <c r="I31" s="3"/>
      <c r="J31" s="10"/>
      <c r="K31" s="2"/>
    </row>
    <row r="32" spans="1:11" ht="45" customHeight="1" x14ac:dyDescent="0.25">
      <c r="A32" s="5"/>
      <c r="B32" s="11"/>
      <c r="C32" s="11"/>
      <c r="D32" s="2"/>
      <c r="E32" s="2"/>
      <c r="F32" s="2"/>
      <c r="G32" s="3"/>
      <c r="H32" s="3"/>
      <c r="I32" s="3"/>
      <c r="J32" s="10"/>
      <c r="K32" s="2"/>
    </row>
    <row r="33" spans="1:11" ht="45" customHeight="1" x14ac:dyDescent="0.25">
      <c r="A33" s="5"/>
      <c r="B33" s="11"/>
      <c r="C33" s="11"/>
      <c r="D33" s="2"/>
      <c r="E33" s="2"/>
      <c r="F33" s="2"/>
      <c r="G33" s="3"/>
      <c r="H33" s="3"/>
      <c r="I33" s="3"/>
      <c r="J33" s="10"/>
      <c r="K33" s="2"/>
    </row>
    <row r="34" spans="1:11" ht="45" customHeight="1" x14ac:dyDescent="0.25">
      <c r="A34" s="5"/>
      <c r="B34" s="11"/>
      <c r="C34" s="11"/>
      <c r="D34" s="2"/>
      <c r="E34" s="2"/>
      <c r="F34" s="2"/>
      <c r="G34" s="3"/>
      <c r="H34" s="3"/>
      <c r="I34" s="3"/>
      <c r="J34" s="10"/>
      <c r="K34" s="2"/>
    </row>
    <row r="35" spans="1:11" ht="45" customHeight="1" x14ac:dyDescent="0.25">
      <c r="A35" s="5"/>
      <c r="B35" s="11"/>
      <c r="C35" s="11"/>
      <c r="D35" s="2"/>
      <c r="E35" s="2"/>
      <c r="F35" s="2"/>
      <c r="G35" s="3"/>
      <c r="H35" s="3"/>
      <c r="I35" s="3"/>
      <c r="J35" s="10"/>
      <c r="K35" s="2"/>
    </row>
    <row r="36" spans="1:11" ht="45" customHeight="1" x14ac:dyDescent="0.25">
      <c r="A36" s="5"/>
      <c r="B36" s="11"/>
      <c r="C36" s="11"/>
      <c r="D36" s="2"/>
      <c r="E36" s="2"/>
      <c r="F36" s="2"/>
      <c r="G36" s="3"/>
      <c r="H36" s="3"/>
      <c r="I36" s="3"/>
      <c r="J36" s="10"/>
      <c r="K36" s="2"/>
    </row>
    <row r="37" spans="1:11" ht="45" customHeight="1" x14ac:dyDescent="0.25">
      <c r="A37" s="5"/>
      <c r="B37" s="11"/>
      <c r="C37" s="11"/>
      <c r="D37" s="2"/>
      <c r="E37" s="2"/>
      <c r="F37" s="2"/>
      <c r="G37" s="3"/>
      <c r="H37" s="3"/>
      <c r="I37" s="3"/>
      <c r="J37" s="10"/>
      <c r="K37" s="2"/>
    </row>
    <row r="38" spans="1:11" ht="45" customHeight="1" x14ac:dyDescent="0.25">
      <c r="A38" s="5"/>
      <c r="B38" s="11"/>
      <c r="C38" s="11"/>
      <c r="D38" s="2"/>
      <c r="E38" s="2"/>
      <c r="F38" s="2"/>
      <c r="G38" s="3"/>
      <c r="H38" s="3"/>
      <c r="I38" s="3"/>
      <c r="J38" s="10"/>
      <c r="K38" s="2"/>
    </row>
    <row r="39" spans="1:11" ht="45" customHeight="1" x14ac:dyDescent="0.25">
      <c r="A39" s="5"/>
      <c r="B39" s="11"/>
      <c r="C39" s="11"/>
      <c r="D39" s="2"/>
      <c r="E39" s="2"/>
      <c r="F39" s="2"/>
      <c r="G39" s="3"/>
      <c r="H39" s="3"/>
      <c r="I39" s="3"/>
      <c r="J39" s="10"/>
      <c r="K39" s="2"/>
    </row>
    <row r="40" spans="1:11" ht="45" customHeight="1" x14ac:dyDescent="0.25">
      <c r="A40" s="5"/>
      <c r="B40" s="11"/>
      <c r="C40" s="11"/>
      <c r="D40" s="2"/>
      <c r="E40" s="2"/>
      <c r="F40" s="2"/>
      <c r="G40" s="3"/>
      <c r="H40" s="3"/>
      <c r="I40" s="3"/>
      <c r="J40" s="10"/>
      <c r="K40" s="2"/>
    </row>
    <row r="41" spans="1:11" ht="45" customHeight="1" x14ac:dyDescent="0.25">
      <c r="A41" s="5"/>
      <c r="B41" s="11"/>
      <c r="C41" s="11"/>
      <c r="D41" s="2"/>
      <c r="E41" s="2"/>
      <c r="F41" s="2"/>
      <c r="G41" s="3"/>
      <c r="H41" s="3"/>
      <c r="I41" s="3"/>
      <c r="J41" s="10"/>
      <c r="K41" s="2"/>
    </row>
    <row r="42" spans="1:11" ht="45" customHeight="1" x14ac:dyDescent="0.25">
      <c r="A42" s="5"/>
      <c r="B42" s="11"/>
      <c r="C42" s="11"/>
      <c r="D42" s="2"/>
      <c r="E42" s="2"/>
      <c r="F42" s="2"/>
      <c r="G42" s="3"/>
      <c r="H42" s="3"/>
      <c r="I42" s="3"/>
      <c r="J42" s="10"/>
      <c r="K42" s="2"/>
    </row>
    <row r="43" spans="1:11" ht="45" customHeight="1" x14ac:dyDescent="0.25">
      <c r="A43" s="5"/>
      <c r="B43" s="11"/>
      <c r="C43" s="11"/>
      <c r="D43" s="2"/>
      <c r="E43" s="2"/>
      <c r="F43" s="2"/>
      <c r="G43" s="3"/>
      <c r="H43" s="3"/>
      <c r="I43" s="3"/>
      <c r="J43" s="10"/>
      <c r="K43" s="2"/>
    </row>
    <row r="44" spans="1:11" ht="45" customHeight="1" x14ac:dyDescent="0.25">
      <c r="A44" s="5"/>
      <c r="B44" s="11"/>
      <c r="C44" s="11"/>
      <c r="D44" s="2"/>
      <c r="E44" s="2"/>
      <c r="F44" s="2"/>
      <c r="G44" s="3"/>
      <c r="H44" s="3"/>
      <c r="I44" s="3"/>
      <c r="J44" s="10"/>
      <c r="K44" s="2"/>
    </row>
    <row r="45" spans="1:11" ht="45" customHeight="1" x14ac:dyDescent="0.25">
      <c r="A45" s="5"/>
      <c r="B45" s="11"/>
      <c r="C45" s="11"/>
      <c r="D45" s="2"/>
      <c r="E45" s="2"/>
      <c r="F45" s="2"/>
      <c r="G45" s="3"/>
      <c r="H45" s="3"/>
      <c r="I45" s="3"/>
      <c r="J45" s="10"/>
      <c r="K45" s="2"/>
    </row>
    <row r="46" spans="1:11" ht="45" customHeight="1" x14ac:dyDescent="0.25">
      <c r="A46" s="5"/>
      <c r="B46" s="11"/>
      <c r="C46" s="11"/>
      <c r="D46" s="2"/>
      <c r="E46" s="2"/>
      <c r="F46" s="2"/>
      <c r="G46" s="3"/>
      <c r="H46" s="3"/>
      <c r="I46" s="3"/>
      <c r="J46" s="10"/>
      <c r="K46" s="2"/>
    </row>
    <row r="47" spans="1:11" ht="45" customHeight="1" x14ac:dyDescent="0.25">
      <c r="A47" s="5"/>
      <c r="B47" s="11"/>
      <c r="C47" s="11"/>
      <c r="D47" s="2"/>
      <c r="E47" s="2"/>
      <c r="F47" s="2"/>
      <c r="G47" s="3"/>
      <c r="H47" s="3"/>
      <c r="I47" s="3"/>
      <c r="J47" s="10"/>
      <c r="K47" s="2"/>
    </row>
    <row r="48" spans="1:11" ht="45" customHeight="1" x14ac:dyDescent="0.25">
      <c r="A48" s="5"/>
      <c r="B48" s="11"/>
      <c r="C48" s="11"/>
      <c r="D48" s="2"/>
      <c r="E48" s="2"/>
      <c r="F48" s="2"/>
      <c r="G48" s="3"/>
      <c r="H48" s="3"/>
      <c r="I48" s="3"/>
      <c r="J48" s="10"/>
      <c r="K48" s="2"/>
    </row>
  </sheetData>
  <conditionalFormatting sqref="A3:K50">
    <cfRule type="expression" dxfId="139" priority="3">
      <formula>$F3="v"</formula>
    </cfRule>
    <cfRule type="expression" dxfId="138" priority="4">
      <formula>$F3="no"</formula>
    </cfRule>
  </conditionalFormatting>
  <conditionalFormatting sqref="A3:I50">
    <cfRule type="expression" dxfId="137" priority="1">
      <formula>$F3="m"</formula>
    </cfRule>
    <cfRule type="expression" dxfId="136" priority="2">
      <formula>$F3="d"</formula>
    </cfRule>
  </conditionalFormatting>
  <pageMargins left="0.7" right="0.2" top="0.2" bottom="0.2" header="0.3" footer="0.3"/>
  <pageSetup orientation="landscape" r:id="rId1"/>
  <headerFooter>
    <oddHeader>&amp;L&amp;A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A23B8-9C8E-4564-AD20-17AD09BBA229}">
  <sheetPr codeName="Sheet10"/>
  <dimension ref="A2:K17"/>
  <sheetViews>
    <sheetView workbookViewId="0"/>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5.4257812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992</v>
      </c>
      <c r="B3" s="269" t="s">
        <v>993</v>
      </c>
      <c r="C3" s="269" t="s">
        <v>994</v>
      </c>
      <c r="D3" s="269" t="s">
        <v>5485</v>
      </c>
      <c r="E3" s="269" t="s">
        <v>8</v>
      </c>
      <c r="F3" s="269" t="s">
        <v>6</v>
      </c>
      <c r="G3" s="270"/>
      <c r="H3" s="270"/>
      <c r="I3" s="270"/>
      <c r="J3" s="269"/>
      <c r="K3" s="269" t="s">
        <v>153</v>
      </c>
    </row>
    <row r="4" spans="1:11" ht="45" customHeight="1" x14ac:dyDescent="0.25">
      <c r="A4" s="269" t="s">
        <v>999</v>
      </c>
      <c r="B4" s="269" t="s">
        <v>1000</v>
      </c>
      <c r="C4" s="269" t="s">
        <v>1001</v>
      </c>
      <c r="D4" s="269" t="s">
        <v>5485</v>
      </c>
      <c r="E4" s="269" t="s">
        <v>8</v>
      </c>
      <c r="F4" s="269" t="s">
        <v>6</v>
      </c>
      <c r="G4" s="270"/>
      <c r="H4" s="270"/>
      <c r="I4" s="270"/>
      <c r="J4" s="269"/>
      <c r="K4" s="269" t="s">
        <v>153</v>
      </c>
    </row>
    <row r="5" spans="1:11" ht="45" customHeight="1" x14ac:dyDescent="0.25">
      <c r="A5" s="269" t="s">
        <v>1004</v>
      </c>
      <c r="B5" s="269" t="s">
        <v>1005</v>
      </c>
      <c r="C5" s="269" t="s">
        <v>1006</v>
      </c>
      <c r="D5" s="269" t="s">
        <v>5485</v>
      </c>
      <c r="E5" s="269" t="s">
        <v>8</v>
      </c>
      <c r="F5" s="269" t="s">
        <v>6</v>
      </c>
      <c r="G5" s="270"/>
      <c r="H5" s="270"/>
      <c r="I5" s="270"/>
      <c r="J5" s="269"/>
      <c r="K5" s="269" t="s">
        <v>153</v>
      </c>
    </row>
    <row r="6" spans="1:11" ht="45" customHeight="1" x14ac:dyDescent="0.25">
      <c r="A6" s="269" t="s">
        <v>1009</v>
      </c>
      <c r="B6" s="269" t="s">
        <v>1010</v>
      </c>
      <c r="C6" s="269" t="s">
        <v>1011</v>
      </c>
      <c r="D6" s="269" t="s">
        <v>5485</v>
      </c>
      <c r="E6" s="269" t="s">
        <v>8</v>
      </c>
      <c r="F6" s="269" t="s">
        <v>6</v>
      </c>
      <c r="G6" s="270"/>
      <c r="H6" s="270"/>
      <c r="I6" s="270"/>
      <c r="J6" s="269"/>
      <c r="K6" s="269" t="s">
        <v>153</v>
      </c>
    </row>
    <row r="7" spans="1:11" ht="45" customHeight="1" x14ac:dyDescent="0.25">
      <c r="A7" s="269" t="s">
        <v>1014</v>
      </c>
      <c r="B7" s="269" t="s">
        <v>1015</v>
      </c>
      <c r="C7" s="269" t="s">
        <v>1016</v>
      </c>
      <c r="D7" s="269" t="s">
        <v>5485</v>
      </c>
      <c r="E7" s="269" t="s">
        <v>8</v>
      </c>
      <c r="F7" s="269" t="s">
        <v>6</v>
      </c>
      <c r="G7" s="270"/>
      <c r="H7" s="270"/>
      <c r="I7" s="270"/>
      <c r="J7" s="269"/>
      <c r="K7" s="269" t="s">
        <v>153</v>
      </c>
    </row>
    <row r="8" spans="1:11" ht="45" customHeight="1" x14ac:dyDescent="0.25">
      <c r="A8" s="269" t="s">
        <v>1019</v>
      </c>
      <c r="B8" s="269" t="s">
        <v>1020</v>
      </c>
      <c r="C8" s="269" t="s">
        <v>1021</v>
      </c>
      <c r="D8" s="269" t="s">
        <v>5485</v>
      </c>
      <c r="E8" s="269" t="s">
        <v>8</v>
      </c>
      <c r="F8" s="269" t="s">
        <v>6</v>
      </c>
      <c r="G8" s="270"/>
      <c r="H8" s="270"/>
      <c r="I8" s="270"/>
      <c r="J8" s="269"/>
      <c r="K8" s="269" t="s">
        <v>153</v>
      </c>
    </row>
    <row r="9" spans="1:11" ht="45" customHeight="1" x14ac:dyDescent="0.25">
      <c r="A9" s="269" t="s">
        <v>4291</v>
      </c>
      <c r="B9" s="269" t="s">
        <v>4292</v>
      </c>
      <c r="C9" s="269" t="s">
        <v>4293</v>
      </c>
      <c r="D9" s="269" t="s">
        <v>5485</v>
      </c>
      <c r="E9" s="269" t="s">
        <v>8</v>
      </c>
      <c r="F9" s="269" t="s">
        <v>5</v>
      </c>
      <c r="G9" s="270"/>
      <c r="H9" s="270"/>
      <c r="I9" s="270"/>
      <c r="J9" s="269"/>
      <c r="K9" s="269"/>
    </row>
    <row r="10" spans="1:11" ht="45" customHeight="1" x14ac:dyDescent="0.25">
      <c r="A10" s="269" t="s">
        <v>4297</v>
      </c>
      <c r="B10" s="269" t="s">
        <v>4298</v>
      </c>
      <c r="C10" s="269" t="s">
        <v>4299</v>
      </c>
      <c r="D10" s="269" t="s">
        <v>5485</v>
      </c>
      <c r="E10" s="269" t="s">
        <v>8</v>
      </c>
      <c r="F10" s="269" t="s">
        <v>5</v>
      </c>
      <c r="G10" s="270"/>
      <c r="H10" s="270"/>
      <c r="I10" s="270"/>
      <c r="J10" s="269"/>
      <c r="K10" s="269"/>
    </row>
    <row r="11" spans="1:11" ht="45" customHeight="1" x14ac:dyDescent="0.25">
      <c r="A11" s="269" t="s">
        <v>4302</v>
      </c>
      <c r="B11" s="269" t="s">
        <v>4303</v>
      </c>
      <c r="C11" s="269" t="s">
        <v>4304</v>
      </c>
      <c r="D11" s="269" t="s">
        <v>5485</v>
      </c>
      <c r="E11" s="269" t="s">
        <v>8</v>
      </c>
      <c r="F11" s="269" t="s">
        <v>5</v>
      </c>
      <c r="G11" s="270"/>
      <c r="H11" s="270"/>
      <c r="I11" s="270"/>
      <c r="J11" s="269"/>
      <c r="K11" s="269" t="s">
        <v>13</v>
      </c>
    </row>
    <row r="12" spans="1:11" ht="45" customHeight="1" x14ac:dyDescent="0.25">
      <c r="A12" s="5"/>
      <c r="B12" s="9"/>
      <c r="C12" s="9"/>
      <c r="D12" s="2"/>
      <c r="E12" s="2"/>
      <c r="F12" s="2"/>
      <c r="G12" s="3"/>
      <c r="H12" s="3"/>
      <c r="I12" s="3"/>
      <c r="J12" s="2"/>
      <c r="K12" s="2"/>
    </row>
    <row r="13" spans="1:11" ht="45" customHeight="1" x14ac:dyDescent="0.25">
      <c r="A13" s="5"/>
      <c r="B13" s="9"/>
      <c r="C13" s="9"/>
      <c r="D13" s="2"/>
      <c r="E13" s="2"/>
      <c r="F13" s="2"/>
      <c r="G13" s="3"/>
      <c r="H13" s="3"/>
      <c r="I13" s="3"/>
      <c r="J13" s="2"/>
      <c r="K13" s="2"/>
    </row>
    <row r="14" spans="1:11" ht="45" customHeight="1" x14ac:dyDescent="0.25">
      <c r="A14" s="5"/>
      <c r="B14" s="9"/>
      <c r="C14" s="9"/>
      <c r="D14" s="2"/>
      <c r="E14" s="2"/>
      <c r="F14" s="2"/>
      <c r="G14" s="3"/>
      <c r="H14" s="3"/>
      <c r="I14" s="3"/>
      <c r="J14" s="2"/>
      <c r="K14" s="2"/>
    </row>
    <row r="15" spans="1:11" ht="45" customHeight="1" x14ac:dyDescent="0.25">
      <c r="A15" s="5"/>
      <c r="B15" s="9"/>
      <c r="C15" s="9"/>
      <c r="D15" s="2"/>
      <c r="E15" s="2"/>
      <c r="F15" s="2"/>
      <c r="G15" s="3"/>
      <c r="H15" s="3"/>
      <c r="I15" s="3"/>
      <c r="J15" s="2"/>
      <c r="K15" s="2"/>
    </row>
    <row r="16" spans="1:11" ht="45" customHeight="1" x14ac:dyDescent="0.25">
      <c r="A16" s="5"/>
      <c r="B16" s="9"/>
      <c r="C16" s="9"/>
      <c r="D16" s="2"/>
      <c r="E16" s="2"/>
      <c r="F16" s="2"/>
      <c r="G16" s="3"/>
      <c r="H16" s="3"/>
      <c r="I16" s="3"/>
      <c r="J16" s="2"/>
      <c r="K16" s="2"/>
    </row>
    <row r="17" spans="1:11" ht="45" customHeight="1" x14ac:dyDescent="0.25">
      <c r="A17" s="5"/>
      <c r="B17" s="9"/>
      <c r="C17" s="9"/>
      <c r="D17" s="2"/>
      <c r="E17" s="2"/>
      <c r="F17" s="2"/>
      <c r="G17" s="3"/>
      <c r="H17" s="3"/>
      <c r="I17" s="3"/>
      <c r="J17" s="2"/>
      <c r="K17" s="2"/>
    </row>
  </sheetData>
  <conditionalFormatting sqref="A3:K50">
    <cfRule type="expression" dxfId="135" priority="4">
      <formula>$F3="v"</formula>
    </cfRule>
    <cfRule type="expression" dxfId="134" priority="5">
      <formula>$F3="no"</formula>
    </cfRule>
  </conditionalFormatting>
  <conditionalFormatting sqref="A3:I50">
    <cfRule type="expression" dxfId="133" priority="1">
      <formula>$F3="m"</formula>
    </cfRule>
    <cfRule type="expression" dxfId="132" priority="3">
      <formula>$F3="d"</formula>
    </cfRule>
  </conditionalFormatting>
  <pageMargins left="0.7" right="0.2" top="0.2" bottom="0.2" header="0.3" footer="0.3"/>
  <pageSetup orientation="landscape" r:id="rId1"/>
  <headerFooter>
    <oddHeader>&amp;L&amp;A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71EB3-1702-4C83-B024-BCA656DB947C}">
  <sheetPr codeName="Sheet11"/>
  <dimension ref="A2:K58"/>
  <sheetViews>
    <sheetView workbookViewId="0"/>
  </sheetViews>
  <sheetFormatPr defaultRowHeight="15.75" x14ac:dyDescent="0.25"/>
  <cols>
    <col min="1" max="1" width="17.5703125" customWidth="1"/>
    <col min="2" max="3" width="16.7109375" style="6" customWidth="1"/>
    <col min="4" max="6" width="3.7109375" customWidth="1"/>
    <col min="7" max="9" width="8.28515625" customWidth="1"/>
    <col min="10" max="10" width="35.7109375" customWidth="1"/>
    <col min="11" max="11" width="5.4257812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148</v>
      </c>
      <c r="B3" s="269" t="s">
        <v>149</v>
      </c>
      <c r="C3" s="269" t="s">
        <v>150</v>
      </c>
      <c r="D3" s="269" t="s">
        <v>5485</v>
      </c>
      <c r="E3" s="269" t="s">
        <v>8</v>
      </c>
      <c r="F3" s="269" t="s">
        <v>6</v>
      </c>
      <c r="G3" s="270"/>
      <c r="H3" s="270"/>
      <c r="I3" s="270"/>
      <c r="J3" s="269"/>
      <c r="K3" s="269" t="s">
        <v>153</v>
      </c>
    </row>
    <row r="4" spans="1:11" ht="45" customHeight="1" x14ac:dyDescent="0.25">
      <c r="A4" s="269" t="s">
        <v>156</v>
      </c>
      <c r="B4" s="269" t="s">
        <v>157</v>
      </c>
      <c r="C4" s="269" t="s">
        <v>158</v>
      </c>
      <c r="D4" s="269" t="s">
        <v>5485</v>
      </c>
      <c r="E4" s="269" t="s">
        <v>8</v>
      </c>
      <c r="F4" s="269" t="s">
        <v>6</v>
      </c>
      <c r="G4" s="270"/>
      <c r="H4" s="270"/>
      <c r="I4" s="270"/>
      <c r="J4" s="269"/>
      <c r="K4" s="269"/>
    </row>
    <row r="5" spans="1:11" ht="45" customHeight="1" x14ac:dyDescent="0.25">
      <c r="A5" s="269" t="s">
        <v>161</v>
      </c>
      <c r="B5" s="269" t="s">
        <v>162</v>
      </c>
      <c r="C5" s="269" t="s">
        <v>163</v>
      </c>
      <c r="D5" s="269" t="s">
        <v>5485</v>
      </c>
      <c r="E5" s="269" t="s">
        <v>8</v>
      </c>
      <c r="F5" s="269" t="s">
        <v>6</v>
      </c>
      <c r="G5" s="270"/>
      <c r="H5" s="270"/>
      <c r="I5" s="270"/>
      <c r="J5" s="269"/>
      <c r="K5" s="269" t="s">
        <v>153</v>
      </c>
    </row>
    <row r="6" spans="1:11" ht="45" customHeight="1" x14ac:dyDescent="0.25">
      <c r="A6" s="269" t="s">
        <v>166</v>
      </c>
      <c r="B6" s="269" t="s">
        <v>167</v>
      </c>
      <c r="C6" s="269" t="s">
        <v>168</v>
      </c>
      <c r="D6" s="269" t="s">
        <v>5485</v>
      </c>
      <c r="E6" s="269" t="s">
        <v>8</v>
      </c>
      <c r="F6" s="269" t="s">
        <v>6</v>
      </c>
      <c r="G6" s="270"/>
      <c r="H6" s="270"/>
      <c r="I6" s="270"/>
      <c r="J6" s="269"/>
      <c r="K6" s="269" t="s">
        <v>153</v>
      </c>
    </row>
    <row r="7" spans="1:11" ht="45" customHeight="1" x14ac:dyDescent="0.25">
      <c r="A7" s="269" t="s">
        <v>171</v>
      </c>
      <c r="B7" s="269" t="s">
        <v>172</v>
      </c>
      <c r="C7" s="269" t="s">
        <v>173</v>
      </c>
      <c r="D7" s="269" t="s">
        <v>5485</v>
      </c>
      <c r="E7" s="269" t="s">
        <v>8</v>
      </c>
      <c r="F7" s="269" t="s">
        <v>6</v>
      </c>
      <c r="G7" s="270"/>
      <c r="H7" s="270"/>
      <c r="I7" s="270"/>
      <c r="J7" s="269"/>
      <c r="K7" s="269" t="s">
        <v>153</v>
      </c>
    </row>
    <row r="8" spans="1:11" ht="45" customHeight="1" x14ac:dyDescent="0.25">
      <c r="A8" s="269" t="s">
        <v>176</v>
      </c>
      <c r="B8" s="269" t="s">
        <v>172</v>
      </c>
      <c r="C8" s="269" t="s">
        <v>177</v>
      </c>
      <c r="D8" s="269" t="s">
        <v>5485</v>
      </c>
      <c r="E8" s="269" t="s">
        <v>8</v>
      </c>
      <c r="F8" s="269" t="s">
        <v>6</v>
      </c>
      <c r="G8" s="270"/>
      <c r="H8" s="270"/>
      <c r="I8" s="270"/>
      <c r="J8" s="269"/>
      <c r="K8" s="269" t="s">
        <v>153</v>
      </c>
    </row>
    <row r="9" spans="1:11" ht="45" customHeight="1" x14ac:dyDescent="0.25">
      <c r="A9" s="269" t="s">
        <v>714</v>
      </c>
      <c r="B9" s="269" t="s">
        <v>715</v>
      </c>
      <c r="C9" s="269" t="s">
        <v>716</v>
      </c>
      <c r="D9" s="269" t="s">
        <v>5485</v>
      </c>
      <c r="E9" s="269" t="s">
        <v>8</v>
      </c>
      <c r="F9" s="269" t="s">
        <v>6</v>
      </c>
      <c r="G9" s="270"/>
      <c r="H9" s="270"/>
      <c r="I9" s="270"/>
      <c r="J9" s="269"/>
      <c r="K9" s="269" t="s">
        <v>153</v>
      </c>
    </row>
    <row r="10" spans="1:11" ht="45" customHeight="1" x14ac:dyDescent="0.25">
      <c r="A10" s="269" t="s">
        <v>719</v>
      </c>
      <c r="B10" s="269" t="s">
        <v>715</v>
      </c>
      <c r="C10" s="269" t="s">
        <v>720</v>
      </c>
      <c r="D10" s="269" t="s">
        <v>5485</v>
      </c>
      <c r="E10" s="269" t="s">
        <v>8</v>
      </c>
      <c r="F10" s="269" t="s">
        <v>6</v>
      </c>
      <c r="G10" s="270"/>
      <c r="H10" s="270"/>
      <c r="I10" s="270"/>
      <c r="J10" s="269"/>
      <c r="K10" s="269" t="s">
        <v>153</v>
      </c>
    </row>
    <row r="11" spans="1:11" ht="45" customHeight="1" x14ac:dyDescent="0.25">
      <c r="A11" s="269" t="s">
        <v>723</v>
      </c>
      <c r="B11" s="269" t="s">
        <v>724</v>
      </c>
      <c r="C11" s="269" t="s">
        <v>725</v>
      </c>
      <c r="D11" s="269" t="s">
        <v>5485</v>
      </c>
      <c r="E11" s="269" t="s">
        <v>8</v>
      </c>
      <c r="F11" s="269" t="s">
        <v>5</v>
      </c>
      <c r="G11" s="270"/>
      <c r="H11" s="270"/>
      <c r="I11" s="270"/>
      <c r="J11" s="269"/>
      <c r="K11" s="269" t="s">
        <v>153</v>
      </c>
    </row>
    <row r="12" spans="1:11" ht="45" customHeight="1" x14ac:dyDescent="0.25">
      <c r="A12" s="269" t="s">
        <v>728</v>
      </c>
      <c r="B12" s="269" t="s">
        <v>729</v>
      </c>
      <c r="C12" s="269" t="s">
        <v>730</v>
      </c>
      <c r="D12" s="269" t="s">
        <v>5485</v>
      </c>
      <c r="E12" s="269" t="s">
        <v>8</v>
      </c>
      <c r="F12" s="269" t="s">
        <v>6</v>
      </c>
      <c r="G12" s="270"/>
      <c r="H12" s="270"/>
      <c r="I12" s="270"/>
      <c r="J12" s="269"/>
      <c r="K12" s="269" t="s">
        <v>153</v>
      </c>
    </row>
    <row r="13" spans="1:11" ht="45" customHeight="1" x14ac:dyDescent="0.25">
      <c r="A13" s="269" t="s">
        <v>733</v>
      </c>
      <c r="B13" s="269" t="s">
        <v>734</v>
      </c>
      <c r="C13" s="269" t="s">
        <v>735</v>
      </c>
      <c r="D13" s="269" t="s">
        <v>5485</v>
      </c>
      <c r="E13" s="269" t="s">
        <v>8</v>
      </c>
      <c r="F13" s="269" t="s">
        <v>6</v>
      </c>
      <c r="G13" s="270"/>
      <c r="H13" s="270"/>
      <c r="I13" s="270"/>
      <c r="J13" s="269"/>
      <c r="K13" s="269" t="s">
        <v>153</v>
      </c>
    </row>
    <row r="14" spans="1:11" ht="45" customHeight="1" x14ac:dyDescent="0.25">
      <c r="A14" s="269" t="s">
        <v>738</v>
      </c>
      <c r="B14" s="269" t="s">
        <v>739</v>
      </c>
      <c r="C14" s="269" t="s">
        <v>740</v>
      </c>
      <c r="D14" s="269" t="s">
        <v>5485</v>
      </c>
      <c r="E14" s="269" t="s">
        <v>8</v>
      </c>
      <c r="F14" s="269" t="s">
        <v>6</v>
      </c>
      <c r="G14" s="270"/>
      <c r="H14" s="270"/>
      <c r="I14" s="270"/>
      <c r="J14" s="269"/>
      <c r="K14" s="269" t="s">
        <v>153</v>
      </c>
    </row>
    <row r="15" spans="1:11" ht="45" customHeight="1" x14ac:dyDescent="0.25">
      <c r="A15" s="269" t="s">
        <v>2938</v>
      </c>
      <c r="B15" s="269" t="s">
        <v>2939</v>
      </c>
      <c r="C15" s="269" t="s">
        <v>2940</v>
      </c>
      <c r="D15" s="269" t="s">
        <v>5485</v>
      </c>
      <c r="E15" s="269" t="s">
        <v>8</v>
      </c>
      <c r="F15" s="269" t="s">
        <v>6</v>
      </c>
      <c r="G15" s="270"/>
      <c r="H15" s="270"/>
      <c r="I15" s="270"/>
      <c r="J15" s="269"/>
      <c r="K15" s="269" t="s">
        <v>153</v>
      </c>
    </row>
    <row r="16" spans="1:11" ht="45" customHeight="1" x14ac:dyDescent="0.25">
      <c r="A16" s="269" t="s">
        <v>2943</v>
      </c>
      <c r="B16" s="269" t="s">
        <v>2944</v>
      </c>
      <c r="C16" s="269" t="s">
        <v>2945</v>
      </c>
      <c r="D16" s="269" t="s">
        <v>5485</v>
      </c>
      <c r="E16" s="269" t="s">
        <v>8</v>
      </c>
      <c r="F16" s="269" t="s">
        <v>6</v>
      </c>
      <c r="G16" s="270"/>
      <c r="H16" s="270"/>
      <c r="I16" s="270"/>
      <c r="J16" s="269"/>
      <c r="K16" s="269" t="s">
        <v>153</v>
      </c>
    </row>
    <row r="17" spans="1:11" ht="45" customHeight="1" x14ac:dyDescent="0.25">
      <c r="A17" s="269" t="s">
        <v>2948</v>
      </c>
      <c r="B17" s="269" t="s">
        <v>2949</v>
      </c>
      <c r="C17" s="269" t="s">
        <v>2950</v>
      </c>
      <c r="D17" s="269" t="s">
        <v>5485</v>
      </c>
      <c r="E17" s="269" t="s">
        <v>8</v>
      </c>
      <c r="F17" s="269" t="s">
        <v>6</v>
      </c>
      <c r="G17" s="270"/>
      <c r="H17" s="270"/>
      <c r="I17" s="270"/>
      <c r="J17" s="269"/>
      <c r="K17" s="269" t="s">
        <v>153</v>
      </c>
    </row>
    <row r="18" spans="1:11" ht="45" customHeight="1" x14ac:dyDescent="0.25">
      <c r="A18" s="269" t="s">
        <v>2953</v>
      </c>
      <c r="B18" s="269" t="s">
        <v>2954</v>
      </c>
      <c r="C18" s="269" t="s">
        <v>2955</v>
      </c>
      <c r="D18" s="269" t="s">
        <v>5485</v>
      </c>
      <c r="E18" s="269" t="s">
        <v>8</v>
      </c>
      <c r="F18" s="269" t="s">
        <v>6</v>
      </c>
      <c r="G18" s="270"/>
      <c r="H18" s="270"/>
      <c r="I18" s="270"/>
      <c r="J18" s="269"/>
      <c r="K18" s="269" t="s">
        <v>153</v>
      </c>
    </row>
    <row r="19" spans="1:11" ht="45" customHeight="1" x14ac:dyDescent="0.25">
      <c r="A19" s="269" t="s">
        <v>2958</v>
      </c>
      <c r="B19" s="269" t="s">
        <v>2959</v>
      </c>
      <c r="C19" s="269" t="s">
        <v>2960</v>
      </c>
      <c r="D19" s="269" t="s">
        <v>5485</v>
      </c>
      <c r="E19" s="269" t="s">
        <v>8</v>
      </c>
      <c r="F19" s="269" t="s">
        <v>6</v>
      </c>
      <c r="G19" s="270"/>
      <c r="H19" s="270"/>
      <c r="I19" s="270"/>
      <c r="J19" s="269"/>
      <c r="K19" s="269" t="s">
        <v>153</v>
      </c>
    </row>
    <row r="20" spans="1:11" ht="45" customHeight="1" x14ac:dyDescent="0.25">
      <c r="A20" s="269" t="s">
        <v>2963</v>
      </c>
      <c r="B20" s="269" t="s">
        <v>2964</v>
      </c>
      <c r="C20" s="269" t="s">
        <v>2965</v>
      </c>
      <c r="D20" s="269" t="s">
        <v>5485</v>
      </c>
      <c r="E20" s="269" t="s">
        <v>8</v>
      </c>
      <c r="F20" s="269" t="s">
        <v>6</v>
      </c>
      <c r="G20" s="270"/>
      <c r="H20" s="270"/>
      <c r="I20" s="270"/>
      <c r="J20" s="269"/>
      <c r="K20" s="269" t="s">
        <v>153</v>
      </c>
    </row>
    <row r="21" spans="1:11" ht="45" customHeight="1" x14ac:dyDescent="0.25">
      <c r="A21" s="269" t="s">
        <v>2968</v>
      </c>
      <c r="B21" s="269" t="s">
        <v>2969</v>
      </c>
      <c r="C21" s="269" t="s">
        <v>2970</v>
      </c>
      <c r="D21" s="269" t="s">
        <v>5485</v>
      </c>
      <c r="E21" s="269" t="s">
        <v>8</v>
      </c>
      <c r="F21" s="269" t="s">
        <v>6</v>
      </c>
      <c r="G21" s="270"/>
      <c r="H21" s="270"/>
      <c r="I21" s="270"/>
      <c r="J21" s="269"/>
      <c r="K21" s="269" t="s">
        <v>153</v>
      </c>
    </row>
    <row r="22" spans="1:11" ht="45" customHeight="1" x14ac:dyDescent="0.25">
      <c r="A22" s="269" t="s">
        <v>2974</v>
      </c>
      <c r="B22" s="269" t="s">
        <v>2975</v>
      </c>
      <c r="C22" s="269" t="s">
        <v>2976</v>
      </c>
      <c r="D22" s="269" t="s">
        <v>5485</v>
      </c>
      <c r="E22" s="269" t="s">
        <v>8</v>
      </c>
      <c r="F22" s="269" t="s">
        <v>6</v>
      </c>
      <c r="G22" s="270"/>
      <c r="H22" s="270"/>
      <c r="I22" s="270"/>
      <c r="J22" s="269"/>
      <c r="K22" s="269" t="s">
        <v>153</v>
      </c>
    </row>
    <row r="23" spans="1:11" ht="45" customHeight="1" x14ac:dyDescent="0.25">
      <c r="A23" s="269" t="s">
        <v>2979</v>
      </c>
      <c r="B23" s="269" t="s">
        <v>2980</v>
      </c>
      <c r="C23" s="269" t="s">
        <v>2981</v>
      </c>
      <c r="D23" s="269" t="s">
        <v>5485</v>
      </c>
      <c r="E23" s="269" t="s">
        <v>8</v>
      </c>
      <c r="F23" s="269" t="s">
        <v>6</v>
      </c>
      <c r="G23" s="270"/>
      <c r="H23" s="270"/>
      <c r="I23" s="270"/>
      <c r="J23" s="269"/>
      <c r="K23" s="269" t="s">
        <v>153</v>
      </c>
    </row>
    <row r="24" spans="1:11" ht="45" customHeight="1" x14ac:dyDescent="0.25">
      <c r="A24" s="269" t="s">
        <v>2984</v>
      </c>
      <c r="B24" s="269" t="s">
        <v>2985</v>
      </c>
      <c r="C24" s="269" t="s">
        <v>2986</v>
      </c>
      <c r="D24" s="269" t="s">
        <v>5485</v>
      </c>
      <c r="E24" s="269" t="s">
        <v>8</v>
      </c>
      <c r="F24" s="269" t="s">
        <v>6</v>
      </c>
      <c r="G24" s="270"/>
      <c r="H24" s="270"/>
      <c r="I24" s="270"/>
      <c r="J24" s="269"/>
      <c r="K24" s="269" t="s">
        <v>153</v>
      </c>
    </row>
    <row r="25" spans="1:11" ht="45" customHeight="1" x14ac:dyDescent="0.25">
      <c r="A25" s="269" t="s">
        <v>2989</v>
      </c>
      <c r="B25" s="269" t="s">
        <v>2990</v>
      </c>
      <c r="C25" s="269" t="s">
        <v>2991</v>
      </c>
      <c r="D25" s="269" t="s">
        <v>5485</v>
      </c>
      <c r="E25" s="269" t="s">
        <v>8</v>
      </c>
      <c r="F25" s="269" t="s">
        <v>6</v>
      </c>
      <c r="G25" s="270"/>
      <c r="H25" s="270"/>
      <c r="I25" s="270"/>
      <c r="J25" s="269"/>
      <c r="K25" s="269" t="s">
        <v>153</v>
      </c>
    </row>
    <row r="26" spans="1:11" ht="45" customHeight="1" x14ac:dyDescent="0.25">
      <c r="A26" s="269" t="s">
        <v>2994</v>
      </c>
      <c r="B26" s="269" t="s">
        <v>2995</v>
      </c>
      <c r="C26" s="269" t="s">
        <v>2996</v>
      </c>
      <c r="D26" s="269" t="s">
        <v>5485</v>
      </c>
      <c r="E26" s="269" t="s">
        <v>8</v>
      </c>
      <c r="F26" s="269" t="s">
        <v>6</v>
      </c>
      <c r="G26" s="270"/>
      <c r="H26" s="270"/>
      <c r="I26" s="270"/>
      <c r="J26" s="269"/>
      <c r="K26" s="269" t="s">
        <v>153</v>
      </c>
    </row>
    <row r="27" spans="1:11" ht="45" customHeight="1" x14ac:dyDescent="0.25">
      <c r="A27" s="269" t="s">
        <v>2999</v>
      </c>
      <c r="B27" s="269" t="s">
        <v>3000</v>
      </c>
      <c r="C27" s="269" t="s">
        <v>3001</v>
      </c>
      <c r="D27" s="269" t="s">
        <v>5485</v>
      </c>
      <c r="E27" s="269" t="s">
        <v>8</v>
      </c>
      <c r="F27" s="269" t="s">
        <v>6</v>
      </c>
      <c r="G27" s="270"/>
      <c r="H27" s="270"/>
      <c r="I27" s="270"/>
      <c r="J27" s="269"/>
      <c r="K27" s="269" t="s">
        <v>153</v>
      </c>
    </row>
    <row r="28" spans="1:11" ht="45" customHeight="1" x14ac:dyDescent="0.25">
      <c r="A28" s="269" t="s">
        <v>3004</v>
      </c>
      <c r="B28" s="269" t="s">
        <v>3005</v>
      </c>
      <c r="C28" s="269" t="s">
        <v>3006</v>
      </c>
      <c r="D28" s="269" t="s">
        <v>5485</v>
      </c>
      <c r="E28" s="269" t="s">
        <v>8</v>
      </c>
      <c r="F28" s="269" t="s">
        <v>6</v>
      </c>
      <c r="G28" s="270"/>
      <c r="H28" s="270"/>
      <c r="I28" s="270"/>
      <c r="J28" s="269"/>
      <c r="K28" s="269" t="s">
        <v>153</v>
      </c>
    </row>
    <row r="29" spans="1:11" ht="45" customHeight="1" x14ac:dyDescent="0.25">
      <c r="A29" s="269" t="s">
        <v>3009</v>
      </c>
      <c r="B29" s="269" t="s">
        <v>3010</v>
      </c>
      <c r="C29" s="269" t="s">
        <v>3011</v>
      </c>
      <c r="D29" s="269" t="s">
        <v>5485</v>
      </c>
      <c r="E29" s="269" t="s">
        <v>8</v>
      </c>
      <c r="F29" s="269" t="s">
        <v>6</v>
      </c>
      <c r="G29" s="270"/>
      <c r="H29" s="270"/>
      <c r="I29" s="270"/>
      <c r="J29" s="269"/>
      <c r="K29" s="269" t="s">
        <v>153</v>
      </c>
    </row>
    <row r="30" spans="1:11" ht="45" customHeight="1" x14ac:dyDescent="0.25">
      <c r="A30" s="269" t="s">
        <v>3014</v>
      </c>
      <c r="B30" s="269" t="s">
        <v>3015</v>
      </c>
      <c r="C30" s="269" t="s">
        <v>3016</v>
      </c>
      <c r="D30" s="269" t="s">
        <v>5485</v>
      </c>
      <c r="E30" s="269" t="s">
        <v>8</v>
      </c>
      <c r="F30" s="269" t="s">
        <v>6</v>
      </c>
      <c r="G30" s="270"/>
      <c r="H30" s="270"/>
      <c r="I30" s="270"/>
      <c r="J30" s="269"/>
      <c r="K30" s="269" t="s">
        <v>153</v>
      </c>
    </row>
    <row r="31" spans="1:11" ht="45" customHeight="1" x14ac:dyDescent="0.25">
      <c r="A31" s="269" t="s">
        <v>3019</v>
      </c>
      <c r="B31" s="269" t="s">
        <v>3020</v>
      </c>
      <c r="C31" s="269" t="s">
        <v>3021</v>
      </c>
      <c r="D31" s="269" t="s">
        <v>5485</v>
      </c>
      <c r="E31" s="269" t="s">
        <v>8</v>
      </c>
      <c r="F31" s="269" t="s">
        <v>6</v>
      </c>
      <c r="G31" s="270"/>
      <c r="H31" s="270"/>
      <c r="I31" s="270"/>
      <c r="J31" s="269"/>
      <c r="K31" s="269" t="s">
        <v>153</v>
      </c>
    </row>
    <row r="32" spans="1:11" ht="45" customHeight="1" x14ac:dyDescent="0.25">
      <c r="A32" s="269" t="s">
        <v>3024</v>
      </c>
      <c r="B32" s="269" t="s">
        <v>3025</v>
      </c>
      <c r="C32" s="269" t="s">
        <v>3026</v>
      </c>
      <c r="D32" s="269" t="s">
        <v>5485</v>
      </c>
      <c r="E32" s="269" t="s">
        <v>8</v>
      </c>
      <c r="F32" s="269" t="s">
        <v>6</v>
      </c>
      <c r="G32" s="270"/>
      <c r="H32" s="270"/>
      <c r="I32" s="270"/>
      <c r="J32" s="269"/>
      <c r="K32" s="269" t="s">
        <v>153</v>
      </c>
    </row>
    <row r="33" spans="1:11" ht="45" customHeight="1" x14ac:dyDescent="0.25">
      <c r="A33" s="269" t="s">
        <v>3029</v>
      </c>
      <c r="B33" s="269" t="s">
        <v>3030</v>
      </c>
      <c r="C33" s="269" t="s">
        <v>3031</v>
      </c>
      <c r="D33" s="269" t="s">
        <v>5485</v>
      </c>
      <c r="E33" s="269" t="s">
        <v>8</v>
      </c>
      <c r="F33" s="269" t="s">
        <v>6</v>
      </c>
      <c r="G33" s="270"/>
      <c r="H33" s="270"/>
      <c r="I33" s="270"/>
      <c r="J33" s="269"/>
      <c r="K33" s="269" t="s">
        <v>153</v>
      </c>
    </row>
    <row r="34" spans="1:11" ht="45" customHeight="1" x14ac:dyDescent="0.25">
      <c r="A34" s="269" t="s">
        <v>3034</v>
      </c>
      <c r="B34" s="269" t="s">
        <v>3035</v>
      </c>
      <c r="C34" s="269" t="s">
        <v>3036</v>
      </c>
      <c r="D34" s="269" t="s">
        <v>5485</v>
      </c>
      <c r="E34" s="269" t="s">
        <v>8</v>
      </c>
      <c r="F34" s="269" t="s">
        <v>6</v>
      </c>
      <c r="G34" s="270"/>
      <c r="H34" s="270"/>
      <c r="I34" s="270"/>
      <c r="J34" s="269"/>
      <c r="K34" s="269" t="s">
        <v>153</v>
      </c>
    </row>
    <row r="35" spans="1:11" ht="45" customHeight="1" x14ac:dyDescent="0.25">
      <c r="A35" s="269" t="s">
        <v>3039</v>
      </c>
      <c r="B35" s="269" t="s">
        <v>3040</v>
      </c>
      <c r="C35" s="269" t="s">
        <v>3041</v>
      </c>
      <c r="D35" s="269" t="s">
        <v>5485</v>
      </c>
      <c r="E35" s="269" t="s">
        <v>8</v>
      </c>
      <c r="F35" s="269" t="s">
        <v>6</v>
      </c>
      <c r="G35" s="270"/>
      <c r="H35" s="270"/>
      <c r="I35" s="270"/>
      <c r="J35" s="269"/>
      <c r="K35" s="269" t="s">
        <v>153</v>
      </c>
    </row>
    <row r="36" spans="1:11" ht="45" customHeight="1" x14ac:dyDescent="0.25">
      <c r="A36" s="269" t="s">
        <v>3044</v>
      </c>
      <c r="B36" s="269" t="s">
        <v>3045</v>
      </c>
      <c r="C36" s="269" t="s">
        <v>3046</v>
      </c>
      <c r="D36" s="269" t="s">
        <v>5485</v>
      </c>
      <c r="E36" s="269" t="s">
        <v>8</v>
      </c>
      <c r="F36" s="269" t="s">
        <v>6</v>
      </c>
      <c r="G36" s="270"/>
      <c r="H36" s="270"/>
      <c r="I36" s="270"/>
      <c r="J36" s="269"/>
      <c r="K36" s="269" t="s">
        <v>153</v>
      </c>
    </row>
    <row r="37" spans="1:11" ht="45" customHeight="1" x14ac:dyDescent="0.25">
      <c r="A37" s="269" t="s">
        <v>3049</v>
      </c>
      <c r="B37" s="269" t="s">
        <v>3050</v>
      </c>
      <c r="C37" s="269" t="s">
        <v>3051</v>
      </c>
      <c r="D37" s="269" t="s">
        <v>5485</v>
      </c>
      <c r="E37" s="269" t="s">
        <v>8</v>
      </c>
      <c r="F37" s="269" t="s">
        <v>6</v>
      </c>
      <c r="G37" s="270"/>
      <c r="H37" s="270"/>
      <c r="I37" s="270"/>
      <c r="J37" s="269"/>
      <c r="K37" s="269" t="s">
        <v>153</v>
      </c>
    </row>
    <row r="38" spans="1:11" ht="45" customHeight="1" x14ac:dyDescent="0.25">
      <c r="A38" s="269" t="s">
        <v>3054</v>
      </c>
      <c r="B38" s="269" t="s">
        <v>3055</v>
      </c>
      <c r="C38" s="269" t="s">
        <v>3056</v>
      </c>
      <c r="D38" s="269" t="s">
        <v>5485</v>
      </c>
      <c r="E38" s="269" t="s">
        <v>8</v>
      </c>
      <c r="F38" s="269" t="s">
        <v>6</v>
      </c>
      <c r="G38" s="270"/>
      <c r="H38" s="270"/>
      <c r="I38" s="270"/>
      <c r="J38" s="269"/>
      <c r="K38" s="269" t="s">
        <v>153</v>
      </c>
    </row>
    <row r="39" spans="1:11" ht="45" customHeight="1" x14ac:dyDescent="0.25">
      <c r="A39" s="269" t="s">
        <v>3059</v>
      </c>
      <c r="B39" s="269" t="s">
        <v>3060</v>
      </c>
      <c r="C39" s="269" t="s">
        <v>3061</v>
      </c>
      <c r="D39" s="269" t="s">
        <v>5485</v>
      </c>
      <c r="E39" s="269" t="s">
        <v>8</v>
      </c>
      <c r="F39" s="269" t="s">
        <v>6</v>
      </c>
      <c r="G39" s="270"/>
      <c r="H39" s="270"/>
      <c r="I39" s="270"/>
      <c r="J39" s="269"/>
      <c r="K39" s="269" t="s">
        <v>153</v>
      </c>
    </row>
    <row r="40" spans="1:11" ht="45" customHeight="1" x14ac:dyDescent="0.25">
      <c r="A40" s="269" t="s">
        <v>3064</v>
      </c>
      <c r="B40" s="269" t="s">
        <v>3065</v>
      </c>
      <c r="C40" s="269" t="s">
        <v>3066</v>
      </c>
      <c r="D40" s="269" t="s">
        <v>5485</v>
      </c>
      <c r="E40" s="269" t="s">
        <v>8</v>
      </c>
      <c r="F40" s="269" t="s">
        <v>6</v>
      </c>
      <c r="G40" s="270"/>
      <c r="H40" s="270"/>
      <c r="I40" s="270"/>
      <c r="J40" s="269"/>
      <c r="K40" s="269" t="s">
        <v>153</v>
      </c>
    </row>
    <row r="41" spans="1:11" ht="45" customHeight="1" x14ac:dyDescent="0.25">
      <c r="A41" s="269" t="s">
        <v>3069</v>
      </c>
      <c r="B41" s="269" t="s">
        <v>3070</v>
      </c>
      <c r="C41" s="269" t="s">
        <v>3071</v>
      </c>
      <c r="D41" s="269" t="s">
        <v>5485</v>
      </c>
      <c r="E41" s="269" t="s">
        <v>8</v>
      </c>
      <c r="F41" s="269" t="s">
        <v>6</v>
      </c>
      <c r="G41" s="270"/>
      <c r="H41" s="270"/>
      <c r="I41" s="270"/>
      <c r="J41" s="269"/>
      <c r="K41" s="269" t="s">
        <v>153</v>
      </c>
    </row>
    <row r="42" spans="1:11" ht="45" customHeight="1" x14ac:dyDescent="0.25">
      <c r="A42" s="269" t="s">
        <v>3074</v>
      </c>
      <c r="B42" s="269" t="s">
        <v>3075</v>
      </c>
      <c r="C42" s="269" t="s">
        <v>3076</v>
      </c>
      <c r="D42" s="269" t="s">
        <v>5485</v>
      </c>
      <c r="E42" s="269" t="s">
        <v>8</v>
      </c>
      <c r="F42" s="269" t="s">
        <v>6</v>
      </c>
      <c r="G42" s="270"/>
      <c r="H42" s="270"/>
      <c r="I42" s="270"/>
      <c r="J42" s="269"/>
      <c r="K42" s="269" t="s">
        <v>9</v>
      </c>
    </row>
    <row r="43" spans="1:11" ht="45" customHeight="1" x14ac:dyDescent="0.25">
      <c r="A43" s="5"/>
      <c r="B43" s="13"/>
      <c r="C43" s="13"/>
      <c r="D43" s="2"/>
      <c r="E43" s="2"/>
      <c r="F43" s="2"/>
      <c r="G43" s="3"/>
      <c r="H43" s="3"/>
      <c r="I43" s="3"/>
      <c r="J43" s="2"/>
      <c r="K43" s="2"/>
    </row>
    <row r="44" spans="1:11" ht="45" customHeight="1" x14ac:dyDescent="0.25">
      <c r="A44" s="5"/>
      <c r="B44" s="13"/>
      <c r="C44" s="13"/>
      <c r="D44" s="2"/>
      <c r="E44" s="2"/>
      <c r="F44" s="2"/>
      <c r="G44" s="3"/>
      <c r="H44" s="3"/>
      <c r="I44" s="3"/>
      <c r="J44" s="2"/>
      <c r="K44" s="2"/>
    </row>
    <row r="45" spans="1:11" ht="45" customHeight="1" x14ac:dyDescent="0.25">
      <c r="A45" s="5"/>
      <c r="B45" s="13"/>
      <c r="C45" s="13"/>
      <c r="D45" s="2"/>
      <c r="E45" s="2"/>
      <c r="F45" s="2"/>
      <c r="G45" s="3"/>
      <c r="H45" s="3"/>
      <c r="I45" s="3"/>
      <c r="J45" s="2"/>
      <c r="K45" s="2"/>
    </row>
    <row r="46" spans="1:11" ht="45" customHeight="1" x14ac:dyDescent="0.25">
      <c r="A46" s="5"/>
      <c r="B46" s="13"/>
      <c r="C46" s="13"/>
      <c r="D46" s="2"/>
      <c r="E46" s="2"/>
      <c r="F46" s="2"/>
      <c r="G46" s="3"/>
      <c r="H46" s="3"/>
      <c r="I46" s="3"/>
      <c r="J46" s="2"/>
      <c r="K46" s="2"/>
    </row>
    <row r="47" spans="1:11" ht="45" customHeight="1" x14ac:dyDescent="0.25">
      <c r="A47" s="5"/>
      <c r="B47" s="13"/>
      <c r="C47" s="13"/>
      <c r="D47" s="2"/>
      <c r="E47" s="2"/>
      <c r="F47" s="2"/>
      <c r="G47" s="3"/>
      <c r="H47" s="3"/>
      <c r="I47" s="3"/>
      <c r="J47" s="2"/>
      <c r="K47" s="2"/>
    </row>
    <row r="48" spans="1:11" ht="45" customHeight="1" x14ac:dyDescent="0.25">
      <c r="A48" s="5"/>
      <c r="B48" s="13"/>
      <c r="C48" s="13"/>
      <c r="D48" s="2"/>
      <c r="E48" s="2"/>
      <c r="F48" s="2"/>
      <c r="G48" s="3"/>
      <c r="H48" s="3"/>
      <c r="I48" s="3"/>
      <c r="J48" s="2"/>
      <c r="K48" s="2"/>
    </row>
    <row r="49" spans="1:11" ht="45" customHeight="1" x14ac:dyDescent="0.25">
      <c r="A49" s="5"/>
      <c r="B49" s="13"/>
      <c r="C49" s="13"/>
      <c r="D49" s="2"/>
      <c r="E49" s="2"/>
      <c r="F49" s="2"/>
      <c r="G49" s="3"/>
      <c r="H49" s="3"/>
      <c r="I49" s="3"/>
      <c r="J49" s="2"/>
      <c r="K49" s="2"/>
    </row>
    <row r="50" spans="1:11" ht="45" customHeight="1" x14ac:dyDescent="0.25">
      <c r="A50" s="5"/>
      <c r="B50" s="13"/>
      <c r="C50" s="13"/>
      <c r="D50" s="2"/>
      <c r="E50" s="2"/>
      <c r="F50" s="2"/>
      <c r="G50" s="3"/>
      <c r="H50" s="3"/>
      <c r="I50" s="3"/>
      <c r="J50" s="2"/>
      <c r="K50" s="2"/>
    </row>
    <row r="51" spans="1:11" ht="45" customHeight="1" x14ac:dyDescent="0.25">
      <c r="A51" s="5"/>
      <c r="B51" s="13"/>
      <c r="C51" s="13"/>
      <c r="D51" s="2"/>
      <c r="E51" s="2"/>
      <c r="F51" s="2"/>
      <c r="G51" s="3"/>
      <c r="H51" s="3"/>
      <c r="I51" s="3"/>
      <c r="J51" s="2"/>
      <c r="K51" s="2"/>
    </row>
    <row r="52" spans="1:11" ht="45" customHeight="1" x14ac:dyDescent="0.25">
      <c r="A52" s="5"/>
      <c r="B52" s="13"/>
      <c r="C52" s="13"/>
      <c r="D52" s="2"/>
      <c r="E52" s="2"/>
      <c r="F52" s="2"/>
      <c r="G52" s="3"/>
      <c r="H52" s="3"/>
      <c r="I52" s="3"/>
      <c r="J52" s="2"/>
      <c r="K52" s="2"/>
    </row>
    <row r="53" spans="1:11" ht="45" customHeight="1" x14ac:dyDescent="0.25">
      <c r="A53" s="5"/>
      <c r="B53" s="13"/>
      <c r="C53" s="13"/>
      <c r="D53" s="2"/>
      <c r="E53" s="2"/>
      <c r="F53" s="2"/>
      <c r="G53" s="3"/>
      <c r="H53" s="3"/>
      <c r="I53" s="3"/>
      <c r="J53" s="2"/>
      <c r="K53" s="2"/>
    </row>
    <row r="54" spans="1:11" ht="45" customHeight="1" x14ac:dyDescent="0.25">
      <c r="A54" s="5"/>
      <c r="B54" s="13"/>
      <c r="C54" s="13"/>
      <c r="D54" s="2"/>
      <c r="E54" s="2"/>
      <c r="F54" s="2"/>
      <c r="G54" s="3"/>
      <c r="H54" s="3"/>
      <c r="I54" s="3"/>
      <c r="J54" s="2"/>
      <c r="K54" s="2"/>
    </row>
    <row r="55" spans="1:11" ht="45" customHeight="1" x14ac:dyDescent="0.25">
      <c r="A55" s="5"/>
      <c r="B55" s="13"/>
      <c r="C55" s="13"/>
      <c r="D55" s="2"/>
      <c r="E55" s="2"/>
      <c r="F55" s="2"/>
      <c r="G55" s="3"/>
      <c r="H55" s="3"/>
      <c r="I55" s="3"/>
      <c r="J55" s="2"/>
      <c r="K55" s="2"/>
    </row>
    <row r="56" spans="1:11" ht="45" customHeight="1" x14ac:dyDescent="0.25">
      <c r="A56" s="5"/>
      <c r="B56" s="13"/>
      <c r="C56" s="13"/>
      <c r="D56" s="2"/>
      <c r="E56" s="2"/>
      <c r="F56" s="2"/>
      <c r="G56" s="3"/>
      <c r="H56" s="3"/>
      <c r="I56" s="3"/>
      <c r="J56" s="2"/>
      <c r="K56" s="2"/>
    </row>
    <row r="57" spans="1:11" ht="45" customHeight="1" x14ac:dyDescent="0.25">
      <c r="A57" s="5"/>
      <c r="B57" s="13"/>
      <c r="C57" s="13"/>
      <c r="D57" s="2"/>
      <c r="E57" s="2"/>
      <c r="F57" s="2"/>
      <c r="G57" s="3"/>
      <c r="H57" s="3"/>
      <c r="I57" s="3"/>
      <c r="J57" s="2"/>
      <c r="K57" s="2"/>
    </row>
    <row r="58" spans="1:11" ht="45" customHeight="1" x14ac:dyDescent="0.25">
      <c r="A58" s="5"/>
      <c r="B58" s="13"/>
      <c r="C58" s="13"/>
      <c r="D58" s="2"/>
      <c r="E58" s="2"/>
      <c r="F58" s="2"/>
      <c r="G58" s="3"/>
      <c r="H58" s="3"/>
      <c r="I58" s="3"/>
      <c r="J58" s="2"/>
      <c r="K58" s="2"/>
    </row>
  </sheetData>
  <conditionalFormatting sqref="A3:K58">
    <cfRule type="expression" dxfId="131" priority="4">
      <formula>$F3="v"</formula>
    </cfRule>
    <cfRule type="expression" dxfId="130" priority="6">
      <formula>$F3="no"</formula>
    </cfRule>
  </conditionalFormatting>
  <conditionalFormatting sqref="A3:I58">
    <cfRule type="expression" dxfId="129" priority="1">
      <formula>$F3="m"</formula>
    </cfRule>
    <cfRule type="expression" dxfId="128" priority="2">
      <formula>$F3="d"</formula>
    </cfRule>
  </conditionalFormatting>
  <pageMargins left="0.7" right="0.2" top="0.25" bottom="0.25" header="0.3" footer="0.3"/>
  <pageSetup orientation="landscape" r:id="rId1"/>
  <headerFooter>
    <oddHeader>&amp;L&amp;A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09816-F95A-4B79-B64F-63B812BDC584}">
  <dimension ref="A1:K36"/>
  <sheetViews>
    <sheetView workbookViewId="0"/>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5.5703125" customWidth="1"/>
  </cols>
  <sheetData>
    <row r="1" spans="1:11" ht="15.75" x14ac:dyDescent="0.25">
      <c r="B1" s="6"/>
      <c r="C1" s="6"/>
    </row>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1728</v>
      </c>
      <c r="B3" s="269" t="s">
        <v>1729</v>
      </c>
      <c r="C3" s="269" t="s">
        <v>1730</v>
      </c>
      <c r="D3" s="269" t="s">
        <v>5485</v>
      </c>
      <c r="E3" s="269" t="s">
        <v>8</v>
      </c>
      <c r="F3" s="269" t="s">
        <v>5</v>
      </c>
      <c r="G3" s="270"/>
      <c r="H3" s="270"/>
      <c r="I3" s="270"/>
      <c r="J3" s="269"/>
      <c r="K3" s="269" t="s">
        <v>13</v>
      </c>
    </row>
    <row r="4" spans="1:11" ht="45" customHeight="1" x14ac:dyDescent="0.25">
      <c r="A4" s="269" t="s">
        <v>1735</v>
      </c>
      <c r="B4" s="269" t="s">
        <v>1736</v>
      </c>
      <c r="C4" s="269" t="s">
        <v>1737</v>
      </c>
      <c r="D4" s="269" t="s">
        <v>5485</v>
      </c>
      <c r="E4" s="269" t="s">
        <v>8</v>
      </c>
      <c r="F4" s="269" t="s">
        <v>5</v>
      </c>
      <c r="G4" s="270"/>
      <c r="H4" s="270"/>
      <c r="I4" s="270"/>
      <c r="J4" s="269"/>
      <c r="K4" s="269" t="s">
        <v>13</v>
      </c>
    </row>
    <row r="5" spans="1:11" ht="45" customHeight="1" x14ac:dyDescent="0.25">
      <c r="A5" s="269" t="s">
        <v>1740</v>
      </c>
      <c r="B5" s="269" t="s">
        <v>1741</v>
      </c>
      <c r="C5" s="269" t="s">
        <v>1742</v>
      </c>
      <c r="D5" s="269" t="s">
        <v>5485</v>
      </c>
      <c r="E5" s="269" t="s">
        <v>8</v>
      </c>
      <c r="F5" s="269" t="s">
        <v>5</v>
      </c>
      <c r="G5" s="270"/>
      <c r="H5" s="270"/>
      <c r="I5" s="270"/>
      <c r="J5" s="269"/>
      <c r="K5" s="269" t="s">
        <v>13</v>
      </c>
    </row>
    <row r="6" spans="1:11" ht="45" customHeight="1" x14ac:dyDescent="0.25">
      <c r="A6" s="269" t="s">
        <v>1745</v>
      </c>
      <c r="B6" s="269" t="s">
        <v>1746</v>
      </c>
      <c r="C6" s="269" t="s">
        <v>1747</v>
      </c>
      <c r="D6" s="269" t="s">
        <v>5485</v>
      </c>
      <c r="E6" s="269" t="s">
        <v>8</v>
      </c>
      <c r="F6" s="269" t="s">
        <v>5</v>
      </c>
      <c r="G6" s="270"/>
      <c r="H6" s="270"/>
      <c r="I6" s="270"/>
      <c r="J6" s="269"/>
      <c r="K6" s="269" t="s">
        <v>13</v>
      </c>
    </row>
    <row r="7" spans="1:11" ht="45" customHeight="1" x14ac:dyDescent="0.25">
      <c r="A7" s="269" t="s">
        <v>1750</v>
      </c>
      <c r="B7" s="269" t="s">
        <v>1751</v>
      </c>
      <c r="C7" s="269" t="s">
        <v>1752</v>
      </c>
      <c r="D7" s="269" t="s">
        <v>5485</v>
      </c>
      <c r="E7" s="269" t="s">
        <v>8</v>
      </c>
      <c r="F7" s="269" t="s">
        <v>6</v>
      </c>
      <c r="G7" s="270"/>
      <c r="H7" s="270"/>
      <c r="I7" s="270"/>
      <c r="J7" s="269"/>
      <c r="K7" s="269" t="s">
        <v>13</v>
      </c>
    </row>
    <row r="8" spans="1:11" ht="45" customHeight="1" x14ac:dyDescent="0.25">
      <c r="A8" s="269" t="s">
        <v>1755</v>
      </c>
      <c r="B8" s="269" t="s">
        <v>1751</v>
      </c>
      <c r="C8" s="269" t="s">
        <v>1756</v>
      </c>
      <c r="D8" s="269" t="s">
        <v>5485</v>
      </c>
      <c r="E8" s="269" t="s">
        <v>8</v>
      </c>
      <c r="F8" s="269" t="s">
        <v>6</v>
      </c>
      <c r="G8" s="270"/>
      <c r="H8" s="270"/>
      <c r="I8" s="270"/>
      <c r="J8" s="269"/>
      <c r="K8" s="269" t="s">
        <v>13</v>
      </c>
    </row>
    <row r="9" spans="1:11" ht="45" customHeight="1" x14ac:dyDescent="0.25">
      <c r="A9" s="269" t="s">
        <v>1759</v>
      </c>
      <c r="B9" s="269" t="s">
        <v>1760</v>
      </c>
      <c r="C9" s="269" t="s">
        <v>1761</v>
      </c>
      <c r="D9" s="269" t="s">
        <v>5485</v>
      </c>
      <c r="E9" s="269" t="s">
        <v>8</v>
      </c>
      <c r="F9" s="269" t="s">
        <v>5</v>
      </c>
      <c r="G9" s="270"/>
      <c r="H9" s="270"/>
      <c r="I9" s="270"/>
      <c r="J9" s="269"/>
      <c r="K9" s="269" t="s">
        <v>13</v>
      </c>
    </row>
    <row r="10" spans="1:11" ht="45" customHeight="1" x14ac:dyDescent="0.25">
      <c r="A10" s="269" t="s">
        <v>1764</v>
      </c>
      <c r="B10" s="269" t="s">
        <v>1765</v>
      </c>
      <c r="C10" s="269" t="s">
        <v>1766</v>
      </c>
      <c r="D10" s="269" t="s">
        <v>5485</v>
      </c>
      <c r="E10" s="269" t="s">
        <v>8</v>
      </c>
      <c r="F10" s="269" t="s">
        <v>5</v>
      </c>
      <c r="G10" s="270"/>
      <c r="H10" s="270"/>
      <c r="I10" s="270"/>
      <c r="J10" s="269"/>
      <c r="K10" s="269" t="s">
        <v>13</v>
      </c>
    </row>
    <row r="11" spans="1:11" ht="45" customHeight="1" x14ac:dyDescent="0.25">
      <c r="A11" s="269" t="s">
        <v>1769</v>
      </c>
      <c r="B11" s="269" t="s">
        <v>1770</v>
      </c>
      <c r="C11" s="269" t="s">
        <v>1756</v>
      </c>
      <c r="D11" s="269" t="s">
        <v>5485</v>
      </c>
      <c r="E11" s="269" t="s">
        <v>8</v>
      </c>
      <c r="F11" s="269" t="s">
        <v>5</v>
      </c>
      <c r="G11" s="270"/>
      <c r="H11" s="270"/>
      <c r="I11" s="270"/>
      <c r="J11" s="269"/>
      <c r="K11" s="269" t="s">
        <v>13</v>
      </c>
    </row>
    <row r="12" spans="1:11" ht="45" customHeight="1" x14ac:dyDescent="0.25">
      <c r="A12" s="269" t="s">
        <v>1773</v>
      </c>
      <c r="B12" s="269" t="s">
        <v>1774</v>
      </c>
      <c r="C12" s="269" t="s">
        <v>1775</v>
      </c>
      <c r="D12" s="269" t="s">
        <v>5485</v>
      </c>
      <c r="E12" s="269" t="s">
        <v>8</v>
      </c>
      <c r="F12" s="269" t="s">
        <v>5</v>
      </c>
      <c r="G12" s="270"/>
      <c r="H12" s="270"/>
      <c r="I12" s="270"/>
      <c r="J12" s="269"/>
      <c r="K12" s="269" t="s">
        <v>13</v>
      </c>
    </row>
    <row r="13" spans="1:11" ht="45" customHeight="1" x14ac:dyDescent="0.25">
      <c r="A13" s="269" t="s">
        <v>1778</v>
      </c>
      <c r="B13" s="269" t="s">
        <v>1779</v>
      </c>
      <c r="C13" s="269" t="s">
        <v>1756</v>
      </c>
      <c r="D13" s="269" t="s">
        <v>5485</v>
      </c>
      <c r="E13" s="269" t="s">
        <v>8</v>
      </c>
      <c r="F13" s="269" t="s">
        <v>6</v>
      </c>
      <c r="G13" s="270"/>
      <c r="H13" s="270"/>
      <c r="I13" s="270"/>
      <c r="J13" s="269"/>
      <c r="K13" s="269" t="s">
        <v>13</v>
      </c>
    </row>
    <row r="14" spans="1:11" ht="45" customHeight="1" x14ac:dyDescent="0.25">
      <c r="A14" s="269" t="s">
        <v>1782</v>
      </c>
      <c r="B14" s="269" t="s">
        <v>1783</v>
      </c>
      <c r="C14" s="269" t="s">
        <v>1784</v>
      </c>
      <c r="D14" s="269" t="s">
        <v>5485</v>
      </c>
      <c r="E14" s="269" t="s">
        <v>8</v>
      </c>
      <c r="F14" s="269" t="s">
        <v>5</v>
      </c>
      <c r="G14" s="270"/>
      <c r="H14" s="270"/>
      <c r="I14" s="270"/>
      <c r="J14" s="269"/>
      <c r="K14" s="269" t="s">
        <v>13</v>
      </c>
    </row>
    <row r="15" spans="1:11" ht="45" customHeight="1" x14ac:dyDescent="0.25">
      <c r="A15" s="269" t="s">
        <v>1787</v>
      </c>
      <c r="B15" s="269" t="s">
        <v>1788</v>
      </c>
      <c r="C15" s="269" t="s">
        <v>1789</v>
      </c>
      <c r="D15" s="269" t="s">
        <v>5485</v>
      </c>
      <c r="E15" s="269" t="s">
        <v>8</v>
      </c>
      <c r="F15" s="269" t="s">
        <v>5</v>
      </c>
      <c r="G15" s="270"/>
      <c r="H15" s="270"/>
      <c r="I15" s="270"/>
      <c r="J15" s="269"/>
      <c r="K15" s="269" t="s">
        <v>13</v>
      </c>
    </row>
    <row r="16" spans="1:11" ht="45" customHeight="1" x14ac:dyDescent="0.25">
      <c r="A16" s="269" t="s">
        <v>1792</v>
      </c>
      <c r="B16" s="269" t="s">
        <v>1793</v>
      </c>
      <c r="C16" s="269" t="s">
        <v>1794</v>
      </c>
      <c r="D16" s="269" t="s">
        <v>5485</v>
      </c>
      <c r="E16" s="269" t="s">
        <v>8</v>
      </c>
      <c r="F16" s="269" t="s">
        <v>5</v>
      </c>
      <c r="G16" s="270"/>
      <c r="H16" s="270"/>
      <c r="I16" s="270"/>
      <c r="J16" s="269"/>
      <c r="K16" s="269" t="s">
        <v>13</v>
      </c>
    </row>
    <row r="17" spans="1:11" ht="45" customHeight="1" x14ac:dyDescent="0.25">
      <c r="A17" s="269" t="s">
        <v>1797</v>
      </c>
      <c r="B17" s="269" t="s">
        <v>1798</v>
      </c>
      <c r="C17" s="269" t="s">
        <v>1799</v>
      </c>
      <c r="D17" s="269" t="s">
        <v>5485</v>
      </c>
      <c r="E17" s="269" t="s">
        <v>8</v>
      </c>
      <c r="F17" s="269" t="s">
        <v>5</v>
      </c>
      <c r="G17" s="270"/>
      <c r="H17" s="270"/>
      <c r="I17" s="270"/>
      <c r="J17" s="269"/>
      <c r="K17" s="269" t="s">
        <v>13</v>
      </c>
    </row>
    <row r="18" spans="1:11" ht="45" customHeight="1" x14ac:dyDescent="0.25">
      <c r="A18" s="269" t="s">
        <v>1802</v>
      </c>
      <c r="B18" s="269" t="s">
        <v>1803</v>
      </c>
      <c r="C18" s="269" t="s">
        <v>1804</v>
      </c>
      <c r="D18" s="269" t="s">
        <v>5485</v>
      </c>
      <c r="E18" s="269" t="s">
        <v>8</v>
      </c>
      <c r="F18" s="269" t="s">
        <v>5</v>
      </c>
      <c r="G18" s="270"/>
      <c r="H18" s="270"/>
      <c r="I18" s="270"/>
      <c r="J18" s="269"/>
      <c r="K18" s="269" t="s">
        <v>13</v>
      </c>
    </row>
    <row r="19" spans="1:11" ht="45" customHeight="1" x14ac:dyDescent="0.25">
      <c r="A19" s="269" t="s">
        <v>1807</v>
      </c>
      <c r="B19" s="269" t="s">
        <v>1808</v>
      </c>
      <c r="C19" s="269" t="s">
        <v>1809</v>
      </c>
      <c r="D19" s="269" t="s">
        <v>5485</v>
      </c>
      <c r="E19" s="269" t="s">
        <v>8</v>
      </c>
      <c r="F19" s="269" t="s">
        <v>6</v>
      </c>
      <c r="G19" s="270"/>
      <c r="H19" s="270"/>
      <c r="I19" s="270"/>
      <c r="J19" s="269"/>
      <c r="K19" s="269" t="s">
        <v>13</v>
      </c>
    </row>
    <row r="20" spans="1:11" ht="45" customHeight="1" x14ac:dyDescent="0.25">
      <c r="A20" s="269" t="s">
        <v>1812</v>
      </c>
      <c r="B20" s="269" t="s">
        <v>1813</v>
      </c>
      <c r="C20" s="269" t="s">
        <v>1814</v>
      </c>
      <c r="D20" s="269" t="s">
        <v>5485</v>
      </c>
      <c r="E20" s="269" t="s">
        <v>8</v>
      </c>
      <c r="F20" s="269" t="s">
        <v>5</v>
      </c>
      <c r="G20" s="270"/>
      <c r="H20" s="270"/>
      <c r="I20" s="270"/>
      <c r="J20" s="269"/>
      <c r="K20" s="269" t="s">
        <v>13</v>
      </c>
    </row>
    <row r="21" spans="1:11" ht="45" customHeight="1" x14ac:dyDescent="0.25">
      <c r="A21" s="269" t="s">
        <v>1817</v>
      </c>
      <c r="B21" s="269" t="s">
        <v>1818</v>
      </c>
      <c r="C21" s="269" t="s">
        <v>1819</v>
      </c>
      <c r="D21" s="269" t="s">
        <v>5485</v>
      </c>
      <c r="E21" s="269" t="s">
        <v>8</v>
      </c>
      <c r="F21" s="269" t="s">
        <v>5</v>
      </c>
      <c r="G21" s="270"/>
      <c r="H21" s="270"/>
      <c r="I21" s="270"/>
      <c r="J21" s="269"/>
      <c r="K21" s="269" t="s">
        <v>13</v>
      </c>
    </row>
    <row r="22" spans="1:11" ht="45" customHeight="1" x14ac:dyDescent="0.25">
      <c r="A22" s="269" t="s">
        <v>1822</v>
      </c>
      <c r="B22" s="269" t="s">
        <v>1823</v>
      </c>
      <c r="C22" s="269" t="s">
        <v>1824</v>
      </c>
      <c r="D22" s="269" t="s">
        <v>5485</v>
      </c>
      <c r="E22" s="269" t="s">
        <v>8</v>
      </c>
      <c r="F22" s="269" t="s">
        <v>5</v>
      </c>
      <c r="G22" s="270"/>
      <c r="H22" s="270"/>
      <c r="I22" s="270"/>
      <c r="J22" s="269"/>
      <c r="K22" s="269" t="s">
        <v>13</v>
      </c>
    </row>
    <row r="23" spans="1:11" ht="45" customHeight="1" x14ac:dyDescent="0.25">
      <c r="A23" s="269" t="s">
        <v>1827</v>
      </c>
      <c r="B23" s="269" t="s">
        <v>1828</v>
      </c>
      <c r="C23" s="269" t="s">
        <v>1829</v>
      </c>
      <c r="D23" s="269" t="s">
        <v>5485</v>
      </c>
      <c r="E23" s="269" t="s">
        <v>8</v>
      </c>
      <c r="F23" s="269" t="s">
        <v>5</v>
      </c>
      <c r="G23" s="270"/>
      <c r="H23" s="270"/>
      <c r="I23" s="270"/>
      <c r="J23" s="269"/>
      <c r="K23" s="269" t="s">
        <v>13</v>
      </c>
    </row>
    <row r="24" spans="1:11" ht="45" customHeight="1" x14ac:dyDescent="0.25">
      <c r="A24" s="269" t="s">
        <v>1832</v>
      </c>
      <c r="B24" s="269" t="s">
        <v>1833</v>
      </c>
      <c r="C24" s="269" t="s">
        <v>1834</v>
      </c>
      <c r="D24" s="269" t="s">
        <v>5485</v>
      </c>
      <c r="E24" s="269" t="s">
        <v>8</v>
      </c>
      <c r="F24" s="269" t="s">
        <v>5</v>
      </c>
      <c r="G24" s="270"/>
      <c r="H24" s="270"/>
      <c r="I24" s="270"/>
      <c r="J24" s="269"/>
      <c r="K24" s="269" t="s">
        <v>13</v>
      </c>
    </row>
    <row r="25" spans="1:11" ht="45" customHeight="1" x14ac:dyDescent="0.25">
      <c r="A25" s="269" t="s">
        <v>1837</v>
      </c>
      <c r="B25" s="269" t="s">
        <v>1838</v>
      </c>
      <c r="C25" s="269" t="s">
        <v>1839</v>
      </c>
      <c r="D25" s="269" t="s">
        <v>5485</v>
      </c>
      <c r="E25" s="269" t="s">
        <v>8</v>
      </c>
      <c r="F25" s="269" t="s">
        <v>5</v>
      </c>
      <c r="G25" s="270"/>
      <c r="H25" s="270"/>
      <c r="I25" s="270"/>
      <c r="J25" s="269"/>
      <c r="K25" s="269" t="s">
        <v>13</v>
      </c>
    </row>
    <row r="26" spans="1:11" ht="45" customHeight="1" x14ac:dyDescent="0.25">
      <c r="A26" s="269" t="s">
        <v>1842</v>
      </c>
      <c r="B26" s="269" t="s">
        <v>1843</v>
      </c>
      <c r="C26" s="269" t="s">
        <v>1844</v>
      </c>
      <c r="D26" s="269" t="s">
        <v>5485</v>
      </c>
      <c r="E26" s="269" t="s">
        <v>8</v>
      </c>
      <c r="F26" s="269" t="s">
        <v>5</v>
      </c>
      <c r="G26" s="270"/>
      <c r="H26" s="270"/>
      <c r="I26" s="270"/>
      <c r="J26" s="269"/>
      <c r="K26" s="269" t="s">
        <v>13</v>
      </c>
    </row>
    <row r="27" spans="1:11" ht="45" customHeight="1" x14ac:dyDescent="0.25">
      <c r="A27" s="269" t="s">
        <v>1847</v>
      </c>
      <c r="B27" s="269" t="s">
        <v>1848</v>
      </c>
      <c r="C27" s="269" t="s">
        <v>1849</v>
      </c>
      <c r="D27" s="269" t="s">
        <v>5485</v>
      </c>
      <c r="E27" s="269" t="s">
        <v>8</v>
      </c>
      <c r="F27" s="269" t="s">
        <v>5</v>
      </c>
      <c r="G27" s="270"/>
      <c r="H27" s="270"/>
      <c r="I27" s="270"/>
      <c r="J27" s="269"/>
      <c r="K27" s="269" t="s">
        <v>13</v>
      </c>
    </row>
    <row r="28" spans="1:11" ht="45" customHeight="1" x14ac:dyDescent="0.25">
      <c r="A28" s="269" t="s">
        <v>1852</v>
      </c>
      <c r="B28" s="269" t="s">
        <v>1853</v>
      </c>
      <c r="C28" s="269" t="s">
        <v>1854</v>
      </c>
      <c r="D28" s="269" t="s">
        <v>5485</v>
      </c>
      <c r="E28" s="269" t="s">
        <v>8</v>
      </c>
      <c r="F28" s="269" t="s">
        <v>5</v>
      </c>
      <c r="G28" s="270"/>
      <c r="H28" s="270"/>
      <c r="I28" s="270"/>
      <c r="J28" s="269"/>
      <c r="K28" s="269" t="s">
        <v>13</v>
      </c>
    </row>
    <row r="29" spans="1:11" ht="45" customHeight="1" x14ac:dyDescent="0.25">
      <c r="A29" s="269" t="s">
        <v>1857</v>
      </c>
      <c r="B29" s="269" t="s">
        <v>1858</v>
      </c>
      <c r="C29" s="269" t="s">
        <v>1766</v>
      </c>
      <c r="D29" s="269" t="s">
        <v>5485</v>
      </c>
      <c r="E29" s="269" t="s">
        <v>8</v>
      </c>
      <c r="F29" s="269" t="s">
        <v>5</v>
      </c>
      <c r="G29" s="270"/>
      <c r="H29" s="270"/>
      <c r="I29" s="270"/>
      <c r="J29" s="269"/>
      <c r="K29" s="269" t="s">
        <v>13</v>
      </c>
    </row>
    <row r="30" spans="1:11" ht="45" customHeight="1" x14ac:dyDescent="0.25">
      <c r="A30" s="269" t="s">
        <v>1861</v>
      </c>
      <c r="B30" s="269" t="s">
        <v>1862</v>
      </c>
      <c r="C30" s="269" t="s">
        <v>1863</v>
      </c>
      <c r="D30" s="269" t="s">
        <v>5485</v>
      </c>
      <c r="E30" s="269" t="s">
        <v>8</v>
      </c>
      <c r="F30" s="269" t="s">
        <v>5</v>
      </c>
      <c r="G30" s="270"/>
      <c r="H30" s="270"/>
      <c r="I30" s="270"/>
      <c r="J30" s="269"/>
      <c r="K30" s="269" t="s">
        <v>13</v>
      </c>
    </row>
    <row r="31" spans="1:11" ht="45" customHeight="1" x14ac:dyDescent="0.25">
      <c r="A31" s="269" t="s">
        <v>1866</v>
      </c>
      <c r="B31" s="269" t="s">
        <v>1867</v>
      </c>
      <c r="C31" s="269" t="s">
        <v>1868</v>
      </c>
      <c r="D31" s="269" t="s">
        <v>5485</v>
      </c>
      <c r="E31" s="269" t="s">
        <v>8</v>
      </c>
      <c r="F31" s="269" t="s">
        <v>5</v>
      </c>
      <c r="G31" s="270"/>
      <c r="H31" s="270"/>
      <c r="I31" s="270"/>
      <c r="J31" s="269"/>
      <c r="K31" s="269" t="s">
        <v>13</v>
      </c>
    </row>
    <row r="32" spans="1:11" ht="45" customHeight="1" x14ac:dyDescent="0.25">
      <c r="A32" s="269" t="s">
        <v>2871</v>
      </c>
      <c r="B32" s="269" t="s">
        <v>2872</v>
      </c>
      <c r="C32" s="269" t="s">
        <v>2873</v>
      </c>
      <c r="D32" s="269" t="s">
        <v>5485</v>
      </c>
      <c r="E32" s="269" t="s">
        <v>8</v>
      </c>
      <c r="F32" s="269" t="s">
        <v>5</v>
      </c>
      <c r="G32" s="270"/>
      <c r="H32" s="270"/>
      <c r="I32" s="270"/>
      <c r="J32" s="269"/>
      <c r="K32" s="269" t="s">
        <v>13</v>
      </c>
    </row>
    <row r="33" spans="1:11" ht="45" customHeight="1" x14ac:dyDescent="0.25">
      <c r="A33" s="269" t="s">
        <v>2876</v>
      </c>
      <c r="B33" s="269" t="s">
        <v>2877</v>
      </c>
      <c r="C33" s="269" t="s">
        <v>2878</v>
      </c>
      <c r="D33" s="269" t="s">
        <v>5485</v>
      </c>
      <c r="E33" s="269" t="s">
        <v>8</v>
      </c>
      <c r="F33" s="269" t="s">
        <v>5</v>
      </c>
      <c r="G33" s="270"/>
      <c r="H33" s="270"/>
      <c r="I33" s="270"/>
      <c r="J33" s="269"/>
      <c r="K33" s="269" t="s">
        <v>13</v>
      </c>
    </row>
    <row r="34" spans="1:11" ht="45" customHeight="1" x14ac:dyDescent="0.25">
      <c r="A34" s="269" t="s">
        <v>3291</v>
      </c>
      <c r="B34" s="269" t="s">
        <v>3292</v>
      </c>
      <c r="C34" s="269" t="s">
        <v>3293</v>
      </c>
      <c r="D34" s="269" t="s">
        <v>5485</v>
      </c>
      <c r="E34" s="269" t="s">
        <v>8</v>
      </c>
      <c r="F34" s="269" t="s">
        <v>5</v>
      </c>
      <c r="G34" s="270"/>
      <c r="H34" s="270"/>
      <c r="I34" s="270"/>
      <c r="J34" s="269"/>
      <c r="K34" s="269" t="s">
        <v>9</v>
      </c>
    </row>
    <row r="35" spans="1:11" ht="45" customHeight="1" x14ac:dyDescent="0.25">
      <c r="A35" s="269" t="s">
        <v>3296</v>
      </c>
      <c r="B35" s="269" t="s">
        <v>3297</v>
      </c>
      <c r="C35" s="269" t="s">
        <v>3298</v>
      </c>
      <c r="D35" s="269" t="s">
        <v>5485</v>
      </c>
      <c r="E35" s="269" t="s">
        <v>8</v>
      </c>
      <c r="F35" s="269" t="s">
        <v>5</v>
      </c>
      <c r="G35" s="270"/>
      <c r="H35" s="270"/>
      <c r="I35" s="270"/>
      <c r="J35" s="269"/>
      <c r="K35" s="269" t="s">
        <v>9</v>
      </c>
    </row>
    <row r="36" spans="1:11" ht="45" customHeight="1" x14ac:dyDescent="0.25">
      <c r="A36" s="269" t="s">
        <v>3954</v>
      </c>
      <c r="B36" s="269" t="s">
        <v>3955</v>
      </c>
      <c r="C36" s="269" t="s">
        <v>3956</v>
      </c>
      <c r="D36" s="269" t="s">
        <v>5485</v>
      </c>
      <c r="E36" s="269" t="s">
        <v>4</v>
      </c>
      <c r="F36" s="269" t="s">
        <v>5</v>
      </c>
      <c r="G36" s="270"/>
      <c r="H36" s="270"/>
      <c r="I36" s="270"/>
      <c r="J36" s="269"/>
      <c r="K36" s="269" t="s">
        <v>13</v>
      </c>
    </row>
  </sheetData>
  <conditionalFormatting sqref="A3:K50">
    <cfRule type="expression" dxfId="127" priority="3">
      <formula>$F3="v"</formula>
    </cfRule>
    <cfRule type="expression" dxfId="126" priority="4">
      <formula>$F3="no"</formula>
    </cfRule>
  </conditionalFormatting>
  <conditionalFormatting sqref="A3:I50">
    <cfRule type="expression" dxfId="125" priority="1">
      <formula>$F3="m"</formula>
    </cfRule>
    <cfRule type="expression" dxfId="124" priority="2">
      <formula>$F3="d"</formula>
    </cfRule>
  </conditionalFormatting>
  <pageMargins left="0.7" right="0.2" top="0.2" bottom="0.2" header="0.05" footer="0.3"/>
  <pageSetup orientation="landscape" r:id="rId1"/>
  <headerFooter>
    <oddHeader>&amp;L&amp;A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C24AE-BCC3-448E-9E29-D2DB71DDB952}">
  <dimension ref="A2:K36"/>
  <sheetViews>
    <sheetView topLeftCell="A26" workbookViewId="0">
      <selection activeCell="A32" sqref="A32"/>
    </sheetView>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5.4257812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2527</v>
      </c>
      <c r="B3" s="269" t="s">
        <v>2528</v>
      </c>
      <c r="C3" s="269" t="s">
        <v>2529</v>
      </c>
      <c r="D3" s="269" t="s">
        <v>5486</v>
      </c>
      <c r="E3" s="269" t="s">
        <v>8</v>
      </c>
      <c r="F3" s="269" t="s">
        <v>5</v>
      </c>
      <c r="G3" s="270"/>
      <c r="H3" s="270"/>
      <c r="I3" s="270"/>
      <c r="J3" s="269"/>
      <c r="K3" s="269"/>
    </row>
    <row r="4" spans="1:11" ht="45" customHeight="1" x14ac:dyDescent="0.25">
      <c r="A4" s="269" t="s">
        <v>3364</v>
      </c>
      <c r="B4" s="269" t="s">
        <v>3365</v>
      </c>
      <c r="C4" s="269" t="s">
        <v>3366</v>
      </c>
      <c r="D4" s="269" t="s">
        <v>5486</v>
      </c>
      <c r="E4" s="269" t="s">
        <v>8</v>
      </c>
      <c r="F4" s="269" t="s">
        <v>5</v>
      </c>
      <c r="G4" s="270"/>
      <c r="H4" s="270"/>
      <c r="I4" s="270"/>
      <c r="J4" s="269"/>
      <c r="K4" s="269"/>
    </row>
    <row r="5" spans="1:11" ht="45" customHeight="1" x14ac:dyDescent="0.25">
      <c r="A5" s="269" t="s">
        <v>3369</v>
      </c>
      <c r="B5" s="269" t="s">
        <v>3370</v>
      </c>
      <c r="C5" s="269" t="s">
        <v>3371</v>
      </c>
      <c r="D5" s="269" t="s">
        <v>5486</v>
      </c>
      <c r="E5" s="269" t="s">
        <v>8</v>
      </c>
      <c r="F5" s="269" t="s">
        <v>5</v>
      </c>
      <c r="G5" s="270"/>
      <c r="H5" s="270"/>
      <c r="I5" s="270"/>
      <c r="J5" s="269"/>
      <c r="K5" s="269"/>
    </row>
    <row r="6" spans="1:11" ht="45" customHeight="1" x14ac:dyDescent="0.25">
      <c r="A6" s="269" t="s">
        <v>3992</v>
      </c>
      <c r="B6" s="269" t="s">
        <v>3993</v>
      </c>
      <c r="C6" s="269" t="s">
        <v>3994</v>
      </c>
      <c r="D6" s="269" t="s">
        <v>5485</v>
      </c>
      <c r="E6" s="269" t="s">
        <v>8</v>
      </c>
      <c r="F6" s="269" t="s">
        <v>5</v>
      </c>
      <c r="G6" s="270"/>
      <c r="H6" s="270"/>
      <c r="I6" s="270"/>
      <c r="J6" s="269"/>
      <c r="K6" s="269" t="s">
        <v>198</v>
      </c>
    </row>
    <row r="7" spans="1:11" ht="45" customHeight="1" x14ac:dyDescent="0.25">
      <c r="A7" s="269" t="s">
        <v>3997</v>
      </c>
      <c r="B7" s="269" t="s">
        <v>3998</v>
      </c>
      <c r="C7" s="269" t="s">
        <v>3999</v>
      </c>
      <c r="D7" s="269" t="s">
        <v>5485</v>
      </c>
      <c r="E7" s="269" t="s">
        <v>8</v>
      </c>
      <c r="F7" s="269" t="s">
        <v>5</v>
      </c>
      <c r="G7" s="270"/>
      <c r="H7" s="270"/>
      <c r="I7" s="270"/>
      <c r="J7" s="269"/>
      <c r="K7" s="269" t="s">
        <v>13</v>
      </c>
    </row>
    <row r="8" spans="1:11" ht="45" customHeight="1" x14ac:dyDescent="0.25">
      <c r="A8" s="269" t="s">
        <v>4003</v>
      </c>
      <c r="B8" s="269" t="s">
        <v>4004</v>
      </c>
      <c r="C8" s="269" t="s">
        <v>4005</v>
      </c>
      <c r="D8" s="269" t="s">
        <v>5485</v>
      </c>
      <c r="E8" s="269" t="s">
        <v>8</v>
      </c>
      <c r="F8" s="269" t="s">
        <v>5</v>
      </c>
      <c r="G8" s="270"/>
      <c r="H8" s="270"/>
      <c r="I8" s="270"/>
      <c r="J8" s="269"/>
      <c r="K8" s="269" t="s">
        <v>13</v>
      </c>
    </row>
    <row r="9" spans="1:11" ht="45" customHeight="1" x14ac:dyDescent="0.25">
      <c r="A9" s="269" t="s">
        <v>4008</v>
      </c>
      <c r="B9" s="269" t="s">
        <v>4009</v>
      </c>
      <c r="C9" s="269" t="s">
        <v>4010</v>
      </c>
      <c r="D9" s="269" t="s">
        <v>5485</v>
      </c>
      <c r="E9" s="269" t="s">
        <v>8</v>
      </c>
      <c r="F9" s="269" t="s">
        <v>5</v>
      </c>
      <c r="G9" s="270"/>
      <c r="H9" s="270"/>
      <c r="I9" s="270"/>
      <c r="J9" s="269"/>
      <c r="K9" s="269" t="s">
        <v>198</v>
      </c>
    </row>
    <row r="10" spans="1:11" ht="45" customHeight="1" x14ac:dyDescent="0.25">
      <c r="A10" s="269" t="s">
        <v>4013</v>
      </c>
      <c r="B10" s="269" t="s">
        <v>4014</v>
      </c>
      <c r="C10" s="269" t="s">
        <v>4015</v>
      </c>
      <c r="D10" s="269" t="s">
        <v>5485</v>
      </c>
      <c r="E10" s="269" t="s">
        <v>8</v>
      </c>
      <c r="F10" s="269" t="s">
        <v>5</v>
      </c>
      <c r="G10" s="270"/>
      <c r="H10" s="270"/>
      <c r="I10" s="270"/>
      <c r="J10" s="269"/>
      <c r="K10" s="269" t="s">
        <v>13</v>
      </c>
    </row>
    <row r="11" spans="1:11" ht="45" customHeight="1" x14ac:dyDescent="0.25">
      <c r="A11" s="269" t="s">
        <v>4018</v>
      </c>
      <c r="B11" s="269" t="s">
        <v>4019</v>
      </c>
      <c r="C11" s="269" t="s">
        <v>4020</v>
      </c>
      <c r="D11" s="269" t="s">
        <v>5485</v>
      </c>
      <c r="E11" s="269" t="s">
        <v>8</v>
      </c>
      <c r="F11" s="269" t="s">
        <v>5</v>
      </c>
      <c r="G11" s="270"/>
      <c r="H11" s="270"/>
      <c r="I11" s="270"/>
      <c r="J11" s="269"/>
      <c r="K11" s="269" t="s">
        <v>198</v>
      </c>
    </row>
    <row r="12" spans="1:11" ht="45" customHeight="1" x14ac:dyDescent="0.25">
      <c r="A12" s="269" t="s">
        <v>4023</v>
      </c>
      <c r="B12" s="269" t="s">
        <v>4024</v>
      </c>
      <c r="C12" s="269" t="s">
        <v>4025</v>
      </c>
      <c r="D12" s="269" t="s">
        <v>5485</v>
      </c>
      <c r="E12" s="269" t="s">
        <v>8</v>
      </c>
      <c r="F12" s="269" t="s">
        <v>5</v>
      </c>
      <c r="G12" s="270"/>
      <c r="H12" s="270"/>
      <c r="I12" s="270"/>
      <c r="J12" s="269"/>
      <c r="K12" s="269" t="s">
        <v>13</v>
      </c>
    </row>
    <row r="13" spans="1:11" ht="45" customHeight="1" x14ac:dyDescent="0.25">
      <c r="A13" s="269" t="s">
        <v>4028</v>
      </c>
      <c r="B13" s="269" t="s">
        <v>4029</v>
      </c>
      <c r="C13" s="269" t="s">
        <v>4030</v>
      </c>
      <c r="D13" s="269" t="s">
        <v>5485</v>
      </c>
      <c r="E13" s="269" t="s">
        <v>8</v>
      </c>
      <c r="F13" s="269" t="s">
        <v>5</v>
      </c>
      <c r="G13" s="270"/>
      <c r="H13" s="270"/>
      <c r="I13" s="270"/>
      <c r="J13" s="269"/>
      <c r="K13" s="269" t="s">
        <v>198</v>
      </c>
    </row>
    <row r="14" spans="1:11" ht="45" customHeight="1" x14ac:dyDescent="0.25">
      <c r="A14" s="269" t="s">
        <v>4033</v>
      </c>
      <c r="B14" s="269" t="s">
        <v>5094</v>
      </c>
      <c r="C14" s="269" t="s">
        <v>5095</v>
      </c>
      <c r="D14" s="269" t="s">
        <v>5485</v>
      </c>
      <c r="E14" s="269" t="s">
        <v>8</v>
      </c>
      <c r="F14" s="269" t="s">
        <v>5</v>
      </c>
      <c r="G14" s="270"/>
      <c r="H14" s="270"/>
      <c r="I14" s="270"/>
      <c r="J14" s="269"/>
      <c r="K14" s="269" t="s">
        <v>13</v>
      </c>
    </row>
    <row r="15" spans="1:11" ht="45" customHeight="1" x14ac:dyDescent="0.25">
      <c r="A15" s="269" t="s">
        <v>4036</v>
      </c>
      <c r="B15" s="269" t="s">
        <v>4037</v>
      </c>
      <c r="C15" s="269" t="s">
        <v>4038</v>
      </c>
      <c r="D15" s="269" t="s">
        <v>5485</v>
      </c>
      <c r="E15" s="269" t="s">
        <v>8</v>
      </c>
      <c r="F15" s="269" t="s">
        <v>5</v>
      </c>
      <c r="G15" s="270"/>
      <c r="H15" s="270"/>
      <c r="I15" s="270"/>
      <c r="J15" s="269"/>
      <c r="K15" s="269" t="s">
        <v>198</v>
      </c>
    </row>
    <row r="16" spans="1:11" ht="45" customHeight="1" x14ac:dyDescent="0.25">
      <c r="A16" s="269" t="s">
        <v>4041</v>
      </c>
      <c r="B16" s="269" t="s">
        <v>4042</v>
      </c>
      <c r="C16" s="269" t="s">
        <v>4043</v>
      </c>
      <c r="D16" s="269" t="s">
        <v>5485</v>
      </c>
      <c r="E16" s="269" t="s">
        <v>8</v>
      </c>
      <c r="F16" s="269" t="s">
        <v>5</v>
      </c>
      <c r="G16" s="270"/>
      <c r="H16" s="270"/>
      <c r="I16" s="270"/>
      <c r="J16" s="269"/>
      <c r="K16" s="269" t="s">
        <v>198</v>
      </c>
    </row>
    <row r="17" spans="1:11" ht="45" customHeight="1" x14ac:dyDescent="0.25">
      <c r="A17" s="269" t="s">
        <v>4046</v>
      </c>
      <c r="B17" s="269" t="s">
        <v>5096</v>
      </c>
      <c r="C17" s="269" t="s">
        <v>5097</v>
      </c>
      <c r="D17" s="269" t="s">
        <v>5485</v>
      </c>
      <c r="E17" s="269" t="s">
        <v>8</v>
      </c>
      <c r="F17" s="269" t="s">
        <v>5</v>
      </c>
      <c r="G17" s="270"/>
      <c r="H17" s="270"/>
      <c r="I17" s="270"/>
      <c r="J17" s="269"/>
      <c r="K17" s="269" t="s">
        <v>13</v>
      </c>
    </row>
    <row r="18" spans="1:11" ht="45" customHeight="1" x14ac:dyDescent="0.25">
      <c r="A18" s="269" t="s">
        <v>4050</v>
      </c>
      <c r="B18" s="269" t="s">
        <v>4051</v>
      </c>
      <c r="C18" s="269" t="s">
        <v>4052</v>
      </c>
      <c r="D18" s="269" t="s">
        <v>5485</v>
      </c>
      <c r="E18" s="269" t="s">
        <v>8</v>
      </c>
      <c r="F18" s="269" t="s">
        <v>5</v>
      </c>
      <c r="G18" s="270"/>
      <c r="H18" s="270"/>
      <c r="I18" s="270"/>
      <c r="J18" s="269"/>
      <c r="K18" s="269" t="s">
        <v>198</v>
      </c>
    </row>
    <row r="19" spans="1:11" ht="45" customHeight="1" x14ac:dyDescent="0.25">
      <c r="A19" s="269" t="s">
        <v>4055</v>
      </c>
      <c r="B19" s="269" t="s">
        <v>4056</v>
      </c>
      <c r="C19" s="269" t="s">
        <v>4057</v>
      </c>
      <c r="D19" s="269" t="s">
        <v>5485</v>
      </c>
      <c r="E19" s="269" t="s">
        <v>8</v>
      </c>
      <c r="F19" s="269" t="s">
        <v>5</v>
      </c>
      <c r="G19" s="270"/>
      <c r="H19" s="270"/>
      <c r="I19" s="270"/>
      <c r="J19" s="269"/>
      <c r="K19" s="269" t="s">
        <v>13</v>
      </c>
    </row>
    <row r="20" spans="1:11" ht="45" customHeight="1" x14ac:dyDescent="0.25">
      <c r="A20" s="269" t="s">
        <v>4060</v>
      </c>
      <c r="B20" s="269" t="s">
        <v>4061</v>
      </c>
      <c r="C20" s="269" t="s">
        <v>4062</v>
      </c>
      <c r="D20" s="269" t="s">
        <v>5485</v>
      </c>
      <c r="E20" s="269" t="s">
        <v>8</v>
      </c>
      <c r="F20" s="269" t="s">
        <v>5</v>
      </c>
      <c r="G20" s="270"/>
      <c r="H20" s="270"/>
      <c r="I20" s="270"/>
      <c r="J20" s="269"/>
      <c r="K20" s="269" t="s">
        <v>198</v>
      </c>
    </row>
    <row r="21" spans="1:11" ht="45" customHeight="1" x14ac:dyDescent="0.25">
      <c r="A21" s="269" t="s">
        <v>4065</v>
      </c>
      <c r="B21" s="269" t="s">
        <v>4066</v>
      </c>
      <c r="C21" s="269" t="s">
        <v>4067</v>
      </c>
      <c r="D21" s="269" t="s">
        <v>5485</v>
      </c>
      <c r="E21" s="269" t="s">
        <v>8</v>
      </c>
      <c r="F21" s="269" t="s">
        <v>5</v>
      </c>
      <c r="G21" s="270"/>
      <c r="H21" s="270"/>
      <c r="I21" s="270"/>
      <c r="J21" s="269"/>
      <c r="K21" s="269" t="s">
        <v>13</v>
      </c>
    </row>
    <row r="22" spans="1:11" ht="45" customHeight="1" x14ac:dyDescent="0.25">
      <c r="A22" s="269" t="s">
        <v>4070</v>
      </c>
      <c r="B22" s="269" t="s">
        <v>4071</v>
      </c>
      <c r="C22" s="269" t="s">
        <v>3016</v>
      </c>
      <c r="D22" s="269" t="s">
        <v>5485</v>
      </c>
      <c r="E22" s="269" t="s">
        <v>8</v>
      </c>
      <c r="F22" s="269" t="s">
        <v>5</v>
      </c>
      <c r="G22" s="270"/>
      <c r="H22" s="270"/>
      <c r="I22" s="270"/>
      <c r="J22" s="269"/>
      <c r="K22" s="269" t="s">
        <v>198</v>
      </c>
    </row>
    <row r="23" spans="1:11" ht="45" customHeight="1" x14ac:dyDescent="0.25">
      <c r="A23" s="269" t="s">
        <v>4074</v>
      </c>
      <c r="B23" s="269" t="s">
        <v>4075</v>
      </c>
      <c r="C23" s="269" t="s">
        <v>1761</v>
      </c>
      <c r="D23" s="269" t="s">
        <v>5485</v>
      </c>
      <c r="E23" s="269" t="s">
        <v>8</v>
      </c>
      <c r="F23" s="269" t="s">
        <v>5</v>
      </c>
      <c r="G23" s="270"/>
      <c r="H23" s="270"/>
      <c r="I23" s="270"/>
      <c r="J23" s="269"/>
      <c r="K23" s="269" t="s">
        <v>13</v>
      </c>
    </row>
    <row r="24" spans="1:11" ht="45" customHeight="1" x14ac:dyDescent="0.25">
      <c r="A24" s="269" t="s">
        <v>4078</v>
      </c>
      <c r="B24" s="269" t="s">
        <v>4079</v>
      </c>
      <c r="C24" s="269" t="s">
        <v>4080</v>
      </c>
      <c r="D24" s="269" t="s">
        <v>5485</v>
      </c>
      <c r="E24" s="269" t="s">
        <v>8</v>
      </c>
      <c r="F24" s="269" t="s">
        <v>5</v>
      </c>
      <c r="G24" s="270"/>
      <c r="H24" s="270"/>
      <c r="I24" s="270"/>
      <c r="J24" s="269"/>
      <c r="K24" s="269" t="s">
        <v>198</v>
      </c>
    </row>
    <row r="25" spans="1:11" ht="45" customHeight="1" x14ac:dyDescent="0.25">
      <c r="A25" s="269" t="s">
        <v>4082</v>
      </c>
      <c r="B25" s="269" t="s">
        <v>4083</v>
      </c>
      <c r="C25" s="269" t="s">
        <v>4084</v>
      </c>
      <c r="D25" s="269" t="s">
        <v>5485</v>
      </c>
      <c r="E25" s="269" t="s">
        <v>4</v>
      </c>
      <c r="F25" s="269" t="s">
        <v>5</v>
      </c>
      <c r="G25" s="270"/>
      <c r="H25" s="270"/>
      <c r="I25" s="270"/>
      <c r="J25" s="269"/>
      <c r="K25" s="269" t="s">
        <v>13</v>
      </c>
    </row>
    <row r="26" spans="1:11" ht="45" customHeight="1" x14ac:dyDescent="0.25">
      <c r="A26" s="269" t="s">
        <v>4086</v>
      </c>
      <c r="B26" s="269" t="s">
        <v>4087</v>
      </c>
      <c r="C26" s="269" t="s">
        <v>4088</v>
      </c>
      <c r="D26" s="269" t="s">
        <v>5485</v>
      </c>
      <c r="E26" s="269" t="s">
        <v>4</v>
      </c>
      <c r="F26" s="269" t="s">
        <v>5</v>
      </c>
      <c r="G26" s="270"/>
      <c r="H26" s="270"/>
      <c r="I26" s="270"/>
      <c r="J26" s="269"/>
      <c r="K26" s="269" t="s">
        <v>198</v>
      </c>
    </row>
    <row r="27" spans="1:11" ht="45" customHeight="1" x14ac:dyDescent="0.25">
      <c r="A27" s="8" t="s">
        <v>4074</v>
      </c>
      <c r="B27" s="7" t="s">
        <v>4075</v>
      </c>
      <c r="C27" s="7" t="s">
        <v>1761</v>
      </c>
      <c r="D27" s="19" t="s">
        <v>23</v>
      </c>
      <c r="E27" s="7" t="s">
        <v>8</v>
      </c>
      <c r="F27" s="7" t="s">
        <v>6</v>
      </c>
      <c r="G27" s="20"/>
      <c r="H27" s="20"/>
      <c r="I27" s="20"/>
      <c r="J27" s="7"/>
      <c r="K27" s="21" t="s">
        <v>13</v>
      </c>
    </row>
    <row r="28" spans="1:11" ht="45" customHeight="1" x14ac:dyDescent="0.25">
      <c r="A28" s="8" t="s">
        <v>4078</v>
      </c>
      <c r="B28" s="7" t="s">
        <v>4079</v>
      </c>
      <c r="C28" s="7" t="s">
        <v>4080</v>
      </c>
      <c r="D28" s="19" t="s">
        <v>23</v>
      </c>
      <c r="E28" s="7" t="s">
        <v>8</v>
      </c>
      <c r="F28" s="7" t="s">
        <v>6</v>
      </c>
      <c r="G28" s="20"/>
      <c r="H28" s="20"/>
      <c r="I28" s="20"/>
      <c r="J28" s="7"/>
      <c r="K28" s="21" t="s">
        <v>198</v>
      </c>
    </row>
    <row r="29" spans="1:11" ht="45" customHeight="1" x14ac:dyDescent="0.25">
      <c r="A29" s="8" t="s">
        <v>4082</v>
      </c>
      <c r="B29" s="7" t="s">
        <v>4083</v>
      </c>
      <c r="C29" s="7" t="s">
        <v>4084</v>
      </c>
      <c r="D29" s="19" t="s">
        <v>23</v>
      </c>
      <c r="E29" s="7" t="s">
        <v>4</v>
      </c>
      <c r="F29" s="7" t="s">
        <v>6</v>
      </c>
      <c r="G29" s="20"/>
      <c r="H29" s="20"/>
      <c r="I29" s="20"/>
      <c r="J29" s="7"/>
      <c r="K29" s="21" t="s">
        <v>13</v>
      </c>
    </row>
    <row r="30" spans="1:11" ht="45" customHeight="1" x14ac:dyDescent="0.25">
      <c r="A30" s="8" t="s">
        <v>4086</v>
      </c>
      <c r="B30" s="7" t="s">
        <v>4087</v>
      </c>
      <c r="C30" s="7" t="s">
        <v>4088</v>
      </c>
      <c r="D30" s="19" t="s">
        <v>23</v>
      </c>
      <c r="E30" s="7" t="s">
        <v>4</v>
      </c>
      <c r="F30" s="7" t="s">
        <v>6</v>
      </c>
      <c r="G30" s="20"/>
      <c r="H30" s="20"/>
      <c r="I30" s="20"/>
      <c r="J30" s="7"/>
      <c r="K30" s="21" t="s">
        <v>198</v>
      </c>
    </row>
    <row r="31" spans="1:11" ht="45" customHeight="1" x14ac:dyDescent="0.25">
      <c r="A31" s="8"/>
      <c r="B31" s="7"/>
      <c r="C31" s="7"/>
      <c r="D31" s="19"/>
      <c r="E31" s="7"/>
      <c r="F31" s="7"/>
      <c r="G31" s="20"/>
      <c r="H31" s="20"/>
      <c r="I31" s="20"/>
      <c r="J31" s="7"/>
      <c r="K31" s="21"/>
    </row>
    <row r="32" spans="1:11" ht="45" customHeight="1" x14ac:dyDescent="0.25">
      <c r="A32" s="8"/>
      <c r="B32" s="7"/>
      <c r="C32" s="7"/>
      <c r="D32" s="19"/>
      <c r="E32" s="7"/>
      <c r="F32" s="7"/>
      <c r="G32" s="20"/>
      <c r="H32" s="20"/>
      <c r="I32" s="20"/>
      <c r="J32" s="7"/>
      <c r="K32" s="21"/>
    </row>
    <row r="33" spans="1:11" ht="45" customHeight="1" x14ac:dyDescent="0.25">
      <c r="A33" s="8"/>
      <c r="B33" s="7"/>
      <c r="C33" s="7"/>
      <c r="D33" s="19"/>
      <c r="E33" s="7"/>
      <c r="F33" s="7"/>
      <c r="G33" s="20"/>
      <c r="H33" s="20"/>
      <c r="I33" s="20"/>
      <c r="J33" s="7"/>
      <c r="K33" s="21"/>
    </row>
    <row r="34" spans="1:11" ht="45" customHeight="1" x14ac:dyDescent="0.25">
      <c r="A34" s="8"/>
      <c r="B34" s="7"/>
      <c r="C34" s="7"/>
      <c r="D34" s="19"/>
      <c r="E34" s="7"/>
      <c r="F34" s="7"/>
      <c r="G34" s="20"/>
      <c r="H34" s="20"/>
      <c r="I34" s="20"/>
      <c r="J34" s="7"/>
      <c r="K34" s="21"/>
    </row>
    <row r="35" spans="1:11" ht="45" customHeight="1" x14ac:dyDescent="0.25">
      <c r="A35" s="8"/>
      <c r="B35" s="7"/>
      <c r="C35" s="7"/>
      <c r="D35" s="19"/>
      <c r="E35" s="7"/>
      <c r="F35" s="7"/>
      <c r="G35" s="20"/>
      <c r="H35" s="20"/>
      <c r="I35" s="20"/>
      <c r="J35" s="7"/>
      <c r="K35" s="21"/>
    </row>
    <row r="36" spans="1:11" ht="45" customHeight="1" x14ac:dyDescent="0.25">
      <c r="A36" s="8"/>
      <c r="B36" s="7"/>
      <c r="C36" s="7"/>
      <c r="D36" s="19"/>
      <c r="E36" s="7"/>
      <c r="F36" s="7"/>
      <c r="G36" s="20"/>
      <c r="H36" s="20"/>
      <c r="I36" s="20"/>
      <c r="J36" s="7"/>
      <c r="K36" s="21"/>
    </row>
  </sheetData>
  <conditionalFormatting sqref="A3:K50">
    <cfRule type="expression" dxfId="123" priority="1">
      <formula>$F3="m"</formula>
    </cfRule>
    <cfRule type="expression" dxfId="122" priority="3">
      <formula>$F3="v"</formula>
    </cfRule>
    <cfRule type="expression" dxfId="121" priority="4">
      <formula>$F3="no"</formula>
    </cfRule>
  </conditionalFormatting>
  <conditionalFormatting sqref="A3:I50">
    <cfRule type="expression" dxfId="120" priority="2">
      <formula>$F3="d"</formula>
    </cfRule>
  </conditionalFormatting>
  <pageMargins left="0.7" right="0.2" top="0.2" bottom="0.2" header="0.05" footer="0.3"/>
  <pageSetup orientation="landscape" r:id="rId1"/>
  <headerFooter>
    <oddHeader>&amp;L&amp;A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318CC-0F7E-4B19-ABBD-E6156857036C}">
  <dimension ref="A2:K36"/>
  <sheetViews>
    <sheetView topLeftCell="A15" workbookViewId="0">
      <selection activeCell="A20" sqref="A20"/>
    </sheetView>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5.4257812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453</v>
      </c>
      <c r="B3" s="269" t="s">
        <v>454</v>
      </c>
      <c r="C3" s="269" t="s">
        <v>455</v>
      </c>
      <c r="D3" s="269" t="s">
        <v>23</v>
      </c>
      <c r="E3" s="269" t="s">
        <v>8</v>
      </c>
      <c r="F3" s="269" t="s">
        <v>5</v>
      </c>
      <c r="G3" s="270"/>
      <c r="H3" s="270"/>
      <c r="I3" s="270"/>
      <c r="J3" s="269"/>
      <c r="K3" s="269" t="s">
        <v>153</v>
      </c>
    </row>
    <row r="4" spans="1:11" ht="45" customHeight="1" x14ac:dyDescent="0.25">
      <c r="A4" s="269" t="s">
        <v>459</v>
      </c>
      <c r="B4" s="269" t="s">
        <v>460</v>
      </c>
      <c r="C4" s="269" t="s">
        <v>461</v>
      </c>
      <c r="D4" s="269" t="s">
        <v>23</v>
      </c>
      <c r="E4" s="269" t="s">
        <v>8</v>
      </c>
      <c r="F4" s="269" t="s">
        <v>5</v>
      </c>
      <c r="G4" s="270"/>
      <c r="H4" s="270"/>
      <c r="I4" s="270"/>
      <c r="J4" s="269"/>
      <c r="K4" s="269" t="s">
        <v>462</v>
      </c>
    </row>
    <row r="5" spans="1:11" ht="45" customHeight="1" x14ac:dyDescent="0.25">
      <c r="A5" s="269" t="s">
        <v>465</v>
      </c>
      <c r="B5" s="269" t="s">
        <v>466</v>
      </c>
      <c r="C5" s="269" t="s">
        <v>467</v>
      </c>
      <c r="D5" s="269" t="s">
        <v>23</v>
      </c>
      <c r="E5" s="269" t="s">
        <v>8</v>
      </c>
      <c r="F5" s="269" t="s">
        <v>5</v>
      </c>
      <c r="G5" s="270"/>
      <c r="H5" s="270"/>
      <c r="I5" s="270"/>
      <c r="J5" s="269"/>
      <c r="K5" s="269" t="s">
        <v>468</v>
      </c>
    </row>
    <row r="6" spans="1:11" ht="45" customHeight="1" x14ac:dyDescent="0.25">
      <c r="A6" s="269" t="s">
        <v>470</v>
      </c>
      <c r="B6" s="269" t="s">
        <v>471</v>
      </c>
      <c r="C6" s="269" t="s">
        <v>472</v>
      </c>
      <c r="D6" s="269" t="s">
        <v>23</v>
      </c>
      <c r="E6" s="269" t="s">
        <v>4</v>
      </c>
      <c r="F6" s="269" t="s">
        <v>5</v>
      </c>
      <c r="G6" s="270"/>
      <c r="H6" s="270"/>
      <c r="I6" s="270"/>
      <c r="J6" s="269"/>
      <c r="K6" s="269" t="s">
        <v>9</v>
      </c>
    </row>
    <row r="7" spans="1:11" ht="45" customHeight="1" x14ac:dyDescent="0.25">
      <c r="A7" s="269" t="s">
        <v>3404</v>
      </c>
      <c r="B7" s="269" t="s">
        <v>3075</v>
      </c>
      <c r="C7" s="269" t="s">
        <v>3405</v>
      </c>
      <c r="D7" s="269" t="s">
        <v>23</v>
      </c>
      <c r="E7" s="269" t="s">
        <v>8</v>
      </c>
      <c r="F7" s="269" t="s">
        <v>5</v>
      </c>
      <c r="G7" s="270"/>
      <c r="H7" s="270"/>
      <c r="I7" s="270"/>
      <c r="J7" s="269"/>
      <c r="K7" s="269" t="s">
        <v>13</v>
      </c>
    </row>
    <row r="8" spans="1:11" ht="45" customHeight="1" x14ac:dyDescent="0.25">
      <c r="A8" s="269" t="s">
        <v>3408</v>
      </c>
      <c r="B8" s="269" t="s">
        <v>3409</v>
      </c>
      <c r="C8" s="269" t="s">
        <v>3410</v>
      </c>
      <c r="D8" s="269" t="s">
        <v>23</v>
      </c>
      <c r="E8" s="269" t="s">
        <v>8</v>
      </c>
      <c r="F8" s="269" t="s">
        <v>5</v>
      </c>
      <c r="G8" s="270"/>
      <c r="H8" s="270"/>
      <c r="I8" s="270"/>
      <c r="J8" s="269"/>
      <c r="K8" s="269" t="s">
        <v>198</v>
      </c>
    </row>
    <row r="9" spans="1:11" ht="45" customHeight="1" x14ac:dyDescent="0.25">
      <c r="A9" s="269" t="s">
        <v>3413</v>
      </c>
      <c r="B9" s="269" t="s">
        <v>3414</v>
      </c>
      <c r="C9" s="269" t="s">
        <v>2771</v>
      </c>
      <c r="D9" s="269" t="s">
        <v>23</v>
      </c>
      <c r="E9" s="269" t="s">
        <v>8</v>
      </c>
      <c r="F9" s="269" t="s">
        <v>5</v>
      </c>
      <c r="G9" s="270"/>
      <c r="H9" s="270"/>
      <c r="I9" s="270"/>
      <c r="J9" s="269"/>
      <c r="K9" s="269" t="s">
        <v>198</v>
      </c>
    </row>
    <row r="10" spans="1:11" ht="45" customHeight="1" x14ac:dyDescent="0.25">
      <c r="A10" s="269" t="s">
        <v>3417</v>
      </c>
      <c r="B10" s="269" t="s">
        <v>3418</v>
      </c>
      <c r="C10" s="269" t="s">
        <v>3419</v>
      </c>
      <c r="D10" s="269" t="s">
        <v>23</v>
      </c>
      <c r="E10" s="269" t="s">
        <v>8</v>
      </c>
      <c r="F10" s="269" t="s">
        <v>5</v>
      </c>
      <c r="G10" s="270"/>
      <c r="H10" s="270"/>
      <c r="I10" s="270"/>
      <c r="J10" s="269"/>
      <c r="K10" s="269" t="s">
        <v>198</v>
      </c>
    </row>
    <row r="11" spans="1:11" ht="45" customHeight="1" x14ac:dyDescent="0.25">
      <c r="A11" s="269" t="s">
        <v>3422</v>
      </c>
      <c r="B11" s="269" t="s">
        <v>3423</v>
      </c>
      <c r="C11" s="269" t="s">
        <v>3424</v>
      </c>
      <c r="D11" s="269" t="s">
        <v>23</v>
      </c>
      <c r="E11" s="269" t="s">
        <v>8</v>
      </c>
      <c r="F11" s="269" t="s">
        <v>5</v>
      </c>
      <c r="G11" s="270"/>
      <c r="H11" s="270"/>
      <c r="I11" s="270"/>
      <c r="J11" s="269"/>
      <c r="K11" s="269" t="s">
        <v>198</v>
      </c>
    </row>
    <row r="12" spans="1:11" ht="45" customHeight="1" x14ac:dyDescent="0.25">
      <c r="A12" s="269" t="s">
        <v>3427</v>
      </c>
      <c r="B12" s="269" t="s">
        <v>2980</v>
      </c>
      <c r="C12" s="269" t="s">
        <v>3428</v>
      </c>
      <c r="D12" s="269" t="s">
        <v>23</v>
      </c>
      <c r="E12" s="269" t="s">
        <v>8</v>
      </c>
      <c r="F12" s="269" t="s">
        <v>5</v>
      </c>
      <c r="G12" s="270"/>
      <c r="H12" s="270"/>
      <c r="I12" s="270"/>
      <c r="J12" s="269"/>
      <c r="K12" s="269" t="s">
        <v>198</v>
      </c>
    </row>
    <row r="13" spans="1:11" ht="45" customHeight="1" x14ac:dyDescent="0.25">
      <c r="A13" s="269" t="s">
        <v>3431</v>
      </c>
      <c r="B13" s="269" t="s">
        <v>2038</v>
      </c>
      <c r="C13" s="269" t="s">
        <v>3432</v>
      </c>
      <c r="D13" s="269" t="s">
        <v>23</v>
      </c>
      <c r="E13" s="269" t="s">
        <v>8</v>
      </c>
      <c r="F13" s="269" t="s">
        <v>5</v>
      </c>
      <c r="G13" s="270"/>
      <c r="H13" s="270"/>
      <c r="I13" s="270"/>
      <c r="J13" s="269"/>
      <c r="K13" s="269" t="s">
        <v>198</v>
      </c>
    </row>
    <row r="14" spans="1:11" ht="45" customHeight="1" x14ac:dyDescent="0.25">
      <c r="A14" s="269" t="s">
        <v>3435</v>
      </c>
      <c r="B14" s="269" t="s">
        <v>3436</v>
      </c>
      <c r="C14" s="269" t="s">
        <v>3437</v>
      </c>
      <c r="D14" s="269" t="s">
        <v>23</v>
      </c>
      <c r="E14" s="269" t="s">
        <v>8</v>
      </c>
      <c r="F14" s="269" t="s">
        <v>5</v>
      </c>
      <c r="G14" s="270"/>
      <c r="H14" s="270"/>
      <c r="I14" s="270"/>
      <c r="J14" s="269"/>
      <c r="K14" s="269" t="s">
        <v>198</v>
      </c>
    </row>
    <row r="15" spans="1:11" ht="45" customHeight="1" x14ac:dyDescent="0.25">
      <c r="A15" s="269" t="s">
        <v>3440</v>
      </c>
      <c r="B15" s="269" t="s">
        <v>3441</v>
      </c>
      <c r="C15" s="269" t="s">
        <v>3442</v>
      </c>
      <c r="D15" s="269" t="s">
        <v>23</v>
      </c>
      <c r="E15" s="269" t="s">
        <v>8</v>
      </c>
      <c r="F15" s="269" t="s">
        <v>5</v>
      </c>
      <c r="G15" s="270"/>
      <c r="H15" s="270"/>
      <c r="I15" s="270"/>
      <c r="J15" s="269"/>
      <c r="K15" s="269" t="s">
        <v>198</v>
      </c>
    </row>
    <row r="16" spans="1:11" ht="45" customHeight="1" x14ac:dyDescent="0.25">
      <c r="A16" s="269" t="s">
        <v>3445</v>
      </c>
      <c r="B16" s="269" t="s">
        <v>3446</v>
      </c>
      <c r="C16" s="269" t="s">
        <v>3447</v>
      </c>
      <c r="D16" s="269" t="s">
        <v>23</v>
      </c>
      <c r="E16" s="269" t="s">
        <v>8</v>
      </c>
      <c r="F16" s="269" t="s">
        <v>5</v>
      </c>
      <c r="G16" s="270"/>
      <c r="H16" s="270"/>
      <c r="I16" s="270"/>
      <c r="J16" s="269"/>
      <c r="K16" s="269" t="s">
        <v>2256</v>
      </c>
    </row>
    <row r="17" spans="1:11" ht="45" customHeight="1" x14ac:dyDescent="0.25">
      <c r="A17" s="269" t="s">
        <v>3450</v>
      </c>
      <c r="B17" s="269" t="s">
        <v>3451</v>
      </c>
      <c r="C17" s="269" t="s">
        <v>3452</v>
      </c>
      <c r="D17" s="269" t="s">
        <v>23</v>
      </c>
      <c r="E17" s="269" t="s">
        <v>8</v>
      </c>
      <c r="F17" s="269" t="s">
        <v>5</v>
      </c>
      <c r="G17" s="270"/>
      <c r="H17" s="270"/>
      <c r="I17" s="270"/>
      <c r="J17" s="269"/>
      <c r="K17" s="269" t="s">
        <v>153</v>
      </c>
    </row>
    <row r="18" spans="1:11" ht="45" customHeight="1" x14ac:dyDescent="0.25">
      <c r="A18" s="269" t="s">
        <v>3455</v>
      </c>
      <c r="B18" s="269" t="s">
        <v>2969</v>
      </c>
      <c r="C18" s="269" t="s">
        <v>3456</v>
      </c>
      <c r="D18" s="269" t="s">
        <v>23</v>
      </c>
      <c r="E18" s="269" t="s">
        <v>8</v>
      </c>
      <c r="F18" s="269" t="s">
        <v>5</v>
      </c>
      <c r="G18" s="270"/>
      <c r="H18" s="270"/>
      <c r="I18" s="270"/>
      <c r="J18" s="269"/>
      <c r="K18" s="269" t="s">
        <v>198</v>
      </c>
    </row>
    <row r="19" spans="1:11" ht="45" customHeight="1" x14ac:dyDescent="0.25">
      <c r="A19" s="269" t="s">
        <v>3458</v>
      </c>
      <c r="B19" s="269" t="s">
        <v>1708</v>
      </c>
      <c r="C19" s="269" t="s">
        <v>3459</v>
      </c>
      <c r="D19" s="269" t="s">
        <v>23</v>
      </c>
      <c r="E19" s="269" t="s">
        <v>4</v>
      </c>
      <c r="F19" s="269" t="s">
        <v>5</v>
      </c>
      <c r="G19" s="270"/>
      <c r="H19" s="270"/>
      <c r="I19" s="270"/>
      <c r="J19" s="269"/>
      <c r="K19" s="269" t="s">
        <v>13</v>
      </c>
    </row>
    <row r="20" spans="1:11" x14ac:dyDescent="0.25">
      <c r="A20" s="8"/>
      <c r="B20" s="7"/>
      <c r="C20" s="7"/>
      <c r="D20" s="19"/>
      <c r="E20" s="7"/>
      <c r="F20" s="7"/>
      <c r="G20" s="20"/>
      <c r="H20" s="20"/>
      <c r="I20" s="20"/>
      <c r="J20" s="7"/>
      <c r="K20" s="21"/>
    </row>
    <row r="21" spans="1:11" x14ac:dyDescent="0.25">
      <c r="A21" s="8"/>
      <c r="B21" s="7"/>
      <c r="C21" s="7"/>
      <c r="D21" s="19"/>
      <c r="E21" s="7"/>
      <c r="F21" s="7"/>
      <c r="G21" s="20"/>
      <c r="H21" s="20"/>
      <c r="I21" s="20"/>
      <c r="J21" s="7"/>
      <c r="K21" s="21"/>
    </row>
    <row r="22" spans="1:11" x14ac:dyDescent="0.25">
      <c r="A22" s="8"/>
      <c r="B22" s="7"/>
      <c r="C22" s="7"/>
      <c r="D22" s="19"/>
      <c r="E22" s="7"/>
      <c r="F22" s="7"/>
      <c r="G22" s="20"/>
      <c r="H22" s="20"/>
      <c r="I22" s="20"/>
      <c r="J22" s="7"/>
      <c r="K22" s="21"/>
    </row>
    <row r="23" spans="1:11" x14ac:dyDescent="0.25">
      <c r="A23" s="8"/>
      <c r="B23" s="7"/>
      <c r="C23" s="7"/>
      <c r="D23" s="19"/>
      <c r="E23" s="7"/>
      <c r="F23" s="7"/>
      <c r="G23" s="20"/>
      <c r="H23" s="20"/>
      <c r="I23" s="20"/>
      <c r="J23" s="7"/>
      <c r="K23" s="21"/>
    </row>
    <row r="24" spans="1:11" x14ac:dyDescent="0.25">
      <c r="A24" s="8"/>
      <c r="B24" s="7"/>
      <c r="C24" s="7"/>
      <c r="D24" s="19"/>
      <c r="E24" s="7"/>
      <c r="F24" s="7"/>
      <c r="G24" s="20"/>
      <c r="H24" s="20"/>
      <c r="I24" s="20"/>
      <c r="J24" s="7"/>
      <c r="K24" s="21"/>
    </row>
    <row r="25" spans="1:11" x14ac:dyDescent="0.25">
      <c r="A25" s="8"/>
      <c r="B25" s="7"/>
      <c r="C25" s="7"/>
      <c r="D25" s="19"/>
      <c r="E25" s="7"/>
      <c r="F25" s="7"/>
      <c r="G25" s="20"/>
      <c r="H25" s="20"/>
      <c r="I25" s="20"/>
      <c r="J25" s="7"/>
      <c r="K25" s="21"/>
    </row>
    <row r="26" spans="1:11" x14ac:dyDescent="0.25">
      <c r="A26" s="8"/>
      <c r="B26" s="7"/>
      <c r="C26" s="7"/>
      <c r="D26" s="19"/>
      <c r="E26" s="7"/>
      <c r="F26" s="7"/>
      <c r="G26" s="20"/>
      <c r="H26" s="20"/>
      <c r="I26" s="20"/>
      <c r="J26" s="7"/>
      <c r="K26" s="21"/>
    </row>
    <row r="27" spans="1:11" x14ac:dyDescent="0.25">
      <c r="A27" s="8"/>
      <c r="B27" s="7"/>
      <c r="C27" s="7"/>
      <c r="D27" s="19"/>
      <c r="E27" s="7"/>
      <c r="F27" s="7"/>
      <c r="G27" s="20"/>
      <c r="H27" s="20"/>
      <c r="I27" s="20"/>
      <c r="J27" s="7"/>
      <c r="K27" s="21"/>
    </row>
    <row r="28" spans="1:11" x14ac:dyDescent="0.25">
      <c r="A28" s="8"/>
      <c r="B28" s="7"/>
      <c r="C28" s="7"/>
      <c r="D28" s="19"/>
      <c r="E28" s="7"/>
      <c r="F28" s="7"/>
      <c r="G28" s="20"/>
      <c r="H28" s="20"/>
      <c r="I28" s="20"/>
      <c r="J28" s="7"/>
      <c r="K28" s="21"/>
    </row>
    <row r="29" spans="1:11" x14ac:dyDescent="0.25">
      <c r="A29" s="8"/>
      <c r="B29" s="7"/>
      <c r="C29" s="7"/>
      <c r="D29" s="19"/>
      <c r="E29" s="7"/>
      <c r="F29" s="7"/>
      <c r="G29" s="20"/>
      <c r="H29" s="20"/>
      <c r="I29" s="20"/>
      <c r="J29" s="7"/>
      <c r="K29" s="21"/>
    </row>
    <row r="30" spans="1:11" x14ac:dyDescent="0.25">
      <c r="A30" s="8"/>
      <c r="B30" s="7"/>
      <c r="C30" s="7"/>
      <c r="D30" s="19"/>
      <c r="E30" s="7"/>
      <c r="F30" s="7"/>
      <c r="G30" s="20"/>
      <c r="H30" s="20"/>
      <c r="I30" s="20"/>
      <c r="J30" s="7"/>
      <c r="K30" s="21"/>
    </row>
    <row r="31" spans="1:11" x14ac:dyDescent="0.25">
      <c r="A31" s="8"/>
      <c r="B31" s="7"/>
      <c r="C31" s="7"/>
      <c r="D31" s="19"/>
      <c r="E31" s="7"/>
      <c r="F31" s="7"/>
      <c r="G31" s="20"/>
      <c r="H31" s="20"/>
      <c r="I31" s="20"/>
      <c r="J31" s="7"/>
      <c r="K31" s="21"/>
    </row>
    <row r="32" spans="1:11" x14ac:dyDescent="0.25">
      <c r="A32" s="8"/>
      <c r="B32" s="7"/>
      <c r="C32" s="7"/>
      <c r="D32" s="19"/>
      <c r="E32" s="7"/>
      <c r="F32" s="7"/>
      <c r="G32" s="20"/>
      <c r="H32" s="20"/>
      <c r="I32" s="20"/>
      <c r="J32" s="7"/>
      <c r="K32" s="21"/>
    </row>
    <row r="33" spans="1:11" x14ac:dyDescent="0.25">
      <c r="A33" s="8"/>
      <c r="B33" s="7"/>
      <c r="C33" s="7"/>
      <c r="D33" s="19"/>
      <c r="E33" s="7"/>
      <c r="F33" s="7"/>
      <c r="G33" s="20"/>
      <c r="H33" s="20"/>
      <c r="I33" s="20"/>
      <c r="J33" s="7"/>
      <c r="K33" s="21"/>
    </row>
    <row r="34" spans="1:11" x14ac:dyDescent="0.25">
      <c r="A34" s="8"/>
      <c r="B34" s="7"/>
      <c r="C34" s="7"/>
      <c r="D34" s="19"/>
      <c r="E34" s="7"/>
      <c r="F34" s="7"/>
      <c r="G34" s="20"/>
      <c r="H34" s="20"/>
      <c r="I34" s="20"/>
      <c r="J34" s="7"/>
      <c r="K34" s="21"/>
    </row>
    <row r="35" spans="1:11" x14ac:dyDescent="0.25">
      <c r="A35" s="8"/>
      <c r="B35" s="7"/>
      <c r="C35" s="7"/>
      <c r="D35" s="19"/>
      <c r="E35" s="7"/>
      <c r="F35" s="7"/>
      <c r="G35" s="20"/>
      <c r="H35" s="20"/>
      <c r="I35" s="20"/>
      <c r="J35" s="7"/>
      <c r="K35" s="21"/>
    </row>
    <row r="36" spans="1:11" x14ac:dyDescent="0.25">
      <c r="A36" s="8"/>
      <c r="B36" s="7"/>
      <c r="C36" s="7"/>
      <c r="D36" s="19"/>
      <c r="E36" s="7"/>
      <c r="F36" s="7"/>
      <c r="G36" s="20"/>
      <c r="H36" s="20"/>
      <c r="I36" s="20"/>
      <c r="J36" s="7"/>
      <c r="K36" s="21"/>
    </row>
  </sheetData>
  <conditionalFormatting sqref="A3:K36">
    <cfRule type="expression" dxfId="119" priority="4">
      <formula>$F3="no"</formula>
    </cfRule>
  </conditionalFormatting>
  <conditionalFormatting sqref="A3:K50">
    <cfRule type="expression" dxfId="118" priority="3">
      <formula>$F3="v"</formula>
    </cfRule>
  </conditionalFormatting>
  <conditionalFormatting sqref="A3:I50">
    <cfRule type="expression" dxfId="117" priority="1">
      <formula>$F3="m"</formula>
    </cfRule>
    <cfRule type="expression" dxfId="116" priority="2">
      <formula>$F3="d"</formula>
    </cfRule>
  </conditionalFormatting>
  <pageMargins left="0.7" right="0.2" top="0.2" bottom="0.2" header="0.05" footer="0.3"/>
  <pageSetup orientation="landscape" r:id="rId1"/>
  <headerFooter>
    <oddHeader>&amp;L&amp;A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A6A33-216C-4B30-980E-4E5ACE1E80B1}">
  <dimension ref="A2:K36"/>
  <sheetViews>
    <sheetView workbookViewId="0"/>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5.42578125" customWidth="1"/>
  </cols>
  <sheetData>
    <row r="2" spans="1:11" ht="30" x14ac:dyDescent="0.25">
      <c r="A2" t="s">
        <v>0</v>
      </c>
      <c r="B2" t="s">
        <v>1</v>
      </c>
      <c r="C2" t="s">
        <v>2</v>
      </c>
      <c r="D2" t="s">
        <v>21</v>
      </c>
      <c r="E2" t="s">
        <v>22</v>
      </c>
      <c r="F2" t="s">
        <v>20</v>
      </c>
      <c r="G2" s="4" t="s">
        <v>24</v>
      </c>
      <c r="H2" s="4" t="s">
        <v>25</v>
      </c>
      <c r="I2" s="4" t="s">
        <v>26</v>
      </c>
      <c r="J2" s="4" t="s">
        <v>19</v>
      </c>
      <c r="K2" s="4" t="s">
        <v>3</v>
      </c>
    </row>
    <row r="3" spans="1:11" ht="60" x14ac:dyDescent="0.25">
      <c r="A3" s="269" t="s">
        <v>1463</v>
      </c>
      <c r="B3" s="269" t="s">
        <v>1464</v>
      </c>
      <c r="C3" s="269" t="s">
        <v>1465</v>
      </c>
      <c r="D3" s="269" t="s">
        <v>5485</v>
      </c>
      <c r="E3" s="269" t="s">
        <v>4</v>
      </c>
      <c r="F3" s="269" t="s">
        <v>5</v>
      </c>
      <c r="G3" s="270"/>
      <c r="H3" s="270"/>
      <c r="I3" s="270"/>
      <c r="J3" s="269"/>
      <c r="K3" s="269"/>
    </row>
    <row r="4" spans="1:11" ht="45" customHeight="1" x14ac:dyDescent="0.25">
      <c r="A4" s="269" t="s">
        <v>3374</v>
      </c>
      <c r="B4" s="269" t="s">
        <v>3375</v>
      </c>
      <c r="C4" s="269" t="s">
        <v>3376</v>
      </c>
      <c r="D4" s="269" t="s">
        <v>5485</v>
      </c>
      <c r="E4" s="269" t="s">
        <v>8</v>
      </c>
      <c r="F4" s="269" t="s">
        <v>5</v>
      </c>
      <c r="G4" s="270"/>
      <c r="H4" s="270"/>
      <c r="I4" s="270"/>
      <c r="J4" s="269"/>
      <c r="K4" s="269" t="s">
        <v>13</v>
      </c>
    </row>
    <row r="5" spans="1:11" ht="45" customHeight="1" x14ac:dyDescent="0.25">
      <c r="A5" s="269" t="s">
        <v>3379</v>
      </c>
      <c r="B5" s="269" t="s">
        <v>3380</v>
      </c>
      <c r="C5" s="269" t="s">
        <v>3381</v>
      </c>
      <c r="D5" s="269" t="s">
        <v>5485</v>
      </c>
      <c r="E5" s="269" t="s">
        <v>8</v>
      </c>
      <c r="F5" s="269" t="s">
        <v>5</v>
      </c>
      <c r="G5" s="270"/>
      <c r="H5" s="270"/>
      <c r="I5" s="270"/>
      <c r="J5" s="269"/>
      <c r="K5" s="269" t="s">
        <v>13</v>
      </c>
    </row>
    <row r="6" spans="1:11" ht="45" customHeight="1" x14ac:dyDescent="0.25">
      <c r="A6" s="269" t="s">
        <v>3384</v>
      </c>
      <c r="B6" s="269" t="s">
        <v>3385</v>
      </c>
      <c r="C6" s="269" t="s">
        <v>3386</v>
      </c>
      <c r="D6" s="269" t="s">
        <v>5485</v>
      </c>
      <c r="E6" s="269" t="s">
        <v>8</v>
      </c>
      <c r="F6" s="269" t="s">
        <v>5</v>
      </c>
      <c r="G6" s="270"/>
      <c r="H6" s="270"/>
      <c r="I6" s="270"/>
      <c r="J6" s="269"/>
      <c r="K6" s="269" t="s">
        <v>13</v>
      </c>
    </row>
    <row r="7" spans="1:11" ht="45" customHeight="1" x14ac:dyDescent="0.25">
      <c r="A7" s="269" t="s">
        <v>3389</v>
      </c>
      <c r="B7" s="269" t="s">
        <v>3390</v>
      </c>
      <c r="C7" s="269" t="s">
        <v>3391</v>
      </c>
      <c r="D7" s="269" t="s">
        <v>5485</v>
      </c>
      <c r="E7" s="269" t="s">
        <v>8</v>
      </c>
      <c r="F7" s="269" t="s">
        <v>5</v>
      </c>
      <c r="G7" s="270"/>
      <c r="H7" s="270"/>
      <c r="I7" s="270"/>
      <c r="J7" s="269"/>
      <c r="K7" s="269" t="s">
        <v>13</v>
      </c>
    </row>
    <row r="8" spans="1:11" ht="45" customHeight="1" x14ac:dyDescent="0.25">
      <c r="A8" s="269" t="s">
        <v>3394</v>
      </c>
      <c r="B8" s="269" t="s">
        <v>3395</v>
      </c>
      <c r="C8" s="269" t="s">
        <v>3396</v>
      </c>
      <c r="D8" s="269" t="s">
        <v>5485</v>
      </c>
      <c r="E8" s="269" t="s">
        <v>8</v>
      </c>
      <c r="F8" s="269" t="s">
        <v>5</v>
      </c>
      <c r="G8" s="270"/>
      <c r="H8" s="270"/>
      <c r="I8" s="270"/>
      <c r="J8" s="269"/>
      <c r="K8" s="269" t="s">
        <v>13</v>
      </c>
    </row>
    <row r="9" spans="1:11" ht="45" customHeight="1" x14ac:dyDescent="0.25">
      <c r="A9" s="269" t="s">
        <v>3399</v>
      </c>
      <c r="B9" s="269" t="s">
        <v>3400</v>
      </c>
      <c r="C9" s="269" t="s">
        <v>3401</v>
      </c>
      <c r="D9" s="269" t="s">
        <v>5485</v>
      </c>
      <c r="E9" s="269" t="s">
        <v>8</v>
      </c>
      <c r="F9" s="269" t="s">
        <v>5</v>
      </c>
      <c r="G9" s="270"/>
      <c r="H9" s="270"/>
      <c r="I9" s="270"/>
      <c r="J9" s="269"/>
      <c r="K9" s="269" t="s">
        <v>13</v>
      </c>
    </row>
    <row r="10" spans="1:11" x14ac:dyDescent="0.25">
      <c r="A10" s="22"/>
      <c r="B10" s="23"/>
      <c r="C10" s="23"/>
      <c r="D10" s="24"/>
      <c r="E10" s="23"/>
      <c r="F10" s="23"/>
      <c r="G10" s="20"/>
      <c r="H10" s="20"/>
      <c r="I10" s="20"/>
      <c r="J10" s="7"/>
      <c r="K10" s="21"/>
    </row>
    <row r="11" spans="1:11" x14ac:dyDescent="0.25">
      <c r="A11" s="22"/>
      <c r="B11" s="23"/>
      <c r="C11" s="23"/>
      <c r="D11" s="24"/>
      <c r="E11" s="23"/>
      <c r="F11" s="23"/>
      <c r="G11" s="20"/>
      <c r="H11" s="20"/>
      <c r="I11" s="20"/>
      <c r="J11" s="7"/>
      <c r="K11" s="21"/>
    </row>
    <row r="12" spans="1:11" x14ac:dyDescent="0.25">
      <c r="A12" s="22"/>
      <c r="B12" s="23"/>
      <c r="C12" s="23"/>
      <c r="D12" s="24"/>
      <c r="E12" s="23"/>
      <c r="F12" s="23"/>
      <c r="G12" s="20"/>
      <c r="H12" s="20"/>
      <c r="I12" s="20"/>
      <c r="J12" s="7"/>
      <c r="K12" s="21"/>
    </row>
    <row r="13" spans="1:11" x14ac:dyDescent="0.25">
      <c r="A13" s="22"/>
      <c r="B13" s="23"/>
      <c r="C13" s="23"/>
      <c r="D13" s="24"/>
      <c r="E13" s="23"/>
      <c r="F13" s="23"/>
      <c r="G13" s="20"/>
      <c r="H13" s="20"/>
      <c r="I13" s="20"/>
      <c r="J13" s="7"/>
      <c r="K13" s="21"/>
    </row>
    <row r="14" spans="1:11" x14ac:dyDescent="0.25">
      <c r="A14" s="22"/>
      <c r="B14" s="23"/>
      <c r="C14" s="23"/>
      <c r="D14" s="24"/>
      <c r="E14" s="23"/>
      <c r="F14" s="23"/>
      <c r="G14" s="20"/>
      <c r="H14" s="20"/>
      <c r="I14" s="20"/>
      <c r="J14" s="7"/>
      <c r="K14" s="21"/>
    </row>
    <row r="15" spans="1:11" x14ac:dyDescent="0.25">
      <c r="A15" s="22"/>
      <c r="B15" s="23"/>
      <c r="C15" s="23"/>
      <c r="D15" s="24"/>
      <c r="E15" s="23"/>
      <c r="F15" s="23"/>
      <c r="G15" s="20"/>
      <c r="H15" s="20"/>
      <c r="I15" s="20"/>
      <c r="J15" s="7"/>
      <c r="K15" s="21"/>
    </row>
    <row r="16" spans="1:11" x14ac:dyDescent="0.25">
      <c r="A16" s="22"/>
      <c r="B16" s="23"/>
      <c r="C16" s="23"/>
      <c r="D16" s="24"/>
      <c r="E16" s="23"/>
      <c r="F16" s="23"/>
      <c r="G16" s="20"/>
      <c r="H16" s="20"/>
      <c r="I16" s="20"/>
      <c r="J16" s="7"/>
      <c r="K16" s="21"/>
    </row>
    <row r="17" spans="1:11" x14ac:dyDescent="0.25">
      <c r="A17" s="22"/>
      <c r="B17" s="23"/>
      <c r="C17" s="23"/>
      <c r="D17" s="24"/>
      <c r="E17" s="23"/>
      <c r="F17" s="23"/>
      <c r="G17" s="20"/>
      <c r="H17" s="20"/>
      <c r="I17" s="20"/>
      <c r="J17" s="7"/>
      <c r="K17" s="21"/>
    </row>
    <row r="18" spans="1:11" x14ac:dyDescent="0.25">
      <c r="A18" s="22"/>
      <c r="B18" s="23"/>
      <c r="C18" s="23"/>
      <c r="D18" s="24"/>
      <c r="E18" s="23"/>
      <c r="F18" s="23"/>
      <c r="G18" s="20"/>
      <c r="H18" s="20"/>
      <c r="I18" s="20"/>
      <c r="J18" s="7"/>
      <c r="K18" s="21"/>
    </row>
    <row r="19" spans="1:11" x14ac:dyDescent="0.25">
      <c r="A19" s="22"/>
      <c r="B19" s="23"/>
      <c r="C19" s="23"/>
      <c r="D19" s="24"/>
      <c r="E19" s="23"/>
      <c r="F19" s="23"/>
      <c r="G19" s="20"/>
      <c r="H19" s="20"/>
      <c r="I19" s="20"/>
      <c r="J19" s="7"/>
      <c r="K19" s="21"/>
    </row>
    <row r="20" spans="1:11" x14ac:dyDescent="0.25">
      <c r="A20" s="8"/>
      <c r="B20" s="7"/>
      <c r="C20" s="7"/>
      <c r="D20" s="19"/>
      <c r="E20" s="7"/>
      <c r="F20" s="7"/>
      <c r="G20" s="20"/>
      <c r="H20" s="20"/>
      <c r="I20" s="20"/>
      <c r="J20" s="7"/>
      <c r="K20" s="21"/>
    </row>
    <row r="21" spans="1:11" x14ac:dyDescent="0.25">
      <c r="A21" s="8"/>
      <c r="B21" s="7"/>
      <c r="C21" s="7"/>
      <c r="D21" s="19"/>
      <c r="E21" s="7"/>
      <c r="F21" s="7"/>
      <c r="G21" s="20"/>
      <c r="H21" s="20"/>
      <c r="I21" s="20"/>
      <c r="J21" s="7"/>
      <c r="K21" s="21"/>
    </row>
    <row r="22" spans="1:11" x14ac:dyDescent="0.25">
      <c r="A22" s="8"/>
      <c r="B22" s="7"/>
      <c r="C22" s="7"/>
      <c r="D22" s="19"/>
      <c r="E22" s="7"/>
      <c r="F22" s="7"/>
      <c r="G22" s="20"/>
      <c r="H22" s="20"/>
      <c r="I22" s="20"/>
      <c r="J22" s="7"/>
      <c r="K22" s="21"/>
    </row>
    <row r="23" spans="1:11" x14ac:dyDescent="0.25">
      <c r="A23" s="8"/>
      <c r="B23" s="7"/>
      <c r="C23" s="7"/>
      <c r="D23" s="19"/>
      <c r="E23" s="7"/>
      <c r="F23" s="7"/>
      <c r="G23" s="20"/>
      <c r="H23" s="20"/>
      <c r="I23" s="20"/>
      <c r="J23" s="7"/>
      <c r="K23" s="21"/>
    </row>
    <row r="24" spans="1:11" x14ac:dyDescent="0.25">
      <c r="A24" s="8"/>
      <c r="B24" s="7"/>
      <c r="C24" s="7"/>
      <c r="D24" s="19"/>
      <c r="E24" s="7"/>
      <c r="F24" s="7"/>
      <c r="G24" s="20"/>
      <c r="H24" s="20"/>
      <c r="I24" s="20"/>
      <c r="J24" s="7"/>
      <c r="K24" s="21"/>
    </row>
    <row r="25" spans="1:11" x14ac:dyDescent="0.25">
      <c r="A25" s="8"/>
      <c r="B25" s="7"/>
      <c r="C25" s="7"/>
      <c r="D25" s="19"/>
      <c r="E25" s="7"/>
      <c r="F25" s="7"/>
      <c r="G25" s="20"/>
      <c r="H25" s="20"/>
      <c r="I25" s="20"/>
      <c r="J25" s="7"/>
      <c r="K25" s="21"/>
    </row>
    <row r="26" spans="1:11" x14ac:dyDescent="0.25">
      <c r="A26" s="8"/>
      <c r="B26" s="7"/>
      <c r="C26" s="7"/>
      <c r="D26" s="19"/>
      <c r="E26" s="7"/>
      <c r="F26" s="7"/>
      <c r="G26" s="20"/>
      <c r="H26" s="20"/>
      <c r="I26" s="20"/>
      <c r="J26" s="7"/>
      <c r="K26" s="21"/>
    </row>
    <row r="27" spans="1:11" x14ac:dyDescent="0.25">
      <c r="A27" s="8"/>
      <c r="B27" s="7"/>
      <c r="C27" s="7"/>
      <c r="D27" s="19"/>
      <c r="E27" s="7"/>
      <c r="F27" s="7"/>
      <c r="G27" s="20"/>
      <c r="H27" s="20"/>
      <c r="I27" s="20"/>
      <c r="J27" s="7"/>
      <c r="K27" s="21"/>
    </row>
    <row r="28" spans="1:11" x14ac:dyDescent="0.25">
      <c r="A28" s="8"/>
      <c r="B28" s="7"/>
      <c r="C28" s="7"/>
      <c r="D28" s="19"/>
      <c r="E28" s="7"/>
      <c r="F28" s="7"/>
      <c r="G28" s="20"/>
      <c r="H28" s="20"/>
      <c r="I28" s="20"/>
      <c r="J28" s="7"/>
      <c r="K28" s="21"/>
    </row>
    <row r="29" spans="1:11" x14ac:dyDescent="0.25">
      <c r="A29" s="8"/>
      <c r="B29" s="7"/>
      <c r="C29" s="7"/>
      <c r="D29" s="19"/>
      <c r="E29" s="7"/>
      <c r="F29" s="7"/>
      <c r="G29" s="20"/>
      <c r="H29" s="20"/>
      <c r="I29" s="20"/>
      <c r="J29" s="7"/>
      <c r="K29" s="21"/>
    </row>
    <row r="30" spans="1:11" x14ac:dyDescent="0.25">
      <c r="A30" s="8"/>
      <c r="B30" s="7"/>
      <c r="C30" s="7"/>
      <c r="D30" s="19"/>
      <c r="E30" s="7"/>
      <c r="F30" s="7"/>
      <c r="G30" s="20"/>
      <c r="H30" s="20"/>
      <c r="I30" s="20"/>
      <c r="J30" s="7"/>
      <c r="K30" s="21"/>
    </row>
    <row r="31" spans="1:11" x14ac:dyDescent="0.25">
      <c r="A31" s="8"/>
      <c r="B31" s="7"/>
      <c r="C31" s="7"/>
      <c r="D31" s="19"/>
      <c r="E31" s="7"/>
      <c r="F31" s="7"/>
      <c r="G31" s="20"/>
      <c r="H31" s="20"/>
      <c r="I31" s="20"/>
      <c r="J31" s="7"/>
      <c r="K31" s="21"/>
    </row>
    <row r="32" spans="1:11" x14ac:dyDescent="0.25">
      <c r="A32" s="8"/>
      <c r="B32" s="7"/>
      <c r="C32" s="7"/>
      <c r="D32" s="19"/>
      <c r="E32" s="7"/>
      <c r="F32" s="7"/>
      <c r="G32" s="20"/>
      <c r="H32" s="20"/>
      <c r="I32" s="20"/>
      <c r="J32" s="7"/>
      <c r="K32" s="21"/>
    </row>
    <row r="33" spans="1:11" x14ac:dyDescent="0.25">
      <c r="A33" s="8"/>
      <c r="B33" s="7"/>
      <c r="C33" s="7"/>
      <c r="D33" s="19"/>
      <c r="E33" s="7"/>
      <c r="F33" s="7"/>
      <c r="G33" s="20"/>
      <c r="H33" s="20"/>
      <c r="I33" s="20"/>
      <c r="J33" s="7"/>
      <c r="K33" s="21"/>
    </row>
    <row r="34" spans="1:11" x14ac:dyDescent="0.25">
      <c r="A34" s="8"/>
      <c r="B34" s="7"/>
      <c r="C34" s="7"/>
      <c r="D34" s="19"/>
      <c r="E34" s="7"/>
      <c r="F34" s="7"/>
      <c r="G34" s="20"/>
      <c r="H34" s="20"/>
      <c r="I34" s="20"/>
      <c r="J34" s="7"/>
      <c r="K34" s="21"/>
    </row>
    <row r="35" spans="1:11" x14ac:dyDescent="0.25">
      <c r="A35" s="8"/>
      <c r="B35" s="7"/>
      <c r="C35" s="7"/>
      <c r="D35" s="19"/>
      <c r="E35" s="7"/>
      <c r="F35" s="7"/>
      <c r="G35" s="20"/>
      <c r="H35" s="20"/>
      <c r="I35" s="20"/>
      <c r="J35" s="7"/>
      <c r="K35" s="21"/>
    </row>
    <row r="36" spans="1:11" x14ac:dyDescent="0.25">
      <c r="A36" s="8"/>
      <c r="B36" s="7"/>
      <c r="C36" s="7"/>
      <c r="D36" s="19"/>
      <c r="E36" s="7"/>
      <c r="F36" s="7"/>
      <c r="G36" s="20"/>
      <c r="H36" s="20"/>
      <c r="I36" s="20"/>
      <c r="J36" s="7"/>
      <c r="K36" s="21"/>
    </row>
  </sheetData>
  <conditionalFormatting sqref="A3:K50">
    <cfRule type="expression" dxfId="115" priority="3">
      <formula>$F3="v"</formula>
    </cfRule>
    <cfRule type="expression" dxfId="114" priority="4">
      <formula>$F3="no"</formula>
    </cfRule>
  </conditionalFormatting>
  <conditionalFormatting sqref="A3:I50">
    <cfRule type="expression" dxfId="113" priority="1">
      <formula>$F3="m"</formula>
    </cfRule>
    <cfRule type="expression" dxfId="112" priority="2">
      <formula>$F3="d"</formula>
    </cfRule>
  </conditionalFormatting>
  <pageMargins left="0.7" right="0.2" top="0.2" bottom="0.2" header="0.05" footer="0.3"/>
  <pageSetup orientation="landscape" r:id="rId1"/>
  <headerFooter>
    <oddHeader>&amp;L&amp;A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0C6B9-30E9-4A12-9F02-63D282CE79FA}">
  <dimension ref="A2:K36"/>
  <sheetViews>
    <sheetView workbookViewId="0">
      <selection activeCell="P7" sqref="P7"/>
    </sheetView>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5.42578125" customWidth="1"/>
  </cols>
  <sheetData>
    <row r="2" spans="1:11" ht="30" x14ac:dyDescent="0.25">
      <c r="A2" t="s">
        <v>0</v>
      </c>
      <c r="B2" t="s">
        <v>1</v>
      </c>
      <c r="C2" t="s">
        <v>2</v>
      </c>
      <c r="D2" t="s">
        <v>21</v>
      </c>
      <c r="E2" t="s">
        <v>22</v>
      </c>
      <c r="F2" t="s">
        <v>20</v>
      </c>
      <c r="G2" s="4" t="s">
        <v>24</v>
      </c>
      <c r="H2" s="4" t="s">
        <v>25</v>
      </c>
      <c r="I2" s="4" t="s">
        <v>26</v>
      </c>
      <c r="J2" s="4" t="s">
        <v>19</v>
      </c>
      <c r="K2" s="4" t="s">
        <v>3</v>
      </c>
    </row>
    <row r="3" spans="1:11" ht="30" x14ac:dyDescent="0.25">
      <c r="A3" s="8" t="s">
        <v>4653</v>
      </c>
      <c r="B3" s="23" t="s">
        <v>4654</v>
      </c>
      <c r="C3" s="23" t="s">
        <v>4655</v>
      </c>
      <c r="D3" s="25" t="s">
        <v>5486</v>
      </c>
      <c r="E3" s="26" t="s">
        <v>16</v>
      </c>
      <c r="F3" s="26" t="s">
        <v>6</v>
      </c>
      <c r="G3" s="20"/>
      <c r="H3" s="20"/>
      <c r="I3" s="20"/>
      <c r="J3" s="7"/>
      <c r="K3" s="21"/>
    </row>
    <row r="4" spans="1:11" x14ac:dyDescent="0.25">
      <c r="A4" s="8"/>
      <c r="B4" s="23"/>
      <c r="C4" s="23"/>
      <c r="D4" s="25"/>
      <c r="E4" s="26"/>
      <c r="F4" s="26"/>
      <c r="G4" s="20"/>
      <c r="H4" s="20"/>
      <c r="I4" s="20"/>
      <c r="J4" s="7"/>
      <c r="K4" s="21"/>
    </row>
    <row r="5" spans="1:11" x14ac:dyDescent="0.25">
      <c r="A5" s="8"/>
      <c r="B5" s="23"/>
      <c r="C5" s="23"/>
      <c r="D5" s="25"/>
      <c r="E5" s="26"/>
      <c r="F5" s="26"/>
      <c r="G5" s="20"/>
      <c r="H5" s="20"/>
      <c r="I5" s="20"/>
      <c r="J5" s="7"/>
      <c r="K5" s="21"/>
    </row>
    <row r="6" spans="1:11" x14ac:dyDescent="0.25">
      <c r="A6" s="8"/>
      <c r="B6" s="23"/>
      <c r="C6" s="23"/>
      <c r="D6" s="25"/>
      <c r="E6" s="26"/>
      <c r="F6" s="26"/>
      <c r="G6" s="20"/>
      <c r="H6" s="20"/>
      <c r="I6" s="20"/>
      <c r="J6" s="7"/>
      <c r="K6" s="21"/>
    </row>
    <row r="7" spans="1:11" x14ac:dyDescent="0.25">
      <c r="A7" s="8"/>
      <c r="B7" s="7"/>
      <c r="C7" s="7"/>
      <c r="D7" s="19"/>
      <c r="E7" s="7"/>
      <c r="F7" s="7"/>
      <c r="G7" s="20"/>
      <c r="H7" s="20"/>
      <c r="I7" s="20"/>
      <c r="J7" s="7"/>
      <c r="K7" s="21"/>
    </row>
    <row r="8" spans="1:11" x14ac:dyDescent="0.25">
      <c r="A8" s="8"/>
      <c r="B8" s="7"/>
      <c r="C8" s="7"/>
      <c r="D8" s="19"/>
      <c r="E8" s="7"/>
      <c r="F8" s="7"/>
      <c r="G8" s="20"/>
      <c r="H8" s="20"/>
      <c r="I8" s="20"/>
      <c r="J8" s="7"/>
      <c r="K8" s="21"/>
    </row>
    <row r="9" spans="1:11" x14ac:dyDescent="0.25">
      <c r="A9" s="8"/>
      <c r="B9" s="7"/>
      <c r="C9" s="7"/>
      <c r="D9" s="19"/>
      <c r="E9" s="7"/>
      <c r="F9" s="7"/>
      <c r="G9" s="20"/>
      <c r="H9" s="20"/>
      <c r="I9" s="20"/>
      <c r="J9" s="7"/>
      <c r="K9" s="21"/>
    </row>
    <row r="10" spans="1:11" x14ac:dyDescent="0.25">
      <c r="A10" s="8"/>
      <c r="B10" s="7"/>
      <c r="C10" s="7"/>
      <c r="D10" s="19"/>
      <c r="E10" s="7"/>
      <c r="F10" s="7"/>
      <c r="G10" s="20"/>
      <c r="H10" s="20"/>
      <c r="I10" s="20"/>
      <c r="J10" s="7"/>
      <c r="K10" s="21"/>
    </row>
    <row r="11" spans="1:11" x14ac:dyDescent="0.25">
      <c r="A11" s="8"/>
      <c r="B11" s="7"/>
      <c r="C11" s="7"/>
      <c r="D11" s="19"/>
      <c r="E11" s="7"/>
      <c r="F11" s="7"/>
      <c r="G11" s="20"/>
      <c r="H11" s="20"/>
      <c r="I11" s="20"/>
      <c r="J11" s="7"/>
      <c r="K11" s="21"/>
    </row>
    <row r="12" spans="1:11" x14ac:dyDescent="0.25">
      <c r="A12" s="8"/>
      <c r="B12" s="7"/>
      <c r="C12" s="7"/>
      <c r="D12" s="19"/>
      <c r="E12" s="7"/>
      <c r="F12" s="7"/>
      <c r="G12" s="20"/>
      <c r="H12" s="20"/>
      <c r="I12" s="20"/>
      <c r="J12" s="7"/>
      <c r="K12" s="21"/>
    </row>
    <row r="13" spans="1:11" x14ac:dyDescent="0.25">
      <c r="A13" s="8"/>
      <c r="B13" s="7"/>
      <c r="C13" s="7"/>
      <c r="D13" s="19"/>
      <c r="E13" s="7"/>
      <c r="F13" s="7"/>
      <c r="G13" s="20"/>
      <c r="H13" s="20"/>
      <c r="I13" s="20"/>
      <c r="J13" s="7"/>
      <c r="K13" s="21"/>
    </row>
    <row r="14" spans="1:11" x14ac:dyDescent="0.25">
      <c r="A14" s="8"/>
      <c r="B14" s="7"/>
      <c r="C14" s="7"/>
      <c r="D14" s="19"/>
      <c r="E14" s="7"/>
      <c r="F14" s="7"/>
      <c r="G14" s="20"/>
      <c r="H14" s="20"/>
      <c r="I14" s="20"/>
      <c r="J14" s="7"/>
      <c r="K14" s="21"/>
    </row>
    <row r="15" spans="1:11" x14ac:dyDescent="0.25">
      <c r="A15" s="8"/>
      <c r="B15" s="7"/>
      <c r="C15" s="7"/>
      <c r="D15" s="19"/>
      <c r="E15" s="7"/>
      <c r="F15" s="7"/>
      <c r="G15" s="20"/>
      <c r="H15" s="20"/>
      <c r="I15" s="20"/>
      <c r="J15" s="7"/>
      <c r="K15" s="21"/>
    </row>
    <row r="16" spans="1:11" x14ac:dyDescent="0.25">
      <c r="A16" s="8"/>
      <c r="B16" s="7"/>
      <c r="C16" s="7"/>
      <c r="D16" s="19"/>
      <c r="E16" s="7"/>
      <c r="F16" s="7"/>
      <c r="G16" s="20"/>
      <c r="H16" s="20"/>
      <c r="I16" s="20"/>
      <c r="J16" s="7"/>
      <c r="K16" s="21"/>
    </row>
    <row r="17" spans="1:11" x14ac:dyDescent="0.25">
      <c r="A17" s="8"/>
      <c r="B17" s="7"/>
      <c r="C17" s="7"/>
      <c r="D17" s="19"/>
      <c r="E17" s="7"/>
      <c r="F17" s="7"/>
      <c r="G17" s="20"/>
      <c r="H17" s="20"/>
      <c r="I17" s="20"/>
      <c r="J17" s="7"/>
      <c r="K17" s="21"/>
    </row>
    <row r="18" spans="1:11" x14ac:dyDescent="0.25">
      <c r="A18" s="8"/>
      <c r="B18" s="7"/>
      <c r="C18" s="7"/>
      <c r="D18" s="19"/>
      <c r="E18" s="7"/>
      <c r="F18" s="7"/>
      <c r="G18" s="20"/>
      <c r="H18" s="20"/>
      <c r="I18" s="20"/>
      <c r="J18" s="7"/>
      <c r="K18" s="21"/>
    </row>
    <row r="19" spans="1:11" x14ac:dyDescent="0.25">
      <c r="A19" s="8"/>
      <c r="B19" s="7"/>
      <c r="C19" s="7"/>
      <c r="D19" s="19"/>
      <c r="E19" s="7"/>
      <c r="F19" s="7"/>
      <c r="G19" s="20"/>
      <c r="H19" s="20"/>
      <c r="I19" s="20"/>
      <c r="J19" s="7"/>
      <c r="K19" s="21"/>
    </row>
    <row r="20" spans="1:11" x14ac:dyDescent="0.25">
      <c r="A20" s="8"/>
      <c r="B20" s="7"/>
      <c r="C20" s="7"/>
      <c r="D20" s="19"/>
      <c r="E20" s="7"/>
      <c r="F20" s="7"/>
      <c r="G20" s="20"/>
      <c r="H20" s="20"/>
      <c r="I20" s="20"/>
      <c r="J20" s="7"/>
      <c r="K20" s="21"/>
    </row>
    <row r="21" spans="1:11" x14ac:dyDescent="0.25">
      <c r="A21" s="8"/>
      <c r="B21" s="7"/>
      <c r="C21" s="7"/>
      <c r="D21" s="19"/>
      <c r="E21" s="7"/>
      <c r="F21" s="7"/>
      <c r="G21" s="20"/>
      <c r="H21" s="20"/>
      <c r="I21" s="20"/>
      <c r="J21" s="7"/>
      <c r="K21" s="21"/>
    </row>
    <row r="22" spans="1:11" x14ac:dyDescent="0.25">
      <c r="A22" s="8"/>
      <c r="B22" s="7"/>
      <c r="C22" s="7"/>
      <c r="D22" s="19"/>
      <c r="E22" s="7"/>
      <c r="F22" s="7"/>
      <c r="G22" s="20"/>
      <c r="H22" s="20"/>
      <c r="I22" s="20"/>
      <c r="J22" s="7"/>
      <c r="K22" s="21"/>
    </row>
    <row r="23" spans="1:11" x14ac:dyDescent="0.25">
      <c r="A23" s="8"/>
      <c r="B23" s="7"/>
      <c r="C23" s="7"/>
      <c r="D23" s="19"/>
      <c r="E23" s="7"/>
      <c r="F23" s="7"/>
      <c r="G23" s="20"/>
      <c r="H23" s="20"/>
      <c r="I23" s="20"/>
      <c r="J23" s="7"/>
      <c r="K23" s="21"/>
    </row>
    <row r="24" spans="1:11" x14ac:dyDescent="0.25">
      <c r="A24" s="8"/>
      <c r="B24" s="7"/>
      <c r="C24" s="7"/>
      <c r="D24" s="19"/>
      <c r="E24" s="7"/>
      <c r="F24" s="7"/>
      <c r="G24" s="20"/>
      <c r="H24" s="20"/>
      <c r="I24" s="20"/>
      <c r="J24" s="7"/>
      <c r="K24" s="21"/>
    </row>
    <row r="25" spans="1:11" x14ac:dyDescent="0.25">
      <c r="A25" s="8"/>
      <c r="B25" s="7"/>
      <c r="C25" s="7"/>
      <c r="D25" s="19"/>
      <c r="E25" s="7"/>
      <c r="F25" s="7"/>
      <c r="G25" s="20"/>
      <c r="H25" s="20"/>
      <c r="I25" s="20"/>
      <c r="J25" s="7"/>
      <c r="K25" s="21"/>
    </row>
    <row r="26" spans="1:11" x14ac:dyDescent="0.25">
      <c r="A26" s="8"/>
      <c r="B26" s="7"/>
      <c r="C26" s="7"/>
      <c r="D26" s="19"/>
      <c r="E26" s="7"/>
      <c r="F26" s="7"/>
      <c r="G26" s="20"/>
      <c r="H26" s="20"/>
      <c r="I26" s="20"/>
      <c r="J26" s="7"/>
      <c r="K26" s="21"/>
    </row>
    <row r="27" spans="1:11" x14ac:dyDescent="0.25">
      <c r="A27" s="8"/>
      <c r="B27" s="7"/>
      <c r="C27" s="7"/>
      <c r="D27" s="19"/>
      <c r="E27" s="7"/>
      <c r="F27" s="7"/>
      <c r="G27" s="20"/>
      <c r="H27" s="20"/>
      <c r="I27" s="20"/>
      <c r="J27" s="7"/>
      <c r="K27" s="21"/>
    </row>
    <row r="28" spans="1:11" x14ac:dyDescent="0.25">
      <c r="A28" s="8"/>
      <c r="B28" s="7"/>
      <c r="C28" s="7"/>
      <c r="D28" s="19"/>
      <c r="E28" s="7"/>
      <c r="F28" s="7"/>
      <c r="G28" s="20"/>
      <c r="H28" s="20"/>
      <c r="I28" s="20"/>
      <c r="J28" s="7"/>
      <c r="K28" s="21"/>
    </row>
    <row r="29" spans="1:11" x14ac:dyDescent="0.25">
      <c r="A29" s="8"/>
      <c r="B29" s="7"/>
      <c r="C29" s="7"/>
      <c r="D29" s="19"/>
      <c r="E29" s="7"/>
      <c r="F29" s="7"/>
      <c r="G29" s="20"/>
      <c r="H29" s="20"/>
      <c r="I29" s="20"/>
      <c r="J29" s="7"/>
      <c r="K29" s="21"/>
    </row>
    <row r="30" spans="1:11" x14ac:dyDescent="0.25">
      <c r="A30" s="8"/>
      <c r="B30" s="7"/>
      <c r="C30" s="7"/>
      <c r="D30" s="19"/>
      <c r="E30" s="7"/>
      <c r="F30" s="7"/>
      <c r="G30" s="20"/>
      <c r="H30" s="20"/>
      <c r="I30" s="20"/>
      <c r="J30" s="7"/>
      <c r="K30" s="21"/>
    </row>
    <row r="31" spans="1:11" x14ac:dyDescent="0.25">
      <c r="A31" s="8"/>
      <c r="B31" s="7"/>
      <c r="C31" s="7"/>
      <c r="D31" s="19"/>
      <c r="E31" s="7"/>
      <c r="F31" s="7"/>
      <c r="G31" s="20"/>
      <c r="H31" s="20"/>
      <c r="I31" s="20"/>
      <c r="J31" s="7"/>
      <c r="K31" s="21"/>
    </row>
    <row r="32" spans="1:11" x14ac:dyDescent="0.25">
      <c r="A32" s="8"/>
      <c r="B32" s="7"/>
      <c r="C32" s="7"/>
      <c r="D32" s="19"/>
      <c r="E32" s="7"/>
      <c r="F32" s="7"/>
      <c r="G32" s="20"/>
      <c r="H32" s="20"/>
      <c r="I32" s="20"/>
      <c r="J32" s="7"/>
      <c r="K32" s="21"/>
    </row>
    <row r="33" spans="1:11" x14ac:dyDescent="0.25">
      <c r="A33" s="8"/>
      <c r="B33" s="7"/>
      <c r="C33" s="7"/>
      <c r="D33" s="19"/>
      <c r="E33" s="7"/>
      <c r="F33" s="7"/>
      <c r="G33" s="20"/>
      <c r="H33" s="20"/>
      <c r="I33" s="20"/>
      <c r="J33" s="7"/>
      <c r="K33" s="21"/>
    </row>
    <row r="34" spans="1:11" x14ac:dyDescent="0.25">
      <c r="A34" s="8"/>
      <c r="B34" s="7"/>
      <c r="C34" s="7"/>
      <c r="D34" s="19"/>
      <c r="E34" s="7"/>
      <c r="F34" s="7"/>
      <c r="G34" s="20"/>
      <c r="H34" s="20"/>
      <c r="I34" s="20"/>
      <c r="J34" s="7"/>
      <c r="K34" s="21"/>
    </row>
    <row r="35" spans="1:11" x14ac:dyDescent="0.25">
      <c r="A35" s="8"/>
      <c r="B35" s="7"/>
      <c r="C35" s="7"/>
      <c r="D35" s="19"/>
      <c r="E35" s="7"/>
      <c r="F35" s="7"/>
      <c r="G35" s="20"/>
      <c r="H35" s="20"/>
      <c r="I35" s="20"/>
      <c r="J35" s="7"/>
      <c r="K35" s="21"/>
    </row>
    <row r="36" spans="1:11" x14ac:dyDescent="0.25">
      <c r="A36" s="8"/>
      <c r="B36" s="7"/>
      <c r="C36" s="7"/>
      <c r="D36" s="19"/>
      <c r="E36" s="7"/>
      <c r="F36" s="7"/>
      <c r="G36" s="20"/>
      <c r="H36" s="20"/>
      <c r="I36" s="20"/>
      <c r="J36" s="7"/>
      <c r="K36" s="21"/>
    </row>
  </sheetData>
  <conditionalFormatting sqref="A3:K50">
    <cfRule type="expression" dxfId="111" priority="3">
      <formula>$F3="v"</formula>
    </cfRule>
    <cfRule type="expression" dxfId="110" priority="4">
      <formula>$F3="no"</formula>
    </cfRule>
  </conditionalFormatting>
  <conditionalFormatting sqref="A3:I50">
    <cfRule type="expression" dxfId="109" priority="1">
      <formula>$F3="m"</formula>
    </cfRule>
    <cfRule type="expression" dxfId="108" priority="2">
      <formula>$F3="d"</formula>
    </cfRule>
  </conditionalFormatting>
  <pageMargins left="0.7" right="0.2" top="0.2" bottom="0.2" header="0.05" footer="0.3"/>
  <pageSetup orientation="landscape" r:id="rId1"/>
  <headerFooter>
    <oddHeader>&amp;L&amp;A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3AD22-4B8D-43B8-B5BD-5CD1FCB8CB1E}">
  <dimension ref="A2:K36"/>
  <sheetViews>
    <sheetView workbookViewId="0"/>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5.4257812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1195</v>
      </c>
      <c r="B3" s="269" t="s">
        <v>1196</v>
      </c>
      <c r="C3" s="269" t="s">
        <v>1197</v>
      </c>
      <c r="D3" s="269" t="s">
        <v>5485</v>
      </c>
      <c r="E3" s="269" t="s">
        <v>4</v>
      </c>
      <c r="F3" s="269" t="s">
        <v>6</v>
      </c>
      <c r="G3" s="270"/>
      <c r="H3" s="270"/>
      <c r="I3" s="270"/>
      <c r="J3" s="269"/>
      <c r="K3" s="269" t="s">
        <v>13</v>
      </c>
    </row>
    <row r="4" spans="1:11" ht="45" customHeight="1" x14ac:dyDescent="0.25">
      <c r="A4" s="269" t="s">
        <v>1202</v>
      </c>
      <c r="B4" s="269" t="s">
        <v>1203</v>
      </c>
      <c r="C4" s="269" t="s">
        <v>1204</v>
      </c>
      <c r="D4" s="269" t="s">
        <v>5485</v>
      </c>
      <c r="E4" s="269" t="s">
        <v>8</v>
      </c>
      <c r="F4" s="269" t="s">
        <v>6</v>
      </c>
      <c r="G4" s="270"/>
      <c r="H4" s="270"/>
      <c r="I4" s="270"/>
      <c r="J4" s="269"/>
      <c r="K4" s="269" t="s">
        <v>209</v>
      </c>
    </row>
    <row r="5" spans="1:11" ht="45" customHeight="1" x14ac:dyDescent="0.25">
      <c r="A5" s="269" t="s">
        <v>1208</v>
      </c>
      <c r="B5" s="269" t="s">
        <v>1209</v>
      </c>
      <c r="C5" s="269" t="s">
        <v>1210</v>
      </c>
      <c r="D5" s="269" t="s">
        <v>5485</v>
      </c>
      <c r="E5" s="269" t="s">
        <v>8</v>
      </c>
      <c r="F5" s="269" t="s">
        <v>6</v>
      </c>
      <c r="G5" s="270"/>
      <c r="H5" s="270"/>
      <c r="I5" s="270"/>
      <c r="J5" s="269"/>
      <c r="K5" s="269" t="s">
        <v>209</v>
      </c>
    </row>
    <row r="6" spans="1:11" ht="45" customHeight="1" x14ac:dyDescent="0.25">
      <c r="A6" s="269" t="s">
        <v>1213</v>
      </c>
      <c r="B6" s="269" t="s">
        <v>1214</v>
      </c>
      <c r="C6" s="269" t="s">
        <v>1215</v>
      </c>
      <c r="D6" s="269" t="s">
        <v>5485</v>
      </c>
      <c r="E6" s="269" t="s">
        <v>8</v>
      </c>
      <c r="F6" s="269" t="s">
        <v>6</v>
      </c>
      <c r="G6" s="270"/>
      <c r="H6" s="270"/>
      <c r="I6" s="270"/>
      <c r="J6" s="269"/>
      <c r="K6" s="269" t="s">
        <v>209</v>
      </c>
    </row>
    <row r="7" spans="1:11" ht="45" customHeight="1" x14ac:dyDescent="0.25">
      <c r="A7" s="269" t="s">
        <v>1218</v>
      </c>
      <c r="B7" s="269" t="s">
        <v>1219</v>
      </c>
      <c r="C7" s="269" t="s">
        <v>1220</v>
      </c>
      <c r="D7" s="269" t="s">
        <v>5485</v>
      </c>
      <c r="E7" s="269" t="s">
        <v>8</v>
      </c>
      <c r="F7" s="269" t="s">
        <v>6</v>
      </c>
      <c r="G7" s="270"/>
      <c r="H7" s="270"/>
      <c r="I7" s="270"/>
      <c r="J7" s="269"/>
      <c r="K7" s="269" t="s">
        <v>209</v>
      </c>
    </row>
    <row r="8" spans="1:11" ht="45" customHeight="1" x14ac:dyDescent="0.25">
      <c r="A8" s="269" t="s">
        <v>1223</v>
      </c>
      <c r="B8" s="269" t="s">
        <v>1224</v>
      </c>
      <c r="C8" s="269" t="s">
        <v>1225</v>
      </c>
      <c r="D8" s="269" t="s">
        <v>5485</v>
      </c>
      <c r="E8" s="269" t="s">
        <v>8</v>
      </c>
      <c r="F8" s="269" t="s">
        <v>6</v>
      </c>
      <c r="G8" s="270"/>
      <c r="H8" s="270"/>
      <c r="I8" s="270"/>
      <c r="J8" s="269"/>
      <c r="K8" s="269" t="s">
        <v>209</v>
      </c>
    </row>
    <row r="9" spans="1:11" ht="45" customHeight="1" x14ac:dyDescent="0.25">
      <c r="A9" s="269" t="s">
        <v>1228</v>
      </c>
      <c r="B9" s="269" t="s">
        <v>1229</v>
      </c>
      <c r="C9" s="269" t="s">
        <v>1230</v>
      </c>
      <c r="D9" s="269" t="s">
        <v>5485</v>
      </c>
      <c r="E9" s="269" t="s">
        <v>8</v>
      </c>
      <c r="F9" s="269" t="s">
        <v>6</v>
      </c>
      <c r="G9" s="270"/>
      <c r="H9" s="270"/>
      <c r="I9" s="270"/>
      <c r="J9" s="269"/>
      <c r="K9" s="269" t="s">
        <v>209</v>
      </c>
    </row>
    <row r="10" spans="1:11" ht="45" customHeight="1" x14ac:dyDescent="0.25">
      <c r="A10" s="269" t="s">
        <v>1233</v>
      </c>
      <c r="B10" s="269" t="s">
        <v>1234</v>
      </c>
      <c r="C10" s="269" t="s">
        <v>1235</v>
      </c>
      <c r="D10" s="269" t="s">
        <v>5485</v>
      </c>
      <c r="E10" s="269" t="s">
        <v>8</v>
      </c>
      <c r="F10" s="269" t="s">
        <v>6</v>
      </c>
      <c r="G10" s="270"/>
      <c r="H10" s="270"/>
      <c r="I10" s="270"/>
      <c r="J10" s="269"/>
      <c r="K10" s="269" t="s">
        <v>209</v>
      </c>
    </row>
    <row r="11" spans="1:11" ht="45" customHeight="1" x14ac:dyDescent="0.25">
      <c r="A11" s="269" t="s">
        <v>1237</v>
      </c>
      <c r="B11" s="269" t="s">
        <v>1238</v>
      </c>
      <c r="C11" s="269" t="s">
        <v>1210</v>
      </c>
      <c r="D11" s="269" t="s">
        <v>5485</v>
      </c>
      <c r="E11" s="269" t="s">
        <v>4</v>
      </c>
      <c r="F11" s="269" t="s">
        <v>6</v>
      </c>
      <c r="G11" s="270"/>
      <c r="H11" s="270"/>
      <c r="I11" s="270"/>
      <c r="J11" s="269"/>
      <c r="K11" s="269" t="s">
        <v>13</v>
      </c>
    </row>
    <row r="12" spans="1:11" ht="45" customHeight="1" x14ac:dyDescent="0.25">
      <c r="A12" s="269" t="s">
        <v>1272</v>
      </c>
      <c r="B12" s="269" t="s">
        <v>1273</v>
      </c>
      <c r="C12" s="269" t="s">
        <v>1274</v>
      </c>
      <c r="D12" s="269" t="s">
        <v>5485</v>
      </c>
      <c r="E12" s="269" t="s">
        <v>4</v>
      </c>
      <c r="F12" s="269" t="s">
        <v>5</v>
      </c>
      <c r="G12" s="270"/>
      <c r="H12" s="270"/>
      <c r="I12" s="270"/>
      <c r="J12" s="269"/>
      <c r="K12" s="269"/>
    </row>
    <row r="13" spans="1:11" ht="45" customHeight="1" x14ac:dyDescent="0.25">
      <c r="A13" s="269" t="s">
        <v>1277</v>
      </c>
      <c r="B13" s="269" t="s">
        <v>1278</v>
      </c>
      <c r="C13" s="269" t="s">
        <v>1279</v>
      </c>
      <c r="D13" s="269" t="s">
        <v>5488</v>
      </c>
      <c r="E13" s="269" t="s">
        <v>8</v>
      </c>
      <c r="F13" s="269" t="s">
        <v>5</v>
      </c>
      <c r="G13" s="270"/>
      <c r="H13" s="270"/>
      <c r="I13" s="270"/>
      <c r="J13" s="269"/>
      <c r="K13" s="269"/>
    </row>
    <row r="14" spans="1:11" ht="45" customHeight="1" x14ac:dyDescent="0.25">
      <c r="A14" s="269" t="s">
        <v>1423</v>
      </c>
      <c r="B14" s="269" t="s">
        <v>1424</v>
      </c>
      <c r="C14" s="269" t="s">
        <v>1425</v>
      </c>
      <c r="D14" s="269" t="s">
        <v>5485</v>
      </c>
      <c r="E14" s="269" t="s">
        <v>8</v>
      </c>
      <c r="F14" s="269" t="s">
        <v>5</v>
      </c>
      <c r="G14" s="270"/>
      <c r="H14" s="270"/>
      <c r="I14" s="270"/>
      <c r="J14" s="269"/>
      <c r="K14" s="269"/>
    </row>
    <row r="15" spans="1:11" ht="45" customHeight="1" x14ac:dyDescent="0.25">
      <c r="A15" s="269" t="s">
        <v>2235</v>
      </c>
      <c r="B15" s="269" t="s">
        <v>2236</v>
      </c>
      <c r="C15" s="269" t="s">
        <v>2237</v>
      </c>
      <c r="D15" s="269" t="s">
        <v>5485</v>
      </c>
      <c r="E15" s="269" t="s">
        <v>8</v>
      </c>
      <c r="F15" s="269" t="s">
        <v>6</v>
      </c>
      <c r="G15" s="270"/>
      <c r="H15" s="270"/>
      <c r="I15" s="270"/>
      <c r="J15" s="269"/>
      <c r="K15" s="269" t="s">
        <v>209</v>
      </c>
    </row>
    <row r="16" spans="1:11" ht="45" customHeight="1" x14ac:dyDescent="0.25">
      <c r="A16" s="269" t="s">
        <v>2240</v>
      </c>
      <c r="B16" s="269" t="s">
        <v>2241</v>
      </c>
      <c r="C16" s="269" t="s">
        <v>2242</v>
      </c>
      <c r="D16" s="269" t="s">
        <v>5485</v>
      </c>
      <c r="E16" s="269" t="s">
        <v>8</v>
      </c>
      <c r="F16" s="269" t="s">
        <v>6</v>
      </c>
      <c r="G16" s="270"/>
      <c r="H16" s="270"/>
      <c r="I16" s="270"/>
      <c r="J16" s="269"/>
      <c r="K16" s="269" t="s">
        <v>209</v>
      </c>
    </row>
    <row r="17" spans="1:11" ht="45" customHeight="1" x14ac:dyDescent="0.25">
      <c r="A17" s="269" t="s">
        <v>2244</v>
      </c>
      <c r="B17" s="269" t="s">
        <v>2245</v>
      </c>
      <c r="C17" s="269" t="s">
        <v>2246</v>
      </c>
      <c r="D17" s="269" t="s">
        <v>5485</v>
      </c>
      <c r="E17" s="269" t="s">
        <v>4</v>
      </c>
      <c r="F17" s="269" t="s">
        <v>5</v>
      </c>
      <c r="G17" s="270"/>
      <c r="H17" s="270"/>
      <c r="I17" s="270"/>
      <c r="J17" s="269"/>
      <c r="K17" s="269" t="s">
        <v>209</v>
      </c>
    </row>
    <row r="18" spans="1:11" ht="45" customHeight="1" x14ac:dyDescent="0.25">
      <c r="A18" s="269" t="s">
        <v>2248</v>
      </c>
      <c r="B18" s="269" t="s">
        <v>2249</v>
      </c>
      <c r="C18" s="269" t="s">
        <v>2246</v>
      </c>
      <c r="D18" s="269" t="s">
        <v>5485</v>
      </c>
      <c r="E18" s="269" t="s">
        <v>4</v>
      </c>
      <c r="F18" s="269" t="s">
        <v>6</v>
      </c>
      <c r="G18" s="270"/>
      <c r="H18" s="270"/>
      <c r="I18" s="270"/>
      <c r="J18" s="269"/>
      <c r="K18" s="269" t="s">
        <v>209</v>
      </c>
    </row>
    <row r="19" spans="1:11" ht="45" customHeight="1" x14ac:dyDescent="0.25">
      <c r="A19" s="269" t="s">
        <v>2838</v>
      </c>
      <c r="B19" s="269" t="s">
        <v>2839</v>
      </c>
      <c r="C19" s="269" t="s">
        <v>2840</v>
      </c>
      <c r="D19" s="269" t="s">
        <v>5485</v>
      </c>
      <c r="E19" s="269" t="s">
        <v>4</v>
      </c>
      <c r="F19" s="269" t="s">
        <v>5</v>
      </c>
      <c r="G19" s="270"/>
      <c r="H19" s="270"/>
      <c r="I19" s="270"/>
      <c r="J19" s="269"/>
      <c r="K19" s="269" t="s">
        <v>9</v>
      </c>
    </row>
    <row r="20" spans="1:11" ht="45" customHeight="1" x14ac:dyDescent="0.25">
      <c r="A20" s="269" t="s">
        <v>2843</v>
      </c>
      <c r="B20" s="269" t="s">
        <v>2844</v>
      </c>
      <c r="C20" s="269" t="s">
        <v>2845</v>
      </c>
      <c r="D20" s="269" t="s">
        <v>5485</v>
      </c>
      <c r="E20" s="269" t="s">
        <v>8</v>
      </c>
      <c r="F20" s="269" t="s">
        <v>6</v>
      </c>
      <c r="G20" s="270"/>
      <c r="H20" s="270"/>
      <c r="I20" s="270"/>
      <c r="J20" s="269"/>
      <c r="K20" s="269" t="s">
        <v>10</v>
      </c>
    </row>
    <row r="21" spans="1:11" ht="45" customHeight="1" x14ac:dyDescent="0.25">
      <c r="A21" s="269" t="s">
        <v>2848</v>
      </c>
      <c r="B21" s="269" t="s">
        <v>2849</v>
      </c>
      <c r="C21" s="269" t="s">
        <v>2850</v>
      </c>
      <c r="D21" s="269" t="s">
        <v>5485</v>
      </c>
      <c r="E21" s="269" t="s">
        <v>8</v>
      </c>
      <c r="F21" s="269" t="s">
        <v>6</v>
      </c>
      <c r="G21" s="270"/>
      <c r="H21" s="270"/>
      <c r="I21" s="270"/>
      <c r="J21" s="269"/>
      <c r="K21" s="269" t="s">
        <v>10</v>
      </c>
    </row>
    <row r="22" spans="1:11" ht="45" customHeight="1" x14ac:dyDescent="0.25">
      <c r="A22" s="269" t="s">
        <v>2853</v>
      </c>
      <c r="B22" s="269" t="s">
        <v>2854</v>
      </c>
      <c r="C22" s="269" t="s">
        <v>2855</v>
      </c>
      <c r="D22" s="269" t="s">
        <v>5485</v>
      </c>
      <c r="E22" s="269" t="s">
        <v>8</v>
      </c>
      <c r="F22" s="269" t="s">
        <v>6</v>
      </c>
      <c r="G22" s="270"/>
      <c r="H22" s="270"/>
      <c r="I22" s="270"/>
      <c r="J22" s="269"/>
      <c r="K22" s="269" t="s">
        <v>209</v>
      </c>
    </row>
    <row r="23" spans="1:11" ht="45" customHeight="1" x14ac:dyDescent="0.25">
      <c r="A23" s="269" t="s">
        <v>2858</v>
      </c>
      <c r="B23" s="269" t="s">
        <v>2859</v>
      </c>
      <c r="C23" s="269" t="s">
        <v>2860</v>
      </c>
      <c r="D23" s="269" t="s">
        <v>5485</v>
      </c>
      <c r="E23" s="269" t="s">
        <v>8</v>
      </c>
      <c r="F23" s="269" t="s">
        <v>6</v>
      </c>
      <c r="G23" s="270"/>
      <c r="H23" s="270"/>
      <c r="I23" s="270"/>
      <c r="J23" s="269"/>
      <c r="K23" s="269" t="s">
        <v>209</v>
      </c>
    </row>
    <row r="24" spans="1:11" ht="45" customHeight="1" x14ac:dyDescent="0.25">
      <c r="A24" s="269" t="s">
        <v>2863</v>
      </c>
      <c r="B24" s="269" t="s">
        <v>2864</v>
      </c>
      <c r="C24" s="269" t="s">
        <v>2865</v>
      </c>
      <c r="D24" s="269" t="s">
        <v>5485</v>
      </c>
      <c r="E24" s="269" t="s">
        <v>8</v>
      </c>
      <c r="F24" s="269" t="s">
        <v>6</v>
      </c>
      <c r="G24" s="270"/>
      <c r="H24" s="270"/>
      <c r="I24" s="270"/>
      <c r="J24" s="269"/>
      <c r="K24" s="269" t="s">
        <v>209</v>
      </c>
    </row>
    <row r="25" spans="1:11" ht="45" customHeight="1" x14ac:dyDescent="0.25">
      <c r="A25" s="269" t="s">
        <v>2867</v>
      </c>
      <c r="B25" s="269" t="s">
        <v>2864</v>
      </c>
      <c r="C25" s="269" t="s">
        <v>2868</v>
      </c>
      <c r="D25" s="269" t="s">
        <v>5485</v>
      </c>
      <c r="E25" s="269" t="s">
        <v>4</v>
      </c>
      <c r="F25" s="269" t="s">
        <v>5</v>
      </c>
      <c r="G25" s="270"/>
      <c r="H25" s="270"/>
      <c r="I25" s="270"/>
      <c r="J25" s="269"/>
      <c r="K25" s="269" t="s">
        <v>13</v>
      </c>
    </row>
    <row r="26" spans="1:11" ht="45" customHeight="1" x14ac:dyDescent="0.25">
      <c r="A26" s="269" t="s">
        <v>3508</v>
      </c>
      <c r="B26" s="269" t="s">
        <v>3509</v>
      </c>
      <c r="C26" s="269" t="s">
        <v>3510</v>
      </c>
      <c r="D26" s="269" t="s">
        <v>5485</v>
      </c>
      <c r="E26" s="269" t="s">
        <v>4</v>
      </c>
      <c r="F26" s="269" t="s">
        <v>5</v>
      </c>
      <c r="G26" s="270"/>
      <c r="H26" s="270"/>
      <c r="I26" s="270"/>
      <c r="J26" s="269"/>
      <c r="K26" s="269" t="s">
        <v>13</v>
      </c>
    </row>
    <row r="27" spans="1:11" ht="45" customHeight="1" x14ac:dyDescent="0.25">
      <c r="A27" s="269" t="s">
        <v>3650</v>
      </c>
      <c r="B27" s="269" t="s">
        <v>3651</v>
      </c>
      <c r="C27" s="269" t="s">
        <v>3652</v>
      </c>
      <c r="D27" s="269" t="s">
        <v>5485</v>
      </c>
      <c r="E27" s="269" t="s">
        <v>4</v>
      </c>
      <c r="F27" s="269" t="s">
        <v>5</v>
      </c>
      <c r="G27" s="270"/>
      <c r="H27" s="270"/>
      <c r="I27" s="270"/>
      <c r="J27" s="269"/>
      <c r="K27" s="269" t="s">
        <v>13</v>
      </c>
    </row>
    <row r="28" spans="1:11" ht="45" customHeight="1" x14ac:dyDescent="0.25">
      <c r="A28" s="269" t="s">
        <v>3809</v>
      </c>
      <c r="B28" s="269" t="s">
        <v>3810</v>
      </c>
      <c r="C28" s="269" t="s">
        <v>3811</v>
      </c>
      <c r="D28" s="269" t="s">
        <v>5485</v>
      </c>
      <c r="E28" s="269" t="s">
        <v>4</v>
      </c>
      <c r="F28" s="269" t="s">
        <v>5</v>
      </c>
      <c r="G28" s="270"/>
      <c r="H28" s="270"/>
      <c r="I28" s="270"/>
      <c r="J28" s="269"/>
      <c r="K28" s="269" t="s">
        <v>13</v>
      </c>
    </row>
    <row r="29" spans="1:11" ht="45" customHeight="1" x14ac:dyDescent="0.25">
      <c r="A29" s="269" t="s">
        <v>3825</v>
      </c>
      <c r="B29" s="269" t="s">
        <v>3826</v>
      </c>
      <c r="C29" s="269" t="s">
        <v>3827</v>
      </c>
      <c r="D29" s="269" t="s">
        <v>5485</v>
      </c>
      <c r="E29" s="269" t="s">
        <v>4</v>
      </c>
      <c r="F29" s="269" t="s">
        <v>5</v>
      </c>
      <c r="G29" s="270"/>
      <c r="H29" s="270"/>
      <c r="I29" s="270"/>
      <c r="J29" s="269"/>
      <c r="K29" s="269"/>
    </row>
    <row r="30" spans="1:11" ht="45" customHeight="1" x14ac:dyDescent="0.25">
      <c r="A30" s="269" t="s">
        <v>4102</v>
      </c>
      <c r="B30" s="269" t="s">
        <v>4103</v>
      </c>
      <c r="C30" s="269" t="s">
        <v>4104</v>
      </c>
      <c r="D30" s="269" t="s">
        <v>5485</v>
      </c>
      <c r="E30" s="269" t="s">
        <v>4</v>
      </c>
      <c r="F30" s="269" t="s">
        <v>5</v>
      </c>
      <c r="G30" s="270"/>
      <c r="H30" s="270"/>
      <c r="I30" s="270"/>
      <c r="J30" s="269"/>
      <c r="K30" s="269"/>
    </row>
    <row r="31" spans="1:11" x14ac:dyDescent="0.25">
      <c r="A31" s="8"/>
      <c r="B31" s="7"/>
      <c r="C31" s="7"/>
      <c r="D31" s="19"/>
      <c r="E31" s="7"/>
      <c r="F31" s="7"/>
      <c r="G31" s="20"/>
      <c r="H31" s="20"/>
      <c r="I31" s="20"/>
      <c r="J31" s="7"/>
      <c r="K31" s="21"/>
    </row>
    <row r="32" spans="1:11" x14ac:dyDescent="0.25">
      <c r="A32" s="8"/>
      <c r="B32" s="7"/>
      <c r="C32" s="7"/>
      <c r="D32" s="19"/>
      <c r="E32" s="7"/>
      <c r="F32" s="7"/>
      <c r="G32" s="20"/>
      <c r="H32" s="20"/>
      <c r="I32" s="20"/>
      <c r="J32" s="7"/>
      <c r="K32" s="21"/>
    </row>
    <row r="33" spans="1:11" x14ac:dyDescent="0.25">
      <c r="A33" s="8"/>
      <c r="B33" s="7"/>
      <c r="C33" s="7"/>
      <c r="D33" s="19"/>
      <c r="E33" s="7"/>
      <c r="F33" s="7"/>
      <c r="G33" s="20"/>
      <c r="H33" s="20"/>
      <c r="I33" s="20"/>
      <c r="J33" s="7"/>
      <c r="K33" s="21"/>
    </row>
    <row r="34" spans="1:11" x14ac:dyDescent="0.25">
      <c r="A34" s="8"/>
      <c r="B34" s="7"/>
      <c r="C34" s="7"/>
      <c r="D34" s="19"/>
      <c r="E34" s="7"/>
      <c r="F34" s="7"/>
      <c r="G34" s="20"/>
      <c r="H34" s="20"/>
      <c r="I34" s="20"/>
      <c r="J34" s="7"/>
      <c r="K34" s="21"/>
    </row>
    <row r="35" spans="1:11" x14ac:dyDescent="0.25">
      <c r="A35" s="8"/>
      <c r="B35" s="7"/>
      <c r="C35" s="7"/>
      <c r="D35" s="19"/>
      <c r="E35" s="7"/>
      <c r="F35" s="7"/>
      <c r="G35" s="20"/>
      <c r="H35" s="20"/>
      <c r="I35" s="20"/>
      <c r="J35" s="7"/>
      <c r="K35" s="21"/>
    </row>
    <row r="36" spans="1:11" x14ac:dyDescent="0.25">
      <c r="A36" s="8"/>
      <c r="B36" s="7"/>
      <c r="C36" s="7"/>
      <c r="D36" s="19"/>
      <c r="E36" s="7"/>
      <c r="F36" s="7"/>
      <c r="G36" s="20"/>
      <c r="H36" s="20"/>
      <c r="I36" s="20"/>
      <c r="J36" s="7"/>
      <c r="K36" s="21"/>
    </row>
  </sheetData>
  <conditionalFormatting sqref="A3:K50">
    <cfRule type="expression" dxfId="107" priority="3">
      <formula>$F3="v"</formula>
    </cfRule>
    <cfRule type="expression" dxfId="106" priority="4">
      <formula>$F3="no"</formula>
    </cfRule>
  </conditionalFormatting>
  <conditionalFormatting sqref="A3:I50">
    <cfRule type="expression" dxfId="105" priority="1">
      <formula>$F3="m"</formula>
    </cfRule>
    <cfRule type="expression" dxfId="104" priority="2">
      <formula>$F3="d"</formula>
    </cfRule>
  </conditionalFormatting>
  <pageMargins left="0.7" right="0.2" top="0.2" bottom="0.2" header="0.05" footer="0.3"/>
  <pageSetup orientation="landscape" r:id="rId1"/>
  <headerFooter>
    <oddHeader>&amp;L&amp;A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D7FD5-5B24-4E00-8EE2-DD0FE2BC3F9A}">
  <dimension ref="A1:L1081"/>
  <sheetViews>
    <sheetView workbookViewId="0">
      <selection activeCell="F1" sqref="F1"/>
    </sheetView>
  </sheetViews>
  <sheetFormatPr defaultRowHeight="15" x14ac:dyDescent="0.25"/>
  <cols>
    <col min="1" max="1" width="15" customWidth="1"/>
    <col min="2" max="2" width="14.85546875" customWidth="1"/>
    <col min="3" max="3" width="15.85546875" customWidth="1"/>
  </cols>
  <sheetData>
    <row r="1" spans="1:12" x14ac:dyDescent="0.25">
      <c r="A1">
        <f>COUNTA(A3:A1500)-2</f>
        <v>1076</v>
      </c>
      <c r="B1" s="294">
        <f>A1/3</f>
        <v>358.66666666666669</v>
      </c>
      <c r="F1">
        <f>COUNTIF(F3:F1500,"yes")</f>
        <v>358</v>
      </c>
    </row>
    <row r="2" spans="1:12" ht="30" x14ac:dyDescent="0.25">
      <c r="A2" s="269" t="s">
        <v>4813</v>
      </c>
      <c r="B2" s="269" t="s">
        <v>5188</v>
      </c>
      <c r="C2" s="269" t="s">
        <v>5189</v>
      </c>
      <c r="D2" s="269" t="s">
        <v>5190</v>
      </c>
      <c r="E2" s="269" t="s">
        <v>5191</v>
      </c>
      <c r="F2" s="269" t="s">
        <v>5192</v>
      </c>
      <c r="G2" s="269"/>
      <c r="H2" s="7"/>
      <c r="I2" s="269"/>
      <c r="J2" s="269"/>
      <c r="K2" s="269" t="s">
        <v>5196</v>
      </c>
      <c r="L2" s="269" t="s">
        <v>4814</v>
      </c>
    </row>
    <row r="3" spans="1:12" ht="60" x14ac:dyDescent="0.25">
      <c r="A3" s="269" t="s">
        <v>67</v>
      </c>
      <c r="B3" s="269" t="s">
        <v>68</v>
      </c>
      <c r="C3" s="269" t="s">
        <v>69</v>
      </c>
      <c r="D3" s="269" t="s">
        <v>5486</v>
      </c>
      <c r="E3" s="269" t="s">
        <v>8</v>
      </c>
      <c r="F3" s="269" t="s">
        <v>5</v>
      </c>
      <c r="G3" s="270"/>
      <c r="H3" s="20"/>
      <c r="I3" s="270"/>
      <c r="J3" s="269"/>
      <c r="K3" s="269" t="s">
        <v>74</v>
      </c>
      <c r="L3" s="269" t="s">
        <v>72</v>
      </c>
    </row>
    <row r="4" spans="1:12" ht="45" x14ac:dyDescent="0.25">
      <c r="A4" s="269" t="s">
        <v>79</v>
      </c>
      <c r="B4" s="269" t="s">
        <v>80</v>
      </c>
      <c r="C4" s="269" t="s">
        <v>81</v>
      </c>
      <c r="D4" s="269" t="s">
        <v>5485</v>
      </c>
      <c r="E4" s="269" t="s">
        <v>8</v>
      </c>
      <c r="F4" s="269" t="s">
        <v>5</v>
      </c>
      <c r="G4" s="270"/>
      <c r="H4" s="20"/>
      <c r="I4" s="270"/>
      <c r="J4" s="269"/>
      <c r="K4" s="269" t="s">
        <v>74</v>
      </c>
      <c r="L4" s="269" t="s">
        <v>72</v>
      </c>
    </row>
    <row r="5" spans="1:12" ht="45" x14ac:dyDescent="0.25">
      <c r="A5" s="269" t="s">
        <v>84</v>
      </c>
      <c r="B5" s="269" t="s">
        <v>5200</v>
      </c>
      <c r="C5" s="269" t="s">
        <v>5201</v>
      </c>
      <c r="D5" s="269" t="s">
        <v>5485</v>
      </c>
      <c r="E5" s="269" t="s">
        <v>8</v>
      </c>
      <c r="F5" s="269" t="s">
        <v>5</v>
      </c>
      <c r="G5" s="270"/>
      <c r="H5" s="20"/>
      <c r="I5" s="270"/>
      <c r="J5" s="269"/>
      <c r="K5" s="269" t="s">
        <v>74</v>
      </c>
      <c r="L5" s="269" t="s">
        <v>72</v>
      </c>
    </row>
    <row r="6" spans="1:12" ht="45" x14ac:dyDescent="0.25">
      <c r="A6" s="269" t="s">
        <v>87</v>
      </c>
      <c r="B6" s="269" t="s">
        <v>5202</v>
      </c>
      <c r="C6" s="269" t="s">
        <v>5203</v>
      </c>
      <c r="D6" s="269" t="s">
        <v>5485</v>
      </c>
      <c r="E6" s="269" t="s">
        <v>8</v>
      </c>
      <c r="F6" s="269" t="s">
        <v>5</v>
      </c>
      <c r="G6" s="270"/>
      <c r="H6" s="20"/>
      <c r="I6" s="270"/>
      <c r="J6" s="269"/>
      <c r="K6" s="269" t="s">
        <v>74</v>
      </c>
      <c r="L6" s="269" t="s">
        <v>72</v>
      </c>
    </row>
    <row r="7" spans="1:12" ht="45" x14ac:dyDescent="0.25">
      <c r="A7" s="269" t="s">
        <v>90</v>
      </c>
      <c r="B7" s="269" t="s">
        <v>91</v>
      </c>
      <c r="C7" s="269" t="s">
        <v>92</v>
      </c>
      <c r="D7" s="269" t="s">
        <v>5485</v>
      </c>
      <c r="E7" s="269" t="s">
        <v>8</v>
      </c>
      <c r="F7" s="269" t="s">
        <v>5</v>
      </c>
      <c r="G7" s="270"/>
      <c r="H7" s="20"/>
      <c r="I7" s="270"/>
      <c r="J7" s="269"/>
      <c r="K7" s="269" t="s">
        <v>74</v>
      </c>
      <c r="L7" s="269" t="s">
        <v>72</v>
      </c>
    </row>
    <row r="8" spans="1:12" ht="45" x14ac:dyDescent="0.25">
      <c r="A8" s="269" t="s">
        <v>95</v>
      </c>
      <c r="B8" s="269" t="s">
        <v>5204</v>
      </c>
      <c r="C8" s="269" t="s">
        <v>5205</v>
      </c>
      <c r="D8" s="269" t="s">
        <v>5485</v>
      </c>
      <c r="E8" s="269" t="s">
        <v>8</v>
      </c>
      <c r="F8" s="269" t="s">
        <v>5</v>
      </c>
      <c r="G8" s="270"/>
      <c r="H8" s="20"/>
      <c r="I8" s="270"/>
      <c r="J8" s="269"/>
      <c r="K8" s="269" t="s">
        <v>74</v>
      </c>
      <c r="L8" s="269" t="s">
        <v>72</v>
      </c>
    </row>
    <row r="9" spans="1:12" ht="60" x14ac:dyDescent="0.25">
      <c r="A9" s="269" t="s">
        <v>5206</v>
      </c>
      <c r="B9" s="269" t="s">
        <v>5207</v>
      </c>
      <c r="C9" s="269" t="s">
        <v>5208</v>
      </c>
      <c r="D9" s="269" t="s">
        <v>5487</v>
      </c>
      <c r="E9" s="269" t="s">
        <v>8</v>
      </c>
      <c r="F9" s="269" t="s">
        <v>5</v>
      </c>
      <c r="G9" s="270"/>
      <c r="H9" s="20"/>
      <c r="I9" s="270"/>
      <c r="J9" s="269"/>
      <c r="K9" s="269" t="s">
        <v>74</v>
      </c>
      <c r="L9" s="269" t="s">
        <v>72</v>
      </c>
    </row>
    <row r="10" spans="1:12" ht="45" x14ac:dyDescent="0.25">
      <c r="A10" s="269" t="s">
        <v>1483</v>
      </c>
      <c r="B10" s="269" t="s">
        <v>1484</v>
      </c>
      <c r="C10" s="269" t="s">
        <v>1485</v>
      </c>
      <c r="D10" s="269" t="s">
        <v>5485</v>
      </c>
      <c r="E10" s="269" t="s">
        <v>8</v>
      </c>
      <c r="F10" s="269" t="s">
        <v>5</v>
      </c>
      <c r="G10" s="270"/>
      <c r="H10" s="20"/>
      <c r="I10" s="270"/>
      <c r="J10" s="269"/>
      <c r="K10" s="269" t="s">
        <v>13</v>
      </c>
      <c r="L10" s="269" t="s">
        <v>72</v>
      </c>
    </row>
    <row r="11" spans="1:12" ht="45" x14ac:dyDescent="0.25">
      <c r="A11" s="269" t="s">
        <v>1488</v>
      </c>
      <c r="B11" s="269" t="s">
        <v>1489</v>
      </c>
      <c r="C11" s="269" t="s">
        <v>1490</v>
      </c>
      <c r="D11" s="269" t="s">
        <v>5485</v>
      </c>
      <c r="E11" s="269" t="s">
        <v>8</v>
      </c>
      <c r="F11" s="269" t="s">
        <v>5</v>
      </c>
      <c r="G11" s="270"/>
      <c r="H11" s="20"/>
      <c r="I11" s="270"/>
      <c r="J11" s="269"/>
      <c r="K11" s="269" t="s">
        <v>13</v>
      </c>
      <c r="L11" s="269" t="s">
        <v>72</v>
      </c>
    </row>
    <row r="12" spans="1:12" ht="45" x14ac:dyDescent="0.25">
      <c r="A12" s="269" t="s">
        <v>1493</v>
      </c>
      <c r="B12" s="269" t="s">
        <v>1494</v>
      </c>
      <c r="C12" s="269" t="s">
        <v>1495</v>
      </c>
      <c r="D12" s="269" t="s">
        <v>5485</v>
      </c>
      <c r="E12" s="269" t="s">
        <v>8</v>
      </c>
      <c r="F12" s="269" t="s">
        <v>5</v>
      </c>
      <c r="G12" s="270"/>
      <c r="H12" s="20"/>
      <c r="I12" s="270"/>
      <c r="J12" s="269"/>
      <c r="K12" s="269" t="s">
        <v>13</v>
      </c>
      <c r="L12" s="269" t="s">
        <v>72</v>
      </c>
    </row>
    <row r="13" spans="1:12" ht="45" x14ac:dyDescent="0.25">
      <c r="A13" s="269" t="s">
        <v>1498</v>
      </c>
      <c r="B13" s="269" t="s">
        <v>5307</v>
      </c>
      <c r="C13" s="269" t="s">
        <v>5308</v>
      </c>
      <c r="D13" s="269" t="s">
        <v>5485</v>
      </c>
      <c r="E13" s="269" t="s">
        <v>8</v>
      </c>
      <c r="F13" s="269" t="s">
        <v>5</v>
      </c>
      <c r="G13" s="270"/>
      <c r="H13" s="20"/>
      <c r="I13" s="270"/>
      <c r="J13" s="269"/>
      <c r="K13" s="269" t="s">
        <v>13</v>
      </c>
      <c r="L13" s="269" t="s">
        <v>72</v>
      </c>
    </row>
    <row r="14" spans="1:12" ht="45" x14ac:dyDescent="0.25">
      <c r="A14" s="269" t="s">
        <v>1502</v>
      </c>
      <c r="B14" s="269" t="s">
        <v>1503</v>
      </c>
      <c r="C14" s="269" t="s">
        <v>1504</v>
      </c>
      <c r="D14" s="269" t="s">
        <v>5485</v>
      </c>
      <c r="E14" s="269" t="s">
        <v>8</v>
      </c>
      <c r="F14" s="269" t="s">
        <v>5</v>
      </c>
      <c r="G14" s="270"/>
      <c r="H14" s="20"/>
      <c r="I14" s="270"/>
      <c r="J14" s="269"/>
      <c r="K14" s="269" t="s">
        <v>13</v>
      </c>
      <c r="L14" s="269" t="s">
        <v>72</v>
      </c>
    </row>
    <row r="15" spans="1:12" ht="45" x14ac:dyDescent="0.25">
      <c r="A15" s="269" t="s">
        <v>1507</v>
      </c>
      <c r="B15" s="269" t="s">
        <v>1508</v>
      </c>
      <c r="C15" s="269" t="s">
        <v>1495</v>
      </c>
      <c r="D15" s="269" t="s">
        <v>5485</v>
      </c>
      <c r="E15" s="269" t="s">
        <v>8</v>
      </c>
      <c r="F15" s="269" t="s">
        <v>5</v>
      </c>
      <c r="G15" s="270"/>
      <c r="H15" s="20"/>
      <c r="I15" s="270"/>
      <c r="J15" s="269"/>
      <c r="K15" s="269" t="s">
        <v>14</v>
      </c>
      <c r="L15" s="269" t="s">
        <v>72</v>
      </c>
    </row>
    <row r="16" spans="1:12" ht="30" x14ac:dyDescent="0.25">
      <c r="A16" s="269" t="s">
        <v>1511</v>
      </c>
      <c r="B16" s="269" t="s">
        <v>1512</v>
      </c>
      <c r="C16" s="269" t="s">
        <v>1513</v>
      </c>
      <c r="D16" s="269" t="s">
        <v>5486</v>
      </c>
      <c r="E16" s="269" t="s">
        <v>8</v>
      </c>
      <c r="F16" s="269" t="s">
        <v>6</v>
      </c>
      <c r="G16" s="270"/>
      <c r="H16" s="20"/>
      <c r="I16" s="270"/>
      <c r="J16" s="269"/>
      <c r="K16" s="269" t="s">
        <v>1515</v>
      </c>
      <c r="L16" s="269" t="s">
        <v>72</v>
      </c>
    </row>
    <row r="17" spans="1:12" ht="30" x14ac:dyDescent="0.25">
      <c r="A17" s="269" t="s">
        <v>1518</v>
      </c>
      <c r="B17" s="269" t="s">
        <v>1519</v>
      </c>
      <c r="C17" s="269" t="s">
        <v>1520</v>
      </c>
      <c r="D17" s="269" t="s">
        <v>5486</v>
      </c>
      <c r="E17" s="269" t="s">
        <v>8</v>
      </c>
      <c r="F17" s="269" t="s">
        <v>6</v>
      </c>
      <c r="G17" s="270"/>
      <c r="H17" s="20"/>
      <c r="I17" s="270"/>
      <c r="J17" s="269"/>
      <c r="K17" s="269" t="s">
        <v>1515</v>
      </c>
      <c r="L17" s="269" t="s">
        <v>72</v>
      </c>
    </row>
    <row r="18" spans="1:12" ht="60" x14ac:dyDescent="0.25">
      <c r="A18" s="269" t="s">
        <v>1524</v>
      </c>
      <c r="B18" s="269" t="s">
        <v>1525</v>
      </c>
      <c r="C18" s="269" t="s">
        <v>1526</v>
      </c>
      <c r="D18" s="269" t="s">
        <v>5486</v>
      </c>
      <c r="E18" s="269" t="s">
        <v>8</v>
      </c>
      <c r="F18" s="269" t="s">
        <v>5</v>
      </c>
      <c r="G18" s="270"/>
      <c r="H18" s="20"/>
      <c r="I18" s="270"/>
      <c r="J18" s="269"/>
      <c r="K18" s="269" t="s">
        <v>7</v>
      </c>
      <c r="L18" s="269" t="s">
        <v>72</v>
      </c>
    </row>
    <row r="19" spans="1:12" ht="45" x14ac:dyDescent="0.25">
      <c r="A19" s="269" t="s">
        <v>1615</v>
      </c>
      <c r="B19" s="269" t="s">
        <v>1616</v>
      </c>
      <c r="C19" s="269" t="s">
        <v>1617</v>
      </c>
      <c r="D19" s="269" t="s">
        <v>5486</v>
      </c>
      <c r="E19" s="269" t="s">
        <v>8</v>
      </c>
      <c r="F19" s="269" t="s">
        <v>5</v>
      </c>
      <c r="G19" s="270"/>
      <c r="H19" s="20"/>
      <c r="I19" s="270"/>
      <c r="J19" s="269"/>
      <c r="K19" s="269" t="s">
        <v>12</v>
      </c>
      <c r="L19" s="269" t="s">
        <v>72</v>
      </c>
    </row>
    <row r="20" spans="1:12" ht="45" x14ac:dyDescent="0.25">
      <c r="A20" s="269" t="s">
        <v>1291</v>
      </c>
      <c r="B20" s="269" t="s">
        <v>1292</v>
      </c>
      <c r="C20" s="269" t="s">
        <v>1293</v>
      </c>
      <c r="D20" s="269" t="s">
        <v>5485</v>
      </c>
      <c r="E20" s="269" t="s">
        <v>4</v>
      </c>
      <c r="F20" s="269" t="s">
        <v>5</v>
      </c>
      <c r="G20" s="270"/>
      <c r="H20" s="20"/>
      <c r="I20" s="270"/>
      <c r="J20" s="269"/>
      <c r="K20" s="269" t="s">
        <v>13</v>
      </c>
      <c r="L20" s="269" t="s">
        <v>1294</v>
      </c>
    </row>
    <row r="21" spans="1:12" ht="45" x14ac:dyDescent="0.25">
      <c r="A21" s="269" t="s">
        <v>1459</v>
      </c>
      <c r="B21" s="269" t="s">
        <v>1460</v>
      </c>
      <c r="C21" s="269" t="s">
        <v>1461</v>
      </c>
      <c r="D21" s="269" t="s">
        <v>5485</v>
      </c>
      <c r="E21" s="269" t="s">
        <v>4</v>
      </c>
      <c r="F21" s="269" t="s">
        <v>5</v>
      </c>
      <c r="G21" s="270"/>
      <c r="H21" s="20"/>
      <c r="I21" s="270"/>
      <c r="J21" s="269"/>
      <c r="K21" s="269" t="s">
        <v>13</v>
      </c>
      <c r="L21" s="269" t="s">
        <v>1294</v>
      </c>
    </row>
    <row r="22" spans="1:12" ht="30" x14ac:dyDescent="0.25">
      <c r="A22" s="269" t="s">
        <v>2253</v>
      </c>
      <c r="B22" s="269" t="s">
        <v>2254</v>
      </c>
      <c r="C22" s="269" t="s">
        <v>2255</v>
      </c>
      <c r="D22" s="269" t="s">
        <v>5485</v>
      </c>
      <c r="E22" s="269" t="s">
        <v>8</v>
      </c>
      <c r="F22" s="269" t="s">
        <v>6</v>
      </c>
      <c r="G22" s="270"/>
      <c r="H22" s="20"/>
      <c r="I22" s="270"/>
      <c r="J22" s="269"/>
      <c r="K22" s="269" t="s">
        <v>2256</v>
      </c>
      <c r="L22" s="269" t="s">
        <v>1294</v>
      </c>
    </row>
    <row r="23" spans="1:12" ht="30" x14ac:dyDescent="0.25">
      <c r="A23" s="269" t="s">
        <v>2259</v>
      </c>
      <c r="B23" s="269" t="s">
        <v>2260</v>
      </c>
      <c r="C23" s="269" t="s">
        <v>2261</v>
      </c>
      <c r="D23" s="269" t="s">
        <v>5485</v>
      </c>
      <c r="E23" s="269" t="s">
        <v>8</v>
      </c>
      <c r="F23" s="269" t="s">
        <v>6</v>
      </c>
      <c r="G23" s="270"/>
      <c r="H23" s="20"/>
      <c r="I23" s="270"/>
      <c r="J23" s="269"/>
      <c r="K23" s="269" t="s">
        <v>2256</v>
      </c>
      <c r="L23" s="269" t="s">
        <v>1294</v>
      </c>
    </row>
    <row r="24" spans="1:12" ht="30" x14ac:dyDescent="0.25">
      <c r="A24" s="269" t="s">
        <v>2264</v>
      </c>
      <c r="B24" s="269" t="s">
        <v>2265</v>
      </c>
      <c r="C24" s="269" t="s">
        <v>2266</v>
      </c>
      <c r="D24" s="269" t="s">
        <v>5485</v>
      </c>
      <c r="E24" s="269" t="s">
        <v>8</v>
      </c>
      <c r="F24" s="269" t="s">
        <v>6</v>
      </c>
      <c r="G24" s="270"/>
      <c r="H24" s="20"/>
      <c r="I24" s="270"/>
      <c r="J24" s="269"/>
      <c r="K24" s="269" t="s">
        <v>2256</v>
      </c>
      <c r="L24" s="269" t="s">
        <v>1294</v>
      </c>
    </row>
    <row r="25" spans="1:12" ht="30" x14ac:dyDescent="0.25">
      <c r="A25" s="269" t="s">
        <v>2269</v>
      </c>
      <c r="B25" s="269" t="s">
        <v>2270</v>
      </c>
      <c r="C25" s="269" t="s">
        <v>2271</v>
      </c>
      <c r="D25" s="269" t="s">
        <v>5485</v>
      </c>
      <c r="E25" s="269" t="s">
        <v>8</v>
      </c>
      <c r="F25" s="269" t="s">
        <v>6</v>
      </c>
      <c r="G25" s="270"/>
      <c r="H25" s="20"/>
      <c r="I25" s="270"/>
      <c r="J25" s="269"/>
      <c r="K25" s="269" t="s">
        <v>2256</v>
      </c>
      <c r="L25" s="269" t="s">
        <v>1294</v>
      </c>
    </row>
    <row r="26" spans="1:12" ht="30" x14ac:dyDescent="0.25">
      <c r="A26" s="269" t="s">
        <v>2274</v>
      </c>
      <c r="B26" s="269" t="s">
        <v>2275</v>
      </c>
      <c r="C26" s="269" t="s">
        <v>2276</v>
      </c>
      <c r="D26" s="269" t="s">
        <v>5485</v>
      </c>
      <c r="E26" s="269" t="s">
        <v>8</v>
      </c>
      <c r="F26" s="269" t="s">
        <v>6</v>
      </c>
      <c r="G26" s="270"/>
      <c r="H26" s="20"/>
      <c r="I26" s="270"/>
      <c r="J26" s="269"/>
      <c r="K26" s="269" t="s">
        <v>2256</v>
      </c>
      <c r="L26" s="269" t="s">
        <v>1294</v>
      </c>
    </row>
    <row r="27" spans="1:12" ht="30" x14ac:dyDescent="0.25">
      <c r="A27" s="269" t="s">
        <v>2279</v>
      </c>
      <c r="B27" s="269" t="s">
        <v>2280</v>
      </c>
      <c r="C27" s="269" t="s">
        <v>2281</v>
      </c>
      <c r="D27" s="269" t="s">
        <v>5485</v>
      </c>
      <c r="E27" s="269" t="s">
        <v>8</v>
      </c>
      <c r="F27" s="269" t="s">
        <v>6</v>
      </c>
      <c r="G27" s="270"/>
      <c r="H27" s="20"/>
      <c r="I27" s="270"/>
      <c r="J27" s="269"/>
      <c r="K27" s="269" t="s">
        <v>2256</v>
      </c>
      <c r="L27" s="269" t="s">
        <v>1294</v>
      </c>
    </row>
    <row r="28" spans="1:12" ht="30" x14ac:dyDescent="0.25">
      <c r="A28" s="269" t="s">
        <v>2284</v>
      </c>
      <c r="B28" s="269" t="s">
        <v>2285</v>
      </c>
      <c r="C28" s="269" t="s">
        <v>2286</v>
      </c>
      <c r="D28" s="269" t="s">
        <v>5485</v>
      </c>
      <c r="E28" s="269" t="s">
        <v>8</v>
      </c>
      <c r="F28" s="269" t="s">
        <v>6</v>
      </c>
      <c r="G28" s="270"/>
      <c r="H28" s="20"/>
      <c r="I28" s="270"/>
      <c r="J28" s="269"/>
      <c r="K28" s="269" t="s">
        <v>13</v>
      </c>
      <c r="L28" s="269" t="s">
        <v>1294</v>
      </c>
    </row>
    <row r="29" spans="1:12" ht="30" x14ac:dyDescent="0.25">
      <c r="A29" s="269" t="s">
        <v>2289</v>
      </c>
      <c r="B29" s="269" t="s">
        <v>2290</v>
      </c>
      <c r="C29" s="269" t="s">
        <v>2291</v>
      </c>
      <c r="D29" s="269" t="s">
        <v>5485</v>
      </c>
      <c r="E29" s="269" t="s">
        <v>8</v>
      </c>
      <c r="F29" s="269" t="s">
        <v>6</v>
      </c>
      <c r="G29" s="270"/>
      <c r="H29" s="20"/>
      <c r="I29" s="270"/>
      <c r="J29" s="269"/>
      <c r="K29" s="269" t="s">
        <v>2256</v>
      </c>
      <c r="L29" s="269" t="s">
        <v>1294</v>
      </c>
    </row>
    <row r="30" spans="1:12" ht="30" x14ac:dyDescent="0.25">
      <c r="A30" s="269" t="s">
        <v>2294</v>
      </c>
      <c r="B30" s="269" t="s">
        <v>2295</v>
      </c>
      <c r="C30" s="269" t="s">
        <v>2296</v>
      </c>
      <c r="D30" s="269" t="s">
        <v>5485</v>
      </c>
      <c r="E30" s="269" t="s">
        <v>8</v>
      </c>
      <c r="F30" s="269" t="s">
        <v>6</v>
      </c>
      <c r="G30" s="270"/>
      <c r="H30" s="20"/>
      <c r="I30" s="270"/>
      <c r="J30" s="269"/>
      <c r="K30" s="269" t="s">
        <v>2256</v>
      </c>
      <c r="L30" s="269" t="s">
        <v>1294</v>
      </c>
    </row>
    <row r="31" spans="1:12" ht="30" x14ac:dyDescent="0.25">
      <c r="A31" s="269" t="s">
        <v>2299</v>
      </c>
      <c r="B31" s="269" t="s">
        <v>2300</v>
      </c>
      <c r="C31" s="269" t="s">
        <v>2301</v>
      </c>
      <c r="D31" s="269" t="s">
        <v>5485</v>
      </c>
      <c r="E31" s="269" t="s">
        <v>8</v>
      </c>
      <c r="F31" s="269" t="s">
        <v>6</v>
      </c>
      <c r="G31" s="270"/>
      <c r="H31" s="20"/>
      <c r="I31" s="270"/>
      <c r="J31" s="269"/>
      <c r="K31" s="269" t="s">
        <v>2256</v>
      </c>
      <c r="L31" s="269" t="s">
        <v>1294</v>
      </c>
    </row>
    <row r="32" spans="1:12" ht="30" x14ac:dyDescent="0.25">
      <c r="A32" s="269" t="s">
        <v>2304</v>
      </c>
      <c r="B32" s="269" t="s">
        <v>2305</v>
      </c>
      <c r="C32" s="269" t="s">
        <v>2306</v>
      </c>
      <c r="D32" s="269" t="s">
        <v>5485</v>
      </c>
      <c r="E32" s="269" t="s">
        <v>8</v>
      </c>
      <c r="F32" s="269" t="s">
        <v>6</v>
      </c>
      <c r="G32" s="270"/>
      <c r="H32" s="20"/>
      <c r="I32" s="270"/>
      <c r="J32" s="269"/>
      <c r="K32" s="269" t="s">
        <v>2256</v>
      </c>
      <c r="L32" s="269" t="s">
        <v>1294</v>
      </c>
    </row>
    <row r="33" spans="1:12" ht="30" x14ac:dyDescent="0.25">
      <c r="A33" s="269" t="s">
        <v>2724</v>
      </c>
      <c r="B33" s="269" t="s">
        <v>2725</v>
      </c>
      <c r="C33" s="269" t="s">
        <v>2726</v>
      </c>
      <c r="D33" s="269" t="s">
        <v>5485</v>
      </c>
      <c r="E33" s="269" t="s">
        <v>8</v>
      </c>
      <c r="F33" s="269" t="s">
        <v>6</v>
      </c>
      <c r="G33" s="270"/>
      <c r="H33" s="20"/>
      <c r="I33" s="270"/>
      <c r="J33" s="269"/>
      <c r="K33" s="269" t="s">
        <v>153</v>
      </c>
      <c r="L33" s="269" t="s">
        <v>1294</v>
      </c>
    </row>
    <row r="34" spans="1:12" ht="30" x14ac:dyDescent="0.25">
      <c r="A34" s="269" t="s">
        <v>2729</v>
      </c>
      <c r="B34" s="269" t="s">
        <v>2730</v>
      </c>
      <c r="C34" s="269" t="s">
        <v>2731</v>
      </c>
      <c r="D34" s="269" t="s">
        <v>5485</v>
      </c>
      <c r="E34" s="269" t="s">
        <v>8</v>
      </c>
      <c r="F34" s="269" t="s">
        <v>6</v>
      </c>
      <c r="G34" s="270"/>
      <c r="H34" s="20"/>
      <c r="I34" s="270"/>
      <c r="J34" s="269"/>
      <c r="K34" s="269" t="s">
        <v>153</v>
      </c>
      <c r="L34" s="269" t="s">
        <v>1294</v>
      </c>
    </row>
    <row r="35" spans="1:12" ht="30" x14ac:dyDescent="0.25">
      <c r="A35" s="269" t="s">
        <v>2734</v>
      </c>
      <c r="B35" s="269" t="s">
        <v>2735</v>
      </c>
      <c r="C35" s="269" t="s">
        <v>2736</v>
      </c>
      <c r="D35" s="269" t="s">
        <v>5485</v>
      </c>
      <c r="E35" s="269" t="s">
        <v>8</v>
      </c>
      <c r="F35" s="269" t="s">
        <v>6</v>
      </c>
      <c r="G35" s="270"/>
      <c r="H35" s="20"/>
      <c r="I35" s="270"/>
      <c r="J35" s="269"/>
      <c r="K35" s="269" t="s">
        <v>153</v>
      </c>
      <c r="L35" s="269" t="s">
        <v>1294</v>
      </c>
    </row>
    <row r="36" spans="1:12" ht="30" x14ac:dyDescent="0.25">
      <c r="A36" s="269" t="s">
        <v>2739</v>
      </c>
      <c r="B36" s="269" t="s">
        <v>2740</v>
      </c>
      <c r="C36" s="269" t="s">
        <v>2741</v>
      </c>
      <c r="D36" s="269" t="s">
        <v>5485</v>
      </c>
      <c r="E36" s="269" t="s">
        <v>8</v>
      </c>
      <c r="F36" s="269" t="s">
        <v>6</v>
      </c>
      <c r="G36" s="270"/>
      <c r="H36" s="20"/>
      <c r="I36" s="270"/>
      <c r="J36" s="269"/>
      <c r="K36" s="269" t="s">
        <v>153</v>
      </c>
      <c r="L36" s="269" t="s">
        <v>1294</v>
      </c>
    </row>
    <row r="37" spans="1:12" ht="30" x14ac:dyDescent="0.25">
      <c r="A37" s="269" t="s">
        <v>2744</v>
      </c>
      <c r="B37" s="269" t="s">
        <v>2745</v>
      </c>
      <c r="C37" s="269" t="s">
        <v>2746</v>
      </c>
      <c r="D37" s="269" t="s">
        <v>5485</v>
      </c>
      <c r="E37" s="269" t="s">
        <v>8</v>
      </c>
      <c r="F37" s="269" t="s">
        <v>6</v>
      </c>
      <c r="G37" s="270"/>
      <c r="H37" s="20"/>
      <c r="I37" s="270"/>
      <c r="J37" s="269"/>
      <c r="K37" s="269" t="s">
        <v>153</v>
      </c>
      <c r="L37" s="269" t="s">
        <v>1294</v>
      </c>
    </row>
    <row r="38" spans="1:12" ht="30" x14ac:dyDescent="0.25">
      <c r="A38" s="269" t="s">
        <v>2749</v>
      </c>
      <c r="B38" s="269" t="s">
        <v>2750</v>
      </c>
      <c r="C38" s="269" t="s">
        <v>2751</v>
      </c>
      <c r="D38" s="269" t="s">
        <v>5485</v>
      </c>
      <c r="E38" s="269" t="s">
        <v>8</v>
      </c>
      <c r="F38" s="269" t="s">
        <v>6</v>
      </c>
      <c r="G38" s="270"/>
      <c r="H38" s="20"/>
      <c r="I38" s="270"/>
      <c r="J38" s="269"/>
      <c r="K38" s="269" t="s">
        <v>153</v>
      </c>
      <c r="L38" s="269" t="s">
        <v>1294</v>
      </c>
    </row>
    <row r="39" spans="1:12" ht="30" x14ac:dyDescent="0.25">
      <c r="A39" s="269" t="s">
        <v>2755</v>
      </c>
      <c r="B39" s="269" t="s">
        <v>245</v>
      </c>
      <c r="C39" s="269" t="s">
        <v>2756</v>
      </c>
      <c r="D39" s="269" t="s">
        <v>5485</v>
      </c>
      <c r="E39" s="269" t="s">
        <v>8</v>
      </c>
      <c r="F39" s="269" t="s">
        <v>6</v>
      </c>
      <c r="G39" s="270"/>
      <c r="H39" s="20"/>
      <c r="I39" s="270"/>
      <c r="J39" s="269"/>
      <c r="K39" s="269" t="s">
        <v>153</v>
      </c>
      <c r="L39" s="269" t="s">
        <v>1294</v>
      </c>
    </row>
    <row r="40" spans="1:12" ht="30" x14ac:dyDescent="0.25">
      <c r="A40" s="269" t="s">
        <v>2759</v>
      </c>
      <c r="B40" s="269" t="s">
        <v>2760</v>
      </c>
      <c r="C40" s="269" t="s">
        <v>2761</v>
      </c>
      <c r="D40" s="269" t="s">
        <v>5485</v>
      </c>
      <c r="E40" s="269" t="s">
        <v>8</v>
      </c>
      <c r="F40" s="269" t="s">
        <v>6</v>
      </c>
      <c r="G40" s="270"/>
      <c r="H40" s="20"/>
      <c r="I40" s="270"/>
      <c r="J40" s="269"/>
      <c r="K40" s="269" t="s">
        <v>153</v>
      </c>
      <c r="L40" s="269" t="s">
        <v>1294</v>
      </c>
    </row>
    <row r="41" spans="1:12" ht="30" x14ac:dyDescent="0.25">
      <c r="A41" s="269" t="s">
        <v>2764</v>
      </c>
      <c r="B41" s="269" t="s">
        <v>2765</v>
      </c>
      <c r="C41" s="269" t="s">
        <v>2766</v>
      </c>
      <c r="D41" s="269" t="s">
        <v>5485</v>
      </c>
      <c r="E41" s="269" t="s">
        <v>8</v>
      </c>
      <c r="F41" s="269" t="s">
        <v>6</v>
      </c>
      <c r="G41" s="270"/>
      <c r="H41" s="20"/>
      <c r="I41" s="270"/>
      <c r="J41" s="269"/>
      <c r="K41" s="269" t="s">
        <v>153</v>
      </c>
      <c r="L41" s="269" t="s">
        <v>1294</v>
      </c>
    </row>
    <row r="42" spans="1:12" ht="30" x14ac:dyDescent="0.25">
      <c r="A42" s="269" t="s">
        <v>2769</v>
      </c>
      <c r="B42" s="269" t="s">
        <v>2770</v>
      </c>
      <c r="C42" s="269" t="s">
        <v>2771</v>
      </c>
      <c r="D42" s="269" t="s">
        <v>5485</v>
      </c>
      <c r="E42" s="269" t="s">
        <v>8</v>
      </c>
      <c r="F42" s="269" t="s">
        <v>6</v>
      </c>
      <c r="G42" s="270"/>
      <c r="H42" s="20"/>
      <c r="I42" s="270"/>
      <c r="J42" s="269"/>
      <c r="K42" s="269" t="s">
        <v>13</v>
      </c>
      <c r="L42" s="269" t="s">
        <v>1294</v>
      </c>
    </row>
    <row r="43" spans="1:12" ht="45" x14ac:dyDescent="0.25">
      <c r="A43" s="269" t="s">
        <v>2773</v>
      </c>
      <c r="B43" s="269" t="s">
        <v>2774</v>
      </c>
      <c r="C43" s="269" t="s">
        <v>2775</v>
      </c>
      <c r="D43" s="269" t="s">
        <v>5485</v>
      </c>
      <c r="E43" s="269" t="s">
        <v>4</v>
      </c>
      <c r="F43" s="269" t="s">
        <v>6</v>
      </c>
      <c r="G43" s="270"/>
      <c r="H43" s="20"/>
      <c r="I43" s="270"/>
      <c r="J43" s="269"/>
      <c r="K43" s="269" t="s">
        <v>13</v>
      </c>
      <c r="L43" s="269" t="s">
        <v>1294</v>
      </c>
    </row>
    <row r="44" spans="1:12" ht="45" x14ac:dyDescent="0.25">
      <c r="A44" s="269" t="s">
        <v>2777</v>
      </c>
      <c r="B44" s="269" t="s">
        <v>2778</v>
      </c>
      <c r="C44" s="269" t="s">
        <v>2779</v>
      </c>
      <c r="D44" s="269" t="s">
        <v>5485</v>
      </c>
      <c r="E44" s="269" t="s">
        <v>4</v>
      </c>
      <c r="F44" s="269" t="s">
        <v>6</v>
      </c>
      <c r="G44" s="270"/>
      <c r="H44" s="20"/>
      <c r="I44" s="270"/>
      <c r="J44" s="269"/>
      <c r="K44" s="269" t="s">
        <v>13</v>
      </c>
      <c r="L44" s="269" t="s">
        <v>1294</v>
      </c>
    </row>
    <row r="45" spans="1:12" ht="45" x14ac:dyDescent="0.25">
      <c r="A45" s="269" t="s">
        <v>2781</v>
      </c>
      <c r="B45" s="269" t="s">
        <v>2782</v>
      </c>
      <c r="C45" s="269" t="s">
        <v>2783</v>
      </c>
      <c r="D45" s="269" t="s">
        <v>5485</v>
      </c>
      <c r="E45" s="269" t="s">
        <v>4</v>
      </c>
      <c r="F45" s="269" t="s">
        <v>6</v>
      </c>
      <c r="G45" s="270"/>
      <c r="H45" s="20"/>
      <c r="I45" s="270"/>
      <c r="J45" s="269"/>
      <c r="K45" s="269" t="s">
        <v>13</v>
      </c>
      <c r="L45" s="269" t="s">
        <v>1294</v>
      </c>
    </row>
    <row r="46" spans="1:12" ht="45" x14ac:dyDescent="0.25">
      <c r="A46" s="269" t="s">
        <v>2785</v>
      </c>
      <c r="B46" s="269" t="s">
        <v>2786</v>
      </c>
      <c r="C46" s="269" t="s">
        <v>2787</v>
      </c>
      <c r="D46" s="269" t="s">
        <v>5485</v>
      </c>
      <c r="E46" s="269" t="s">
        <v>4</v>
      </c>
      <c r="F46" s="269" t="s">
        <v>6</v>
      </c>
      <c r="G46" s="270"/>
      <c r="H46" s="20"/>
      <c r="I46" s="270"/>
      <c r="J46" s="269"/>
      <c r="K46" s="269" t="s">
        <v>13</v>
      </c>
      <c r="L46" s="269" t="s">
        <v>1294</v>
      </c>
    </row>
    <row r="47" spans="1:12" ht="45" x14ac:dyDescent="0.25">
      <c r="A47" s="269" t="s">
        <v>2789</v>
      </c>
      <c r="B47" s="269" t="s">
        <v>2790</v>
      </c>
      <c r="C47" s="269" t="s">
        <v>2791</v>
      </c>
      <c r="D47" s="269" t="s">
        <v>5485</v>
      </c>
      <c r="E47" s="269" t="s">
        <v>4</v>
      </c>
      <c r="F47" s="269" t="s">
        <v>6</v>
      </c>
      <c r="G47" s="270"/>
      <c r="H47" s="20"/>
      <c r="I47" s="270"/>
      <c r="J47" s="269"/>
      <c r="K47" s="269" t="s">
        <v>13</v>
      </c>
      <c r="L47" s="269" t="s">
        <v>1294</v>
      </c>
    </row>
    <row r="48" spans="1:12" ht="45" x14ac:dyDescent="0.25">
      <c r="A48" s="269" t="s">
        <v>2793</v>
      </c>
      <c r="B48" s="269" t="s">
        <v>2794</v>
      </c>
      <c r="C48" s="269" t="s">
        <v>2795</v>
      </c>
      <c r="D48" s="269" t="s">
        <v>5485</v>
      </c>
      <c r="E48" s="269" t="s">
        <v>4</v>
      </c>
      <c r="F48" s="269" t="s">
        <v>6</v>
      </c>
      <c r="G48" s="270"/>
      <c r="H48" s="20"/>
      <c r="I48" s="270"/>
      <c r="J48" s="269"/>
      <c r="K48" s="269" t="s">
        <v>13</v>
      </c>
      <c r="L48" s="269" t="s">
        <v>1294</v>
      </c>
    </row>
    <row r="49" spans="1:12" ht="30" x14ac:dyDescent="0.25">
      <c r="A49" s="269" t="s">
        <v>3359</v>
      </c>
      <c r="B49" s="269" t="s">
        <v>3360</v>
      </c>
      <c r="C49" s="269" t="s">
        <v>3361</v>
      </c>
      <c r="D49" s="269" t="s">
        <v>5485</v>
      </c>
      <c r="E49" s="269" t="s">
        <v>4</v>
      </c>
      <c r="F49" s="269" t="s">
        <v>5</v>
      </c>
      <c r="G49" s="270"/>
      <c r="H49" s="20"/>
      <c r="I49" s="270"/>
      <c r="J49" s="269"/>
      <c r="K49" s="269" t="s">
        <v>13</v>
      </c>
      <c r="L49" s="269" t="s">
        <v>1294</v>
      </c>
    </row>
    <row r="50" spans="1:12" ht="45" x14ac:dyDescent="0.25">
      <c r="A50" s="269" t="s">
        <v>3813</v>
      </c>
      <c r="B50" s="269" t="s">
        <v>3814</v>
      </c>
      <c r="C50" s="269" t="s">
        <v>3815</v>
      </c>
      <c r="D50" s="269" t="s">
        <v>5485</v>
      </c>
      <c r="E50" s="269" t="s">
        <v>4</v>
      </c>
      <c r="F50" s="269" t="s">
        <v>5</v>
      </c>
      <c r="G50" s="270"/>
      <c r="H50" s="20"/>
      <c r="I50" s="270"/>
      <c r="J50" s="269"/>
      <c r="K50" s="269" t="s">
        <v>13</v>
      </c>
      <c r="L50" s="269" t="s">
        <v>1294</v>
      </c>
    </row>
    <row r="51" spans="1:12" ht="30" x14ac:dyDescent="0.25">
      <c r="A51" s="269" t="s">
        <v>3915</v>
      </c>
      <c r="B51" s="269" t="s">
        <v>3916</v>
      </c>
      <c r="C51" s="269" t="s">
        <v>3917</v>
      </c>
      <c r="D51" s="269" t="s">
        <v>5485</v>
      </c>
      <c r="E51" s="269" t="s">
        <v>8</v>
      </c>
      <c r="F51" s="269" t="s">
        <v>6</v>
      </c>
      <c r="G51" s="270"/>
      <c r="H51" s="20"/>
      <c r="I51" s="270"/>
      <c r="J51" s="269"/>
      <c r="K51" s="269" t="s">
        <v>2256</v>
      </c>
      <c r="L51" s="269" t="s">
        <v>1294</v>
      </c>
    </row>
    <row r="52" spans="1:12" ht="30" x14ac:dyDescent="0.25">
      <c r="A52" s="269" t="s">
        <v>3920</v>
      </c>
      <c r="B52" s="269" t="s">
        <v>3921</v>
      </c>
      <c r="C52" s="269" t="s">
        <v>3922</v>
      </c>
      <c r="D52" s="269" t="s">
        <v>5485</v>
      </c>
      <c r="E52" s="269" t="s">
        <v>8</v>
      </c>
      <c r="F52" s="269" t="s">
        <v>6</v>
      </c>
      <c r="G52" s="270"/>
      <c r="H52" s="20"/>
      <c r="I52" s="270"/>
      <c r="J52" s="269"/>
      <c r="K52" s="269" t="s">
        <v>2256</v>
      </c>
      <c r="L52" s="269" t="s">
        <v>1294</v>
      </c>
    </row>
    <row r="53" spans="1:12" ht="30" x14ac:dyDescent="0.25">
      <c r="A53" s="269" t="s">
        <v>3925</v>
      </c>
      <c r="B53" s="269" t="s">
        <v>3916</v>
      </c>
      <c r="C53" s="269" t="s">
        <v>3926</v>
      </c>
      <c r="D53" s="269" t="s">
        <v>5485</v>
      </c>
      <c r="E53" s="269" t="s">
        <v>8</v>
      </c>
      <c r="F53" s="269" t="s">
        <v>6</v>
      </c>
      <c r="G53" s="270"/>
      <c r="H53" s="20"/>
      <c r="I53" s="270"/>
      <c r="J53" s="269"/>
      <c r="K53" s="269" t="s">
        <v>2256</v>
      </c>
      <c r="L53" s="269" t="s">
        <v>1294</v>
      </c>
    </row>
    <row r="54" spans="1:12" ht="30" x14ac:dyDescent="0.25">
      <c r="A54" s="269" t="s">
        <v>3929</v>
      </c>
      <c r="B54" s="269" t="s">
        <v>3864</v>
      </c>
      <c r="C54" s="269" t="s">
        <v>1766</v>
      </c>
      <c r="D54" s="269" t="s">
        <v>5485</v>
      </c>
      <c r="E54" s="269" t="s">
        <v>8</v>
      </c>
      <c r="F54" s="269" t="s">
        <v>6</v>
      </c>
      <c r="G54" s="270"/>
      <c r="H54" s="20"/>
      <c r="I54" s="270"/>
      <c r="J54" s="269"/>
      <c r="K54" s="269" t="s">
        <v>2256</v>
      </c>
      <c r="L54" s="269" t="s">
        <v>1294</v>
      </c>
    </row>
    <row r="55" spans="1:12" ht="30" x14ac:dyDescent="0.25">
      <c r="A55" s="269" t="s">
        <v>3932</v>
      </c>
      <c r="B55" s="269" t="s">
        <v>3864</v>
      </c>
      <c r="C55" s="269" t="s">
        <v>1794</v>
      </c>
      <c r="D55" s="269" t="s">
        <v>5485</v>
      </c>
      <c r="E55" s="269" t="s">
        <v>8</v>
      </c>
      <c r="F55" s="269" t="s">
        <v>6</v>
      </c>
      <c r="G55" s="270"/>
      <c r="H55" s="20"/>
      <c r="I55" s="270"/>
      <c r="J55" s="269"/>
      <c r="K55" s="269" t="s">
        <v>3933</v>
      </c>
      <c r="L55" s="269" t="s">
        <v>1294</v>
      </c>
    </row>
    <row r="56" spans="1:12" ht="30" x14ac:dyDescent="0.25">
      <c r="A56" s="269" t="s">
        <v>3936</v>
      </c>
      <c r="B56" s="269" t="s">
        <v>3937</v>
      </c>
      <c r="C56" s="269" t="s">
        <v>3938</v>
      </c>
      <c r="D56" s="269" t="s">
        <v>5485</v>
      </c>
      <c r="E56" s="269" t="s">
        <v>8</v>
      </c>
      <c r="F56" s="269" t="s">
        <v>6</v>
      </c>
      <c r="G56" s="270"/>
      <c r="H56" s="20"/>
      <c r="I56" s="270"/>
      <c r="J56" s="269"/>
      <c r="K56" s="269" t="s">
        <v>2256</v>
      </c>
      <c r="L56" s="269" t="s">
        <v>1294</v>
      </c>
    </row>
    <row r="57" spans="1:12" ht="30" x14ac:dyDescent="0.25">
      <c r="A57" s="269" t="s">
        <v>3941</v>
      </c>
      <c r="B57" s="269" t="s">
        <v>3942</v>
      </c>
      <c r="C57" s="269" t="s">
        <v>3943</v>
      </c>
      <c r="D57" s="269" t="s">
        <v>5485</v>
      </c>
      <c r="E57" s="269" t="s">
        <v>8</v>
      </c>
      <c r="F57" s="269" t="s">
        <v>6</v>
      </c>
      <c r="G57" s="270"/>
      <c r="H57" s="20"/>
      <c r="I57" s="270"/>
      <c r="J57" s="269"/>
      <c r="K57" s="269" t="s">
        <v>2256</v>
      </c>
      <c r="L57" s="269" t="s">
        <v>1294</v>
      </c>
    </row>
    <row r="58" spans="1:12" ht="45" x14ac:dyDescent="0.25">
      <c r="A58" s="269" t="s">
        <v>3945</v>
      </c>
      <c r="B58" s="269" t="s">
        <v>3946</v>
      </c>
      <c r="C58" s="269" t="s">
        <v>3947</v>
      </c>
      <c r="D58" s="269" t="s">
        <v>5485</v>
      </c>
      <c r="E58" s="269" t="s">
        <v>4</v>
      </c>
      <c r="F58" s="269" t="s">
        <v>6</v>
      </c>
      <c r="G58" s="270"/>
      <c r="H58" s="20"/>
      <c r="I58" s="270"/>
      <c r="J58" s="269"/>
      <c r="K58" s="269" t="s">
        <v>13</v>
      </c>
      <c r="L58" s="269" t="s">
        <v>1294</v>
      </c>
    </row>
    <row r="59" spans="1:12" ht="45" x14ac:dyDescent="0.25">
      <c r="A59" s="269" t="s">
        <v>3949</v>
      </c>
      <c r="B59" s="269" t="s">
        <v>3950</v>
      </c>
      <c r="C59" s="269" t="s">
        <v>3951</v>
      </c>
      <c r="D59" s="269" t="s">
        <v>5485</v>
      </c>
      <c r="E59" s="269" t="s">
        <v>4</v>
      </c>
      <c r="F59" s="269" t="s">
        <v>6</v>
      </c>
      <c r="G59" s="270"/>
      <c r="H59" s="20"/>
      <c r="I59" s="270"/>
      <c r="J59" s="269"/>
      <c r="K59" s="269" t="s">
        <v>13</v>
      </c>
      <c r="L59" s="269" t="s">
        <v>1294</v>
      </c>
    </row>
    <row r="60" spans="1:12" ht="45" x14ac:dyDescent="0.25">
      <c r="A60" s="269" t="s">
        <v>2326</v>
      </c>
      <c r="B60" s="269" t="s">
        <v>2327</v>
      </c>
      <c r="C60" s="269" t="s">
        <v>2328</v>
      </c>
      <c r="D60" s="269" t="s">
        <v>5486</v>
      </c>
      <c r="E60" s="269" t="s">
        <v>8</v>
      </c>
      <c r="F60" s="269" t="s">
        <v>5</v>
      </c>
      <c r="G60" s="270"/>
      <c r="H60" s="20"/>
      <c r="I60" s="270"/>
      <c r="J60" s="269"/>
      <c r="K60" s="269"/>
      <c r="L60" s="269" t="s">
        <v>2329</v>
      </c>
    </row>
    <row r="61" spans="1:12" ht="45" x14ac:dyDescent="0.25">
      <c r="A61" s="269" t="s">
        <v>2334</v>
      </c>
      <c r="B61" s="269" t="s">
        <v>2335</v>
      </c>
      <c r="C61" s="269" t="s">
        <v>2336</v>
      </c>
      <c r="D61" s="269" t="s">
        <v>5486</v>
      </c>
      <c r="E61" s="269" t="s">
        <v>8</v>
      </c>
      <c r="F61" s="269" t="s">
        <v>6</v>
      </c>
      <c r="G61" s="270"/>
      <c r="H61" s="20"/>
      <c r="I61" s="270"/>
      <c r="J61" s="269"/>
      <c r="K61" s="269" t="s">
        <v>1515</v>
      </c>
      <c r="L61" s="269" t="s">
        <v>2329</v>
      </c>
    </row>
    <row r="62" spans="1:12" ht="45" x14ac:dyDescent="0.25">
      <c r="A62" s="269" t="s">
        <v>2340</v>
      </c>
      <c r="B62" s="269" t="s">
        <v>2341</v>
      </c>
      <c r="C62" s="269" t="s">
        <v>2342</v>
      </c>
      <c r="D62" s="269" t="s">
        <v>5486</v>
      </c>
      <c r="E62" s="269" t="s">
        <v>8</v>
      </c>
      <c r="F62" s="269" t="s">
        <v>6</v>
      </c>
      <c r="G62" s="270"/>
      <c r="H62" s="20"/>
      <c r="I62" s="270"/>
      <c r="J62" s="269"/>
      <c r="K62" s="269" t="s">
        <v>1515</v>
      </c>
      <c r="L62" s="269" t="s">
        <v>2329</v>
      </c>
    </row>
    <row r="63" spans="1:12" ht="45" x14ac:dyDescent="0.25">
      <c r="A63" s="269" t="s">
        <v>2346</v>
      </c>
      <c r="B63" s="269" t="s">
        <v>2347</v>
      </c>
      <c r="C63" s="269" t="s">
        <v>2348</v>
      </c>
      <c r="D63" s="269" t="s">
        <v>5486</v>
      </c>
      <c r="E63" s="269" t="s">
        <v>8</v>
      </c>
      <c r="F63" s="269" t="s">
        <v>5</v>
      </c>
      <c r="G63" s="270"/>
      <c r="H63" s="20"/>
      <c r="I63" s="270"/>
      <c r="J63" s="269"/>
      <c r="K63" s="269"/>
      <c r="L63" s="269" t="s">
        <v>2329</v>
      </c>
    </row>
    <row r="64" spans="1:12" ht="45" x14ac:dyDescent="0.25">
      <c r="A64" s="269" t="s">
        <v>2351</v>
      </c>
      <c r="B64" s="269" t="s">
        <v>2352</v>
      </c>
      <c r="C64" s="269" t="s">
        <v>2353</v>
      </c>
      <c r="D64" s="269" t="s">
        <v>5486</v>
      </c>
      <c r="E64" s="269" t="s">
        <v>8</v>
      </c>
      <c r="F64" s="269" t="s">
        <v>6</v>
      </c>
      <c r="G64" s="270"/>
      <c r="H64" s="20"/>
      <c r="I64" s="270"/>
      <c r="J64" s="269"/>
      <c r="K64" s="269" t="s">
        <v>1515</v>
      </c>
      <c r="L64" s="269" t="s">
        <v>2329</v>
      </c>
    </row>
    <row r="65" spans="1:12" ht="45" x14ac:dyDescent="0.25">
      <c r="A65" s="269" t="s">
        <v>2357</v>
      </c>
      <c r="B65" s="269" t="s">
        <v>2358</v>
      </c>
      <c r="C65" s="269" t="s">
        <v>2359</v>
      </c>
      <c r="D65" s="269" t="s">
        <v>5486</v>
      </c>
      <c r="E65" s="269" t="s">
        <v>8</v>
      </c>
      <c r="F65" s="269" t="s">
        <v>6</v>
      </c>
      <c r="G65" s="270"/>
      <c r="H65" s="20"/>
      <c r="I65" s="270"/>
      <c r="J65" s="269"/>
      <c r="K65" s="269" t="s">
        <v>1515</v>
      </c>
      <c r="L65" s="269" t="s">
        <v>2329</v>
      </c>
    </row>
    <row r="66" spans="1:12" ht="45" x14ac:dyDescent="0.25">
      <c r="A66" s="269" t="s">
        <v>2679</v>
      </c>
      <c r="B66" s="269" t="s">
        <v>2680</v>
      </c>
      <c r="C66" s="269" t="s">
        <v>2681</v>
      </c>
      <c r="D66" s="269" t="s">
        <v>5485</v>
      </c>
      <c r="E66" s="269" t="s">
        <v>8</v>
      </c>
      <c r="F66" s="269" t="s">
        <v>6</v>
      </c>
      <c r="G66" s="270"/>
      <c r="H66" s="20"/>
      <c r="I66" s="270"/>
      <c r="J66" s="269"/>
      <c r="K66" s="269"/>
      <c r="L66" s="269" t="s">
        <v>2329</v>
      </c>
    </row>
    <row r="67" spans="1:12" ht="45" x14ac:dyDescent="0.25">
      <c r="A67" s="269" t="s">
        <v>2684</v>
      </c>
      <c r="B67" s="269" t="s">
        <v>2685</v>
      </c>
      <c r="C67" s="269" t="s">
        <v>2686</v>
      </c>
      <c r="D67" s="269" t="s">
        <v>5485</v>
      </c>
      <c r="E67" s="269" t="s">
        <v>8</v>
      </c>
      <c r="F67" s="269" t="s">
        <v>6</v>
      </c>
      <c r="G67" s="270"/>
      <c r="H67" s="20"/>
      <c r="I67" s="270"/>
      <c r="J67" s="269"/>
      <c r="K67" s="269"/>
      <c r="L67" s="269" t="s">
        <v>2329</v>
      </c>
    </row>
    <row r="68" spans="1:12" ht="45" x14ac:dyDescent="0.25">
      <c r="A68" s="269" t="s">
        <v>2689</v>
      </c>
      <c r="B68" s="269" t="s">
        <v>2690</v>
      </c>
      <c r="C68" s="269" t="s">
        <v>2691</v>
      </c>
      <c r="D68" s="269" t="s">
        <v>5485</v>
      </c>
      <c r="E68" s="269" t="s">
        <v>8</v>
      </c>
      <c r="F68" s="269" t="s">
        <v>6</v>
      </c>
      <c r="G68" s="270"/>
      <c r="H68" s="20"/>
      <c r="I68" s="270"/>
      <c r="J68" s="269"/>
      <c r="K68" s="269"/>
      <c r="L68" s="269" t="s">
        <v>2329</v>
      </c>
    </row>
    <row r="69" spans="1:12" ht="45" x14ac:dyDescent="0.25">
      <c r="A69" s="269" t="s">
        <v>2694</v>
      </c>
      <c r="B69" s="269" t="s">
        <v>2695</v>
      </c>
      <c r="C69" s="269" t="s">
        <v>2696</v>
      </c>
      <c r="D69" s="269" t="s">
        <v>5485</v>
      </c>
      <c r="E69" s="269" t="s">
        <v>8</v>
      </c>
      <c r="F69" s="269" t="s">
        <v>6</v>
      </c>
      <c r="G69" s="270"/>
      <c r="H69" s="20"/>
      <c r="I69" s="270"/>
      <c r="J69" s="269"/>
      <c r="K69" s="269"/>
      <c r="L69" s="269" t="s">
        <v>2329</v>
      </c>
    </row>
    <row r="70" spans="1:12" ht="45" x14ac:dyDescent="0.25">
      <c r="A70" s="269" t="s">
        <v>2699</v>
      </c>
      <c r="B70" s="269" t="s">
        <v>2695</v>
      </c>
      <c r="C70" s="269" t="s">
        <v>2700</v>
      </c>
      <c r="D70" s="269" t="s">
        <v>5485</v>
      </c>
      <c r="E70" s="269" t="s">
        <v>8</v>
      </c>
      <c r="F70" s="269" t="s">
        <v>6</v>
      </c>
      <c r="G70" s="270"/>
      <c r="H70" s="20"/>
      <c r="I70" s="270"/>
      <c r="J70" s="269"/>
      <c r="K70" s="269"/>
      <c r="L70" s="269" t="s">
        <v>2329</v>
      </c>
    </row>
    <row r="71" spans="1:12" ht="45" x14ac:dyDescent="0.25">
      <c r="A71" s="269" t="s">
        <v>2703</v>
      </c>
      <c r="B71" s="269" t="s">
        <v>5019</v>
      </c>
      <c r="C71" s="269" t="s">
        <v>4047</v>
      </c>
      <c r="D71" s="269" t="s">
        <v>5485</v>
      </c>
      <c r="E71" s="269" t="s">
        <v>8</v>
      </c>
      <c r="F71" s="269" t="s">
        <v>5</v>
      </c>
      <c r="G71" s="270"/>
      <c r="H71" s="20"/>
      <c r="I71" s="270"/>
      <c r="J71" s="269"/>
      <c r="K71" s="269"/>
      <c r="L71" s="269" t="s">
        <v>2329</v>
      </c>
    </row>
    <row r="72" spans="1:12" ht="45" x14ac:dyDescent="0.25">
      <c r="A72" s="269" t="s">
        <v>2706</v>
      </c>
      <c r="B72" s="269" t="s">
        <v>2707</v>
      </c>
      <c r="C72" s="269" t="s">
        <v>2708</v>
      </c>
      <c r="D72" s="269" t="s">
        <v>5485</v>
      </c>
      <c r="E72" s="269" t="s">
        <v>8</v>
      </c>
      <c r="F72" s="269" t="s">
        <v>6</v>
      </c>
      <c r="G72" s="270"/>
      <c r="H72" s="20"/>
      <c r="I72" s="270"/>
      <c r="J72" s="269"/>
      <c r="K72" s="269"/>
      <c r="L72" s="269" t="s">
        <v>2329</v>
      </c>
    </row>
    <row r="73" spans="1:12" ht="60" x14ac:dyDescent="0.25">
      <c r="A73" s="269" t="s">
        <v>2711</v>
      </c>
      <c r="B73" s="269" t="s">
        <v>2712</v>
      </c>
      <c r="C73" s="269" t="s">
        <v>2708</v>
      </c>
      <c r="D73" s="269" t="s">
        <v>5485</v>
      </c>
      <c r="E73" s="269" t="s">
        <v>8</v>
      </c>
      <c r="F73" s="269" t="s">
        <v>6</v>
      </c>
      <c r="G73" s="270"/>
      <c r="H73" s="20"/>
      <c r="I73" s="270"/>
      <c r="J73" s="269"/>
      <c r="K73" s="269"/>
      <c r="L73" s="269" t="s">
        <v>2329</v>
      </c>
    </row>
    <row r="74" spans="1:12" ht="60" x14ac:dyDescent="0.25">
      <c r="A74" s="269" t="s">
        <v>2715</v>
      </c>
      <c r="B74" s="269" t="s">
        <v>2716</v>
      </c>
      <c r="C74" s="269" t="s">
        <v>2717</v>
      </c>
      <c r="D74" s="269" t="s">
        <v>5485</v>
      </c>
      <c r="E74" s="269" t="s">
        <v>8</v>
      </c>
      <c r="F74" s="269" t="s">
        <v>6</v>
      </c>
      <c r="G74" s="270"/>
      <c r="H74" s="20"/>
      <c r="I74" s="270"/>
      <c r="J74" s="269"/>
      <c r="K74" s="269" t="s">
        <v>2256</v>
      </c>
      <c r="L74" s="269" t="s">
        <v>2329</v>
      </c>
    </row>
    <row r="75" spans="1:12" ht="45" x14ac:dyDescent="0.25">
      <c r="A75" s="269" t="s">
        <v>2720</v>
      </c>
      <c r="B75" s="269" t="s">
        <v>2721</v>
      </c>
      <c r="C75" s="269" t="s">
        <v>2529</v>
      </c>
      <c r="D75" s="269" t="s">
        <v>5485</v>
      </c>
      <c r="E75" s="269" t="s">
        <v>4</v>
      </c>
      <c r="F75" s="269" t="s">
        <v>6</v>
      </c>
      <c r="G75" s="270"/>
      <c r="H75" s="20"/>
      <c r="I75" s="270"/>
      <c r="J75" s="269"/>
      <c r="K75" s="269"/>
      <c r="L75" s="269" t="s">
        <v>2329</v>
      </c>
    </row>
    <row r="76" spans="1:12" ht="45" x14ac:dyDescent="0.25">
      <c r="A76" s="269" t="s">
        <v>3829</v>
      </c>
      <c r="B76" s="269" t="s">
        <v>3830</v>
      </c>
      <c r="C76" s="269" t="s">
        <v>3831</v>
      </c>
      <c r="D76" s="269" t="s">
        <v>5485</v>
      </c>
      <c r="E76" s="269" t="s">
        <v>4</v>
      </c>
      <c r="F76" s="269" t="s">
        <v>6</v>
      </c>
      <c r="G76" s="270"/>
      <c r="H76" s="20"/>
      <c r="I76" s="270"/>
      <c r="J76" s="269"/>
      <c r="K76" s="269" t="s">
        <v>13</v>
      </c>
      <c r="L76" s="269" t="s">
        <v>2329</v>
      </c>
    </row>
    <row r="77" spans="1:12" ht="45" x14ac:dyDescent="0.25">
      <c r="A77" s="269" t="s">
        <v>3833</v>
      </c>
      <c r="B77" s="269" t="s">
        <v>3834</v>
      </c>
      <c r="C77" s="269" t="s">
        <v>3835</v>
      </c>
      <c r="D77" s="269" t="s">
        <v>5485</v>
      </c>
      <c r="E77" s="269" t="s">
        <v>4</v>
      </c>
      <c r="F77" s="269" t="s">
        <v>6</v>
      </c>
      <c r="G77" s="270"/>
      <c r="H77" s="20"/>
      <c r="I77" s="270"/>
      <c r="J77" s="269"/>
      <c r="K77" s="269" t="s">
        <v>2256</v>
      </c>
      <c r="L77" s="269" t="s">
        <v>2329</v>
      </c>
    </row>
    <row r="78" spans="1:12" ht="45" x14ac:dyDescent="0.25">
      <c r="A78" s="269" t="s">
        <v>3838</v>
      </c>
      <c r="B78" s="269" t="s">
        <v>3839</v>
      </c>
      <c r="C78" s="269" t="s">
        <v>3840</v>
      </c>
      <c r="D78" s="269" t="s">
        <v>5485</v>
      </c>
      <c r="E78" s="269" t="s">
        <v>8</v>
      </c>
      <c r="F78" s="269" t="s">
        <v>5</v>
      </c>
      <c r="G78" s="270"/>
      <c r="H78" s="20"/>
      <c r="I78" s="270"/>
      <c r="J78" s="269"/>
      <c r="K78" s="269" t="s">
        <v>2256</v>
      </c>
      <c r="L78" s="269" t="s">
        <v>2329</v>
      </c>
    </row>
    <row r="79" spans="1:12" ht="45" x14ac:dyDescent="0.25">
      <c r="A79" s="269" t="s">
        <v>3843</v>
      </c>
      <c r="B79" s="269" t="s">
        <v>3844</v>
      </c>
      <c r="C79" s="269" t="s">
        <v>3845</v>
      </c>
      <c r="D79" s="269" t="s">
        <v>5485</v>
      </c>
      <c r="E79" s="269" t="s">
        <v>8</v>
      </c>
      <c r="F79" s="269" t="s">
        <v>5</v>
      </c>
      <c r="G79" s="270"/>
      <c r="H79" s="20"/>
      <c r="I79" s="270"/>
      <c r="J79" s="269"/>
      <c r="K79" s="269" t="s">
        <v>2256</v>
      </c>
      <c r="L79" s="269" t="s">
        <v>2329</v>
      </c>
    </row>
    <row r="80" spans="1:12" ht="45" x14ac:dyDescent="0.25">
      <c r="A80" s="269" t="s">
        <v>3848</v>
      </c>
      <c r="B80" s="269" t="s">
        <v>3849</v>
      </c>
      <c r="C80" s="269" t="s">
        <v>3850</v>
      </c>
      <c r="D80" s="269" t="s">
        <v>5485</v>
      </c>
      <c r="E80" s="269" t="s">
        <v>8</v>
      </c>
      <c r="F80" s="269" t="s">
        <v>5</v>
      </c>
      <c r="G80" s="270"/>
      <c r="H80" s="20"/>
      <c r="I80" s="270"/>
      <c r="J80" s="269"/>
      <c r="K80" s="269" t="s">
        <v>2256</v>
      </c>
      <c r="L80" s="269" t="s">
        <v>2329</v>
      </c>
    </row>
    <row r="81" spans="1:12" ht="45" x14ac:dyDescent="0.25">
      <c r="A81" s="269" t="s">
        <v>3853</v>
      </c>
      <c r="B81" s="269" t="s">
        <v>3854</v>
      </c>
      <c r="C81" s="269" t="s">
        <v>3855</v>
      </c>
      <c r="D81" s="269" t="s">
        <v>5485</v>
      </c>
      <c r="E81" s="269" t="s">
        <v>8</v>
      </c>
      <c r="F81" s="269" t="s">
        <v>5</v>
      </c>
      <c r="G81" s="270"/>
      <c r="H81" s="20"/>
      <c r="I81" s="270"/>
      <c r="J81" s="269"/>
      <c r="K81" s="269" t="s">
        <v>2256</v>
      </c>
      <c r="L81" s="269" t="s">
        <v>2329</v>
      </c>
    </row>
    <row r="82" spans="1:12" ht="45" x14ac:dyDescent="0.25">
      <c r="A82" s="269" t="s">
        <v>3858</v>
      </c>
      <c r="B82" s="269" t="s">
        <v>3859</v>
      </c>
      <c r="C82" s="269" t="s">
        <v>3860</v>
      </c>
      <c r="D82" s="269" t="s">
        <v>5485</v>
      </c>
      <c r="E82" s="269" t="s">
        <v>8</v>
      </c>
      <c r="F82" s="269" t="s">
        <v>5</v>
      </c>
      <c r="G82" s="270"/>
      <c r="H82" s="20"/>
      <c r="I82" s="270"/>
      <c r="J82" s="269"/>
      <c r="K82" s="269" t="s">
        <v>2256</v>
      </c>
      <c r="L82" s="269" t="s">
        <v>2329</v>
      </c>
    </row>
    <row r="83" spans="1:12" ht="45" x14ac:dyDescent="0.25">
      <c r="A83" s="269" t="s">
        <v>3863</v>
      </c>
      <c r="B83" s="269" t="s">
        <v>3864</v>
      </c>
      <c r="C83" s="269" t="s">
        <v>3865</v>
      </c>
      <c r="D83" s="269" t="s">
        <v>5485</v>
      </c>
      <c r="E83" s="269" t="s">
        <v>8</v>
      </c>
      <c r="F83" s="269" t="s">
        <v>6</v>
      </c>
      <c r="G83" s="270"/>
      <c r="H83" s="20"/>
      <c r="I83" s="270"/>
      <c r="J83" s="269"/>
      <c r="K83" s="269" t="s">
        <v>2256</v>
      </c>
      <c r="L83" s="269" t="s">
        <v>2329</v>
      </c>
    </row>
    <row r="84" spans="1:12" ht="45" x14ac:dyDescent="0.25">
      <c r="A84" s="269" t="s">
        <v>3868</v>
      </c>
      <c r="B84" s="269" t="s">
        <v>3869</v>
      </c>
      <c r="C84" s="269" t="s">
        <v>3870</v>
      </c>
      <c r="D84" s="269" t="s">
        <v>5485</v>
      </c>
      <c r="E84" s="269" t="s">
        <v>8</v>
      </c>
      <c r="F84" s="269" t="s">
        <v>6</v>
      </c>
      <c r="G84" s="270"/>
      <c r="H84" s="20"/>
      <c r="I84" s="270"/>
      <c r="J84" s="269"/>
      <c r="K84" s="269" t="s">
        <v>2256</v>
      </c>
      <c r="L84" s="269" t="s">
        <v>2329</v>
      </c>
    </row>
    <row r="85" spans="1:12" ht="45" x14ac:dyDescent="0.25">
      <c r="A85" s="269" t="s">
        <v>3873</v>
      </c>
      <c r="B85" s="269" t="s">
        <v>3874</v>
      </c>
      <c r="C85" s="269" t="s">
        <v>3875</v>
      </c>
      <c r="D85" s="269" t="s">
        <v>5485</v>
      </c>
      <c r="E85" s="269" t="s">
        <v>8</v>
      </c>
      <c r="F85" s="269" t="s">
        <v>6</v>
      </c>
      <c r="G85" s="270"/>
      <c r="H85" s="20"/>
      <c r="I85" s="270"/>
      <c r="J85" s="269"/>
      <c r="K85" s="269" t="s">
        <v>2256</v>
      </c>
      <c r="L85" s="269" t="s">
        <v>2329</v>
      </c>
    </row>
    <row r="86" spans="1:12" ht="45" x14ac:dyDescent="0.25">
      <c r="A86" s="269" t="s">
        <v>3878</v>
      </c>
      <c r="B86" s="269" t="s">
        <v>3879</v>
      </c>
      <c r="C86" s="269" t="s">
        <v>3880</v>
      </c>
      <c r="D86" s="269" t="s">
        <v>5485</v>
      </c>
      <c r="E86" s="269" t="s">
        <v>8</v>
      </c>
      <c r="F86" s="269" t="s">
        <v>6</v>
      </c>
      <c r="G86" s="270"/>
      <c r="H86" s="20"/>
      <c r="I86" s="270"/>
      <c r="J86" s="269"/>
      <c r="K86" s="269" t="s">
        <v>2256</v>
      </c>
      <c r="L86" s="269" t="s">
        <v>2329</v>
      </c>
    </row>
    <row r="87" spans="1:12" ht="45" x14ac:dyDescent="0.25">
      <c r="A87" s="269" t="s">
        <v>3883</v>
      </c>
      <c r="B87" s="269" t="s">
        <v>3884</v>
      </c>
      <c r="C87" s="269" t="s">
        <v>3885</v>
      </c>
      <c r="D87" s="269" t="s">
        <v>5485</v>
      </c>
      <c r="E87" s="269" t="s">
        <v>8</v>
      </c>
      <c r="F87" s="269" t="s">
        <v>6</v>
      </c>
      <c r="G87" s="270"/>
      <c r="H87" s="20"/>
      <c r="I87" s="270"/>
      <c r="J87" s="269"/>
      <c r="K87" s="269" t="s">
        <v>2256</v>
      </c>
      <c r="L87" s="269" t="s">
        <v>2329</v>
      </c>
    </row>
    <row r="88" spans="1:12" ht="30" x14ac:dyDescent="0.25">
      <c r="A88" s="269" t="s">
        <v>3887</v>
      </c>
      <c r="B88" s="269" t="s">
        <v>3888</v>
      </c>
      <c r="C88" s="269" t="s">
        <v>3889</v>
      </c>
      <c r="D88" s="269" t="s">
        <v>5485</v>
      </c>
      <c r="E88" s="269" t="s">
        <v>4</v>
      </c>
      <c r="F88" s="269" t="s">
        <v>6</v>
      </c>
      <c r="G88" s="270"/>
      <c r="H88" s="20"/>
      <c r="I88" s="270"/>
      <c r="J88" s="269"/>
      <c r="K88" s="269"/>
      <c r="L88" s="269" t="s">
        <v>2329</v>
      </c>
    </row>
    <row r="89" spans="1:12" ht="60" x14ac:dyDescent="0.25">
      <c r="A89" s="269" t="s">
        <v>3254</v>
      </c>
      <c r="B89" s="269" t="s">
        <v>3255</v>
      </c>
      <c r="C89" s="269" t="s">
        <v>3256</v>
      </c>
      <c r="D89" s="269" t="s">
        <v>5487</v>
      </c>
      <c r="E89" s="269" t="s">
        <v>8</v>
      </c>
      <c r="F89" s="269" t="s">
        <v>5</v>
      </c>
      <c r="G89" s="270"/>
      <c r="H89" s="20"/>
      <c r="I89" s="270"/>
      <c r="J89" s="269"/>
      <c r="K89" s="269"/>
      <c r="L89" s="269" t="s">
        <v>3257</v>
      </c>
    </row>
    <row r="90" spans="1:12" ht="45" x14ac:dyDescent="0.25">
      <c r="A90" s="269" t="s">
        <v>3260</v>
      </c>
      <c r="B90" s="269" t="s">
        <v>3261</v>
      </c>
      <c r="C90" s="269" t="s">
        <v>3262</v>
      </c>
      <c r="D90" s="269" t="s">
        <v>5487</v>
      </c>
      <c r="E90" s="269" t="s">
        <v>8</v>
      </c>
      <c r="F90" s="269" t="s">
        <v>5</v>
      </c>
      <c r="G90" s="270"/>
      <c r="H90" s="20"/>
      <c r="I90" s="270"/>
      <c r="J90" s="269"/>
      <c r="K90" s="269"/>
      <c r="L90" s="269" t="s">
        <v>3257</v>
      </c>
    </row>
    <row r="91" spans="1:12" ht="45" x14ac:dyDescent="0.25">
      <c r="A91" s="269" t="s">
        <v>3265</v>
      </c>
      <c r="B91" s="269" t="s">
        <v>3266</v>
      </c>
      <c r="C91" s="269" t="s">
        <v>3267</v>
      </c>
      <c r="D91" s="269" t="s">
        <v>5487</v>
      </c>
      <c r="E91" s="269" t="s">
        <v>8</v>
      </c>
      <c r="F91" s="269" t="s">
        <v>5</v>
      </c>
      <c r="G91" s="270"/>
      <c r="H91" s="20"/>
      <c r="I91" s="270"/>
      <c r="J91" s="269"/>
      <c r="K91" s="269"/>
      <c r="L91" s="269" t="s">
        <v>3257</v>
      </c>
    </row>
    <row r="92" spans="1:12" ht="60" x14ac:dyDescent="0.25">
      <c r="A92" s="269" t="s">
        <v>3270</v>
      </c>
      <c r="B92" s="269" t="s">
        <v>3271</v>
      </c>
      <c r="C92" s="269" t="s">
        <v>3267</v>
      </c>
      <c r="D92" s="269" t="s">
        <v>5487</v>
      </c>
      <c r="E92" s="269" t="s">
        <v>8</v>
      </c>
      <c r="F92" s="269" t="s">
        <v>5</v>
      </c>
      <c r="G92" s="270"/>
      <c r="H92" s="20"/>
      <c r="I92" s="270"/>
      <c r="J92" s="269"/>
      <c r="K92" s="269"/>
      <c r="L92" s="269" t="s">
        <v>3257</v>
      </c>
    </row>
    <row r="93" spans="1:12" ht="45" x14ac:dyDescent="0.25">
      <c r="A93" s="269" t="s">
        <v>3273</v>
      </c>
      <c r="B93" s="269" t="s">
        <v>3274</v>
      </c>
      <c r="C93" s="269" t="s">
        <v>3275</v>
      </c>
      <c r="D93" s="269" t="s">
        <v>5485</v>
      </c>
      <c r="E93" s="269" t="s">
        <v>4</v>
      </c>
      <c r="F93" s="269" t="s">
        <v>5</v>
      </c>
      <c r="G93" s="270"/>
      <c r="H93" s="20"/>
      <c r="I93" s="270"/>
      <c r="J93" s="269"/>
      <c r="K93" s="269"/>
      <c r="L93" s="269" t="s">
        <v>3257</v>
      </c>
    </row>
    <row r="94" spans="1:12" ht="45" x14ac:dyDescent="0.25">
      <c r="A94" s="269" t="s">
        <v>3277</v>
      </c>
      <c r="B94" s="269" t="s">
        <v>3278</v>
      </c>
      <c r="C94" s="269" t="s">
        <v>3279</v>
      </c>
      <c r="D94" s="269" t="s">
        <v>5485</v>
      </c>
      <c r="E94" s="269" t="s">
        <v>4</v>
      </c>
      <c r="F94" s="269" t="s">
        <v>5</v>
      </c>
      <c r="G94" s="270"/>
      <c r="H94" s="20"/>
      <c r="I94" s="270"/>
      <c r="J94" s="269"/>
      <c r="K94" s="269"/>
      <c r="L94" s="269" t="s">
        <v>3257</v>
      </c>
    </row>
    <row r="95" spans="1:12" ht="45" x14ac:dyDescent="0.25">
      <c r="A95" s="269" t="s">
        <v>3281</v>
      </c>
      <c r="B95" s="269" t="s">
        <v>3282</v>
      </c>
      <c r="C95" s="269" t="s">
        <v>3283</v>
      </c>
      <c r="D95" s="269" t="s">
        <v>5485</v>
      </c>
      <c r="E95" s="269" t="s">
        <v>4</v>
      </c>
      <c r="F95" s="269" t="s">
        <v>5</v>
      </c>
      <c r="G95" s="270"/>
      <c r="H95" s="20"/>
      <c r="I95" s="270"/>
      <c r="J95" s="269"/>
      <c r="K95" s="269"/>
      <c r="L95" s="269" t="s">
        <v>3257</v>
      </c>
    </row>
    <row r="96" spans="1:12" ht="45" x14ac:dyDescent="0.25">
      <c r="A96" s="269" t="s">
        <v>3286</v>
      </c>
      <c r="B96" s="269" t="s">
        <v>3287</v>
      </c>
      <c r="C96" s="269" t="s">
        <v>3288</v>
      </c>
      <c r="D96" s="269" t="s">
        <v>5485</v>
      </c>
      <c r="E96" s="269" t="s">
        <v>4</v>
      </c>
      <c r="F96" s="269" t="s">
        <v>5</v>
      </c>
      <c r="G96" s="270"/>
      <c r="H96" s="20"/>
      <c r="I96" s="270"/>
      <c r="J96" s="269"/>
      <c r="K96" s="269"/>
      <c r="L96" s="269" t="s">
        <v>3257</v>
      </c>
    </row>
    <row r="97" spans="1:12" ht="45" x14ac:dyDescent="0.25">
      <c r="A97" s="269" t="s">
        <v>2803</v>
      </c>
      <c r="B97" s="269" t="s">
        <v>2804</v>
      </c>
      <c r="C97" s="269" t="s">
        <v>2805</v>
      </c>
      <c r="D97" s="269" t="s">
        <v>5485</v>
      </c>
      <c r="E97" s="269" t="s">
        <v>4</v>
      </c>
      <c r="F97" s="269" t="s">
        <v>5</v>
      </c>
      <c r="G97" s="270"/>
      <c r="H97" s="20"/>
      <c r="I97" s="270"/>
      <c r="J97" s="269"/>
      <c r="K97" s="269" t="s">
        <v>18</v>
      </c>
      <c r="L97" s="269" t="s">
        <v>2806</v>
      </c>
    </row>
    <row r="98" spans="1:12" ht="45" x14ac:dyDescent="0.25">
      <c r="A98" s="269" t="s">
        <v>2809</v>
      </c>
      <c r="B98" s="269" t="s">
        <v>2810</v>
      </c>
      <c r="C98" s="269" t="s">
        <v>2811</v>
      </c>
      <c r="D98" s="269" t="s">
        <v>5485</v>
      </c>
      <c r="E98" s="269" t="s">
        <v>4</v>
      </c>
      <c r="F98" s="269" t="s">
        <v>5</v>
      </c>
      <c r="G98" s="270"/>
      <c r="H98" s="20"/>
      <c r="I98" s="270"/>
      <c r="J98" s="269"/>
      <c r="K98" s="269" t="s">
        <v>153</v>
      </c>
      <c r="L98" s="269" t="s">
        <v>2806</v>
      </c>
    </row>
    <row r="99" spans="1:12" ht="30" x14ac:dyDescent="0.25">
      <c r="A99" s="269" t="s">
        <v>2814</v>
      </c>
      <c r="B99" s="269" t="s">
        <v>2815</v>
      </c>
      <c r="C99" s="269" t="s">
        <v>2450</v>
      </c>
      <c r="D99" s="269" t="s">
        <v>5485</v>
      </c>
      <c r="E99" s="269" t="s">
        <v>8</v>
      </c>
      <c r="F99" s="269" t="s">
        <v>5</v>
      </c>
      <c r="G99" s="270"/>
      <c r="H99" s="20"/>
      <c r="I99" s="270"/>
      <c r="J99" s="269"/>
      <c r="K99" s="269"/>
      <c r="L99" s="269" t="s">
        <v>2806</v>
      </c>
    </row>
    <row r="100" spans="1:12" ht="30" x14ac:dyDescent="0.25">
      <c r="A100" s="269" t="s">
        <v>2818</v>
      </c>
      <c r="B100" s="269" t="s">
        <v>2819</v>
      </c>
      <c r="C100" s="269" t="s">
        <v>2820</v>
      </c>
      <c r="D100" s="269" t="s">
        <v>5485</v>
      </c>
      <c r="E100" s="269" t="s">
        <v>8</v>
      </c>
      <c r="F100" s="269" t="s">
        <v>5</v>
      </c>
      <c r="G100" s="270"/>
      <c r="H100" s="20"/>
      <c r="I100" s="270"/>
      <c r="J100" s="269"/>
      <c r="K100" s="269" t="s">
        <v>7</v>
      </c>
      <c r="L100" s="269" t="s">
        <v>2806</v>
      </c>
    </row>
    <row r="101" spans="1:12" ht="30" x14ac:dyDescent="0.25">
      <c r="A101" s="269" t="s">
        <v>2823</v>
      </c>
      <c r="B101" s="269" t="s">
        <v>2824</v>
      </c>
      <c r="C101" s="269" t="s">
        <v>2825</v>
      </c>
      <c r="D101" s="269" t="s">
        <v>5485</v>
      </c>
      <c r="E101" s="269" t="s">
        <v>8</v>
      </c>
      <c r="F101" s="269" t="s">
        <v>5</v>
      </c>
      <c r="G101" s="270"/>
      <c r="H101" s="20"/>
      <c r="I101" s="270"/>
      <c r="J101" s="269"/>
      <c r="K101" s="269" t="s">
        <v>2826</v>
      </c>
      <c r="L101" s="269" t="s">
        <v>2806</v>
      </c>
    </row>
    <row r="102" spans="1:12" ht="60" x14ac:dyDescent="0.25">
      <c r="A102" s="269" t="s">
        <v>2829</v>
      </c>
      <c r="B102" s="269" t="s">
        <v>2830</v>
      </c>
      <c r="C102" s="269" t="s">
        <v>2831</v>
      </c>
      <c r="D102" s="269" t="s">
        <v>5487</v>
      </c>
      <c r="E102" s="269" t="s">
        <v>8</v>
      </c>
      <c r="F102" s="269" t="s">
        <v>5</v>
      </c>
      <c r="G102" s="270"/>
      <c r="H102" s="20"/>
      <c r="I102" s="270"/>
      <c r="J102" s="269"/>
      <c r="K102" s="269" t="s">
        <v>9</v>
      </c>
      <c r="L102" s="269" t="s">
        <v>2806</v>
      </c>
    </row>
    <row r="103" spans="1:12" ht="60" x14ac:dyDescent="0.25">
      <c r="A103" s="269" t="s">
        <v>2834</v>
      </c>
      <c r="B103" s="269" t="s">
        <v>2835</v>
      </c>
      <c r="C103" s="269" t="s">
        <v>2836</v>
      </c>
      <c r="D103" s="269" t="s">
        <v>5486</v>
      </c>
      <c r="E103" s="269" t="s">
        <v>8</v>
      </c>
      <c r="F103" s="269" t="s">
        <v>5</v>
      </c>
      <c r="G103" s="270"/>
      <c r="H103" s="20"/>
      <c r="I103" s="270"/>
      <c r="J103" s="269"/>
      <c r="K103" s="269" t="s">
        <v>2826</v>
      </c>
      <c r="L103" s="269" t="s">
        <v>2806</v>
      </c>
    </row>
    <row r="104" spans="1:12" ht="30" x14ac:dyDescent="0.25">
      <c r="A104" s="269" t="s">
        <v>992</v>
      </c>
      <c r="B104" s="269" t="s">
        <v>993</v>
      </c>
      <c r="C104" s="269" t="s">
        <v>994</v>
      </c>
      <c r="D104" s="269" t="s">
        <v>5485</v>
      </c>
      <c r="E104" s="269" t="s">
        <v>8</v>
      </c>
      <c r="F104" s="269" t="s">
        <v>6</v>
      </c>
      <c r="G104" s="270"/>
      <c r="H104" s="20"/>
      <c r="I104" s="270"/>
      <c r="J104" s="269"/>
      <c r="K104" s="269" t="s">
        <v>153</v>
      </c>
      <c r="L104" s="269" t="s">
        <v>995</v>
      </c>
    </row>
    <row r="105" spans="1:12" ht="30" x14ac:dyDescent="0.25">
      <c r="A105" s="269" t="s">
        <v>999</v>
      </c>
      <c r="B105" s="269" t="s">
        <v>1000</v>
      </c>
      <c r="C105" s="269" t="s">
        <v>1001</v>
      </c>
      <c r="D105" s="269" t="s">
        <v>5485</v>
      </c>
      <c r="E105" s="269" t="s">
        <v>8</v>
      </c>
      <c r="F105" s="269" t="s">
        <v>6</v>
      </c>
      <c r="G105" s="270"/>
      <c r="H105" s="20"/>
      <c r="I105" s="270"/>
      <c r="J105" s="269"/>
      <c r="K105" s="269" t="s">
        <v>153</v>
      </c>
      <c r="L105" s="269" t="s">
        <v>995</v>
      </c>
    </row>
    <row r="106" spans="1:12" ht="30" x14ac:dyDescent="0.25">
      <c r="A106" s="269" t="s">
        <v>1004</v>
      </c>
      <c r="B106" s="269" t="s">
        <v>1005</v>
      </c>
      <c r="C106" s="269" t="s">
        <v>1006</v>
      </c>
      <c r="D106" s="269" t="s">
        <v>5485</v>
      </c>
      <c r="E106" s="269" t="s">
        <v>8</v>
      </c>
      <c r="F106" s="269" t="s">
        <v>6</v>
      </c>
      <c r="G106" s="270"/>
      <c r="H106" s="20"/>
      <c r="I106" s="270"/>
      <c r="J106" s="269"/>
      <c r="K106" s="269" t="s">
        <v>153</v>
      </c>
      <c r="L106" s="269" t="s">
        <v>995</v>
      </c>
    </row>
    <row r="107" spans="1:12" ht="30" x14ac:dyDescent="0.25">
      <c r="A107" s="269" t="s">
        <v>1009</v>
      </c>
      <c r="B107" s="269" t="s">
        <v>1010</v>
      </c>
      <c r="C107" s="269" t="s">
        <v>1011</v>
      </c>
      <c r="D107" s="269" t="s">
        <v>5485</v>
      </c>
      <c r="E107" s="269" t="s">
        <v>8</v>
      </c>
      <c r="F107" s="269" t="s">
        <v>6</v>
      </c>
      <c r="G107" s="270"/>
      <c r="H107" s="20"/>
      <c r="I107" s="270"/>
      <c r="J107" s="269"/>
      <c r="K107" s="269" t="s">
        <v>153</v>
      </c>
      <c r="L107" s="269" t="s">
        <v>995</v>
      </c>
    </row>
    <row r="108" spans="1:12" ht="30" x14ac:dyDescent="0.25">
      <c r="A108" s="269" t="s">
        <v>1014</v>
      </c>
      <c r="B108" s="269" t="s">
        <v>1015</v>
      </c>
      <c r="C108" s="269" t="s">
        <v>1016</v>
      </c>
      <c r="D108" s="269" t="s">
        <v>5485</v>
      </c>
      <c r="E108" s="269" t="s">
        <v>8</v>
      </c>
      <c r="F108" s="269" t="s">
        <v>6</v>
      </c>
      <c r="G108" s="270"/>
      <c r="H108" s="20"/>
      <c r="I108" s="270"/>
      <c r="J108" s="269"/>
      <c r="K108" s="269" t="s">
        <v>153</v>
      </c>
      <c r="L108" s="269" t="s">
        <v>995</v>
      </c>
    </row>
    <row r="109" spans="1:12" ht="30" x14ac:dyDescent="0.25">
      <c r="A109" s="269" t="s">
        <v>1019</v>
      </c>
      <c r="B109" s="269" t="s">
        <v>1020</v>
      </c>
      <c r="C109" s="269" t="s">
        <v>1021</v>
      </c>
      <c r="D109" s="269" t="s">
        <v>5485</v>
      </c>
      <c r="E109" s="269" t="s">
        <v>8</v>
      </c>
      <c r="F109" s="269" t="s">
        <v>6</v>
      </c>
      <c r="G109" s="270"/>
      <c r="H109" s="20"/>
      <c r="I109" s="270"/>
      <c r="J109" s="269"/>
      <c r="K109" s="269" t="s">
        <v>153</v>
      </c>
      <c r="L109" s="269" t="s">
        <v>995</v>
      </c>
    </row>
    <row r="110" spans="1:12" ht="45" x14ac:dyDescent="0.25">
      <c r="A110" s="269" t="s">
        <v>4291</v>
      </c>
      <c r="B110" s="269" t="s">
        <v>4292</v>
      </c>
      <c r="C110" s="269" t="s">
        <v>4293</v>
      </c>
      <c r="D110" s="269" t="s">
        <v>5485</v>
      </c>
      <c r="E110" s="269" t="s">
        <v>8</v>
      </c>
      <c r="F110" s="269" t="s">
        <v>5</v>
      </c>
      <c r="G110" s="270"/>
      <c r="H110" s="20"/>
      <c r="I110" s="270"/>
      <c r="J110" s="269"/>
      <c r="K110" s="269"/>
      <c r="L110" s="269" t="s">
        <v>995</v>
      </c>
    </row>
    <row r="111" spans="1:12" ht="45" x14ac:dyDescent="0.25">
      <c r="A111" s="269" t="s">
        <v>4297</v>
      </c>
      <c r="B111" s="269" t="s">
        <v>4298</v>
      </c>
      <c r="C111" s="269" t="s">
        <v>4299</v>
      </c>
      <c r="D111" s="269" t="s">
        <v>5485</v>
      </c>
      <c r="E111" s="269" t="s">
        <v>8</v>
      </c>
      <c r="F111" s="269" t="s">
        <v>5</v>
      </c>
      <c r="G111" s="270"/>
      <c r="H111" s="20"/>
      <c r="I111" s="270"/>
      <c r="J111" s="269"/>
      <c r="K111" s="269"/>
      <c r="L111" s="269" t="s">
        <v>995</v>
      </c>
    </row>
    <row r="112" spans="1:12" ht="30" x14ac:dyDescent="0.25">
      <c r="A112" s="269" t="s">
        <v>4302</v>
      </c>
      <c r="B112" s="269" t="s">
        <v>4303</v>
      </c>
      <c r="C112" s="269" t="s">
        <v>4304</v>
      </c>
      <c r="D112" s="269" t="s">
        <v>5485</v>
      </c>
      <c r="E112" s="269" t="s">
        <v>8</v>
      </c>
      <c r="F112" s="269" t="s">
        <v>5</v>
      </c>
      <c r="G112" s="270"/>
      <c r="H112" s="20"/>
      <c r="I112" s="270"/>
      <c r="J112" s="269"/>
      <c r="K112" s="269" t="s">
        <v>13</v>
      </c>
      <c r="L112" s="269" t="s">
        <v>995</v>
      </c>
    </row>
    <row r="113" spans="1:12" ht="30" x14ac:dyDescent="0.25">
      <c r="A113" s="269" t="s">
        <v>148</v>
      </c>
      <c r="B113" s="269" t="s">
        <v>149</v>
      </c>
      <c r="C113" s="269" t="s">
        <v>150</v>
      </c>
      <c r="D113" s="269" t="s">
        <v>5485</v>
      </c>
      <c r="E113" s="269" t="s">
        <v>8</v>
      </c>
      <c r="F113" s="269" t="s">
        <v>6</v>
      </c>
      <c r="G113" s="270"/>
      <c r="H113" s="20"/>
      <c r="I113" s="270"/>
      <c r="J113" s="269"/>
      <c r="K113" s="269" t="s">
        <v>153</v>
      </c>
      <c r="L113" s="269" t="s">
        <v>151</v>
      </c>
    </row>
    <row r="114" spans="1:12" ht="30" x14ac:dyDescent="0.25">
      <c r="A114" s="269" t="s">
        <v>156</v>
      </c>
      <c r="B114" s="269" t="s">
        <v>157</v>
      </c>
      <c r="C114" s="269" t="s">
        <v>158</v>
      </c>
      <c r="D114" s="269" t="s">
        <v>5485</v>
      </c>
      <c r="E114" s="269" t="s">
        <v>8</v>
      </c>
      <c r="F114" s="269" t="s">
        <v>6</v>
      </c>
      <c r="G114" s="270"/>
      <c r="H114" s="20"/>
      <c r="I114" s="270"/>
      <c r="J114" s="269"/>
      <c r="K114" s="269"/>
      <c r="L114" s="269" t="s">
        <v>151</v>
      </c>
    </row>
    <row r="115" spans="1:12" ht="30" x14ac:dyDescent="0.25">
      <c r="A115" s="269" t="s">
        <v>161</v>
      </c>
      <c r="B115" s="269" t="s">
        <v>162</v>
      </c>
      <c r="C115" s="269" t="s">
        <v>163</v>
      </c>
      <c r="D115" s="269" t="s">
        <v>5485</v>
      </c>
      <c r="E115" s="269" t="s">
        <v>8</v>
      </c>
      <c r="F115" s="269" t="s">
        <v>6</v>
      </c>
      <c r="G115" s="270"/>
      <c r="H115" s="20"/>
      <c r="I115" s="270"/>
      <c r="J115" s="269"/>
      <c r="K115" s="269" t="s">
        <v>153</v>
      </c>
      <c r="L115" s="269" t="s">
        <v>151</v>
      </c>
    </row>
    <row r="116" spans="1:12" ht="30" x14ac:dyDescent="0.25">
      <c r="A116" s="269" t="s">
        <v>166</v>
      </c>
      <c r="B116" s="269" t="s">
        <v>167</v>
      </c>
      <c r="C116" s="269" t="s">
        <v>168</v>
      </c>
      <c r="D116" s="269" t="s">
        <v>5485</v>
      </c>
      <c r="E116" s="269" t="s">
        <v>8</v>
      </c>
      <c r="F116" s="269" t="s">
        <v>6</v>
      </c>
      <c r="G116" s="270"/>
      <c r="H116" s="20"/>
      <c r="I116" s="270"/>
      <c r="J116" s="269"/>
      <c r="K116" s="269" t="s">
        <v>153</v>
      </c>
      <c r="L116" s="269" t="s">
        <v>151</v>
      </c>
    </row>
    <row r="117" spans="1:12" ht="30" x14ac:dyDescent="0.25">
      <c r="A117" s="269" t="s">
        <v>171</v>
      </c>
      <c r="B117" s="269" t="s">
        <v>172</v>
      </c>
      <c r="C117" s="269" t="s">
        <v>173</v>
      </c>
      <c r="D117" s="269" t="s">
        <v>5485</v>
      </c>
      <c r="E117" s="269" t="s">
        <v>8</v>
      </c>
      <c r="F117" s="269" t="s">
        <v>6</v>
      </c>
      <c r="G117" s="270"/>
      <c r="H117" s="20"/>
      <c r="I117" s="270"/>
      <c r="J117" s="269"/>
      <c r="K117" s="269" t="s">
        <v>153</v>
      </c>
      <c r="L117" s="269" t="s">
        <v>151</v>
      </c>
    </row>
    <row r="118" spans="1:12" ht="30" x14ac:dyDescent="0.25">
      <c r="A118" s="269" t="s">
        <v>176</v>
      </c>
      <c r="B118" s="269" t="s">
        <v>172</v>
      </c>
      <c r="C118" s="269" t="s">
        <v>177</v>
      </c>
      <c r="D118" s="269" t="s">
        <v>5485</v>
      </c>
      <c r="E118" s="269" t="s">
        <v>8</v>
      </c>
      <c r="F118" s="269" t="s">
        <v>6</v>
      </c>
      <c r="G118" s="270"/>
      <c r="H118" s="20"/>
      <c r="I118" s="270"/>
      <c r="J118" s="269"/>
      <c r="K118" s="269" t="s">
        <v>153</v>
      </c>
      <c r="L118" s="269" t="s">
        <v>151</v>
      </c>
    </row>
    <row r="119" spans="1:12" ht="30" x14ac:dyDescent="0.25">
      <c r="A119" s="269" t="s">
        <v>714</v>
      </c>
      <c r="B119" s="269" t="s">
        <v>715</v>
      </c>
      <c r="C119" s="269" t="s">
        <v>716</v>
      </c>
      <c r="D119" s="269" t="s">
        <v>5485</v>
      </c>
      <c r="E119" s="269" t="s">
        <v>8</v>
      </c>
      <c r="F119" s="269" t="s">
        <v>6</v>
      </c>
      <c r="G119" s="270"/>
      <c r="H119" s="20"/>
      <c r="I119" s="270"/>
      <c r="J119" s="269"/>
      <c r="K119" s="269" t="s">
        <v>153</v>
      </c>
      <c r="L119" s="269" t="s">
        <v>151</v>
      </c>
    </row>
    <row r="120" spans="1:12" ht="30" x14ac:dyDescent="0.25">
      <c r="A120" s="269" t="s">
        <v>719</v>
      </c>
      <c r="B120" s="269" t="s">
        <v>715</v>
      </c>
      <c r="C120" s="269" t="s">
        <v>720</v>
      </c>
      <c r="D120" s="269" t="s">
        <v>5485</v>
      </c>
      <c r="E120" s="269" t="s">
        <v>8</v>
      </c>
      <c r="F120" s="269" t="s">
        <v>6</v>
      </c>
      <c r="G120" s="270"/>
      <c r="H120" s="20"/>
      <c r="I120" s="270"/>
      <c r="J120" s="269"/>
      <c r="K120" s="269" t="s">
        <v>153</v>
      </c>
      <c r="L120" s="269" t="s">
        <v>151</v>
      </c>
    </row>
    <row r="121" spans="1:12" ht="30" x14ac:dyDescent="0.25">
      <c r="A121" s="269" t="s">
        <v>723</v>
      </c>
      <c r="B121" s="269" t="s">
        <v>724</v>
      </c>
      <c r="C121" s="269" t="s">
        <v>725</v>
      </c>
      <c r="D121" s="269" t="s">
        <v>5485</v>
      </c>
      <c r="E121" s="269" t="s">
        <v>8</v>
      </c>
      <c r="F121" s="269" t="s">
        <v>5</v>
      </c>
      <c r="G121" s="270"/>
      <c r="H121" s="20"/>
      <c r="I121" s="270"/>
      <c r="J121" s="269"/>
      <c r="K121" s="269" t="s">
        <v>153</v>
      </c>
      <c r="L121" s="269" t="s">
        <v>151</v>
      </c>
    </row>
    <row r="122" spans="1:12" ht="30" x14ac:dyDescent="0.25">
      <c r="A122" s="269" t="s">
        <v>728</v>
      </c>
      <c r="B122" s="269" t="s">
        <v>729</v>
      </c>
      <c r="C122" s="269" t="s">
        <v>730</v>
      </c>
      <c r="D122" s="269" t="s">
        <v>5485</v>
      </c>
      <c r="E122" s="269" t="s">
        <v>8</v>
      </c>
      <c r="F122" s="269" t="s">
        <v>6</v>
      </c>
      <c r="G122" s="270"/>
      <c r="H122" s="20"/>
      <c r="I122" s="270"/>
      <c r="J122" s="269"/>
      <c r="K122" s="269" t="s">
        <v>153</v>
      </c>
      <c r="L122" s="269" t="s">
        <v>151</v>
      </c>
    </row>
    <row r="123" spans="1:12" ht="30" x14ac:dyDescent="0.25">
      <c r="A123" s="269" t="s">
        <v>733</v>
      </c>
      <c r="B123" s="269" t="s">
        <v>734</v>
      </c>
      <c r="C123" s="269" t="s">
        <v>735</v>
      </c>
      <c r="D123" s="269" t="s">
        <v>5485</v>
      </c>
      <c r="E123" s="269" t="s">
        <v>8</v>
      </c>
      <c r="F123" s="269" t="s">
        <v>6</v>
      </c>
      <c r="G123" s="270"/>
      <c r="H123" s="20"/>
      <c r="I123" s="270"/>
      <c r="J123" s="269"/>
      <c r="K123" s="269" t="s">
        <v>153</v>
      </c>
      <c r="L123" s="269" t="s">
        <v>151</v>
      </c>
    </row>
    <row r="124" spans="1:12" ht="30" x14ac:dyDescent="0.25">
      <c r="A124" s="269" t="s">
        <v>738</v>
      </c>
      <c r="B124" s="269" t="s">
        <v>739</v>
      </c>
      <c r="C124" s="269" t="s">
        <v>740</v>
      </c>
      <c r="D124" s="269" t="s">
        <v>5485</v>
      </c>
      <c r="E124" s="269" t="s">
        <v>8</v>
      </c>
      <c r="F124" s="269" t="s">
        <v>6</v>
      </c>
      <c r="G124" s="270"/>
      <c r="H124" s="20"/>
      <c r="I124" s="270"/>
      <c r="J124" s="269"/>
      <c r="K124" s="269" t="s">
        <v>153</v>
      </c>
      <c r="L124" s="269" t="s">
        <v>151</v>
      </c>
    </row>
    <row r="125" spans="1:12" ht="30" x14ac:dyDescent="0.25">
      <c r="A125" s="269" t="s">
        <v>2938</v>
      </c>
      <c r="B125" s="269" t="s">
        <v>2939</v>
      </c>
      <c r="C125" s="269" t="s">
        <v>2940</v>
      </c>
      <c r="D125" s="269" t="s">
        <v>5485</v>
      </c>
      <c r="E125" s="269" t="s">
        <v>8</v>
      </c>
      <c r="F125" s="269" t="s">
        <v>6</v>
      </c>
      <c r="G125" s="270"/>
      <c r="H125" s="20"/>
      <c r="I125" s="270"/>
      <c r="J125" s="269"/>
      <c r="K125" s="269" t="s">
        <v>153</v>
      </c>
      <c r="L125" s="269" t="s">
        <v>151</v>
      </c>
    </row>
    <row r="126" spans="1:12" ht="30" x14ac:dyDescent="0.25">
      <c r="A126" s="269" t="s">
        <v>2943</v>
      </c>
      <c r="B126" s="269" t="s">
        <v>2944</v>
      </c>
      <c r="C126" s="269" t="s">
        <v>2945</v>
      </c>
      <c r="D126" s="269" t="s">
        <v>5485</v>
      </c>
      <c r="E126" s="269" t="s">
        <v>8</v>
      </c>
      <c r="F126" s="269" t="s">
        <v>6</v>
      </c>
      <c r="G126" s="270"/>
      <c r="H126" s="20"/>
      <c r="I126" s="270"/>
      <c r="J126" s="269"/>
      <c r="K126" s="269" t="s">
        <v>153</v>
      </c>
      <c r="L126" s="269" t="s">
        <v>151</v>
      </c>
    </row>
    <row r="127" spans="1:12" ht="30" x14ac:dyDescent="0.25">
      <c r="A127" s="269" t="s">
        <v>2948</v>
      </c>
      <c r="B127" s="269" t="s">
        <v>2949</v>
      </c>
      <c r="C127" s="269" t="s">
        <v>2950</v>
      </c>
      <c r="D127" s="269" t="s">
        <v>5485</v>
      </c>
      <c r="E127" s="269" t="s">
        <v>8</v>
      </c>
      <c r="F127" s="269" t="s">
        <v>6</v>
      </c>
      <c r="G127" s="270"/>
      <c r="H127" s="20"/>
      <c r="I127" s="270"/>
      <c r="J127" s="269"/>
      <c r="K127" s="269" t="s">
        <v>153</v>
      </c>
      <c r="L127" s="269" t="s">
        <v>151</v>
      </c>
    </row>
    <row r="128" spans="1:12" ht="30" x14ac:dyDescent="0.25">
      <c r="A128" s="269" t="s">
        <v>2953</v>
      </c>
      <c r="B128" s="269" t="s">
        <v>2954</v>
      </c>
      <c r="C128" s="269" t="s">
        <v>2955</v>
      </c>
      <c r="D128" s="269" t="s">
        <v>5485</v>
      </c>
      <c r="E128" s="269" t="s">
        <v>8</v>
      </c>
      <c r="F128" s="269" t="s">
        <v>6</v>
      </c>
      <c r="G128" s="270"/>
      <c r="H128" s="20"/>
      <c r="I128" s="270"/>
      <c r="J128" s="269"/>
      <c r="K128" s="269" t="s">
        <v>153</v>
      </c>
      <c r="L128" s="269" t="s">
        <v>151</v>
      </c>
    </row>
    <row r="129" spans="1:12" ht="30" x14ac:dyDescent="0.25">
      <c r="A129" s="269" t="s">
        <v>2958</v>
      </c>
      <c r="B129" s="269" t="s">
        <v>2959</v>
      </c>
      <c r="C129" s="269" t="s">
        <v>2960</v>
      </c>
      <c r="D129" s="269" t="s">
        <v>5485</v>
      </c>
      <c r="E129" s="269" t="s">
        <v>8</v>
      </c>
      <c r="F129" s="269" t="s">
        <v>6</v>
      </c>
      <c r="G129" s="270"/>
      <c r="H129" s="20"/>
      <c r="I129" s="270"/>
      <c r="J129" s="269"/>
      <c r="K129" s="269" t="s">
        <v>153</v>
      </c>
      <c r="L129" s="269" t="s">
        <v>151</v>
      </c>
    </row>
    <row r="130" spans="1:12" ht="30" x14ac:dyDescent="0.25">
      <c r="A130" s="269" t="s">
        <v>2963</v>
      </c>
      <c r="B130" s="269" t="s">
        <v>2964</v>
      </c>
      <c r="C130" s="269" t="s">
        <v>2965</v>
      </c>
      <c r="D130" s="269" t="s">
        <v>5485</v>
      </c>
      <c r="E130" s="269" t="s">
        <v>8</v>
      </c>
      <c r="F130" s="269" t="s">
        <v>6</v>
      </c>
      <c r="G130" s="270"/>
      <c r="H130" s="20"/>
      <c r="I130" s="270"/>
      <c r="J130" s="269"/>
      <c r="K130" s="269" t="s">
        <v>153</v>
      </c>
      <c r="L130" s="269" t="s">
        <v>151</v>
      </c>
    </row>
    <row r="131" spans="1:12" ht="30" x14ac:dyDescent="0.25">
      <c r="A131" s="269" t="s">
        <v>2968</v>
      </c>
      <c r="B131" s="269" t="s">
        <v>2969</v>
      </c>
      <c r="C131" s="269" t="s">
        <v>2970</v>
      </c>
      <c r="D131" s="269" t="s">
        <v>5485</v>
      </c>
      <c r="E131" s="269" t="s">
        <v>8</v>
      </c>
      <c r="F131" s="269" t="s">
        <v>6</v>
      </c>
      <c r="G131" s="270"/>
      <c r="H131" s="20"/>
      <c r="I131" s="270"/>
      <c r="J131" s="269"/>
      <c r="K131" s="269" t="s">
        <v>153</v>
      </c>
      <c r="L131" s="269" t="s">
        <v>151</v>
      </c>
    </row>
    <row r="132" spans="1:12" ht="30" x14ac:dyDescent="0.25">
      <c r="A132" s="269" t="s">
        <v>2974</v>
      </c>
      <c r="B132" s="269" t="s">
        <v>2975</v>
      </c>
      <c r="C132" s="269" t="s">
        <v>2976</v>
      </c>
      <c r="D132" s="269" t="s">
        <v>5485</v>
      </c>
      <c r="E132" s="269" t="s">
        <v>8</v>
      </c>
      <c r="F132" s="269" t="s">
        <v>6</v>
      </c>
      <c r="G132" s="270"/>
      <c r="H132" s="20"/>
      <c r="I132" s="270"/>
      <c r="J132" s="269"/>
      <c r="K132" s="269" t="s">
        <v>153</v>
      </c>
      <c r="L132" s="269" t="s">
        <v>151</v>
      </c>
    </row>
    <row r="133" spans="1:12" ht="30" x14ac:dyDescent="0.25">
      <c r="A133" s="269" t="s">
        <v>2979</v>
      </c>
      <c r="B133" s="269" t="s">
        <v>2980</v>
      </c>
      <c r="C133" s="269" t="s">
        <v>2981</v>
      </c>
      <c r="D133" s="269" t="s">
        <v>5485</v>
      </c>
      <c r="E133" s="269" t="s">
        <v>8</v>
      </c>
      <c r="F133" s="269" t="s">
        <v>6</v>
      </c>
      <c r="G133" s="270"/>
      <c r="H133" s="20"/>
      <c r="I133" s="270"/>
      <c r="J133" s="269"/>
      <c r="K133" s="269" t="s">
        <v>153</v>
      </c>
      <c r="L133" s="269" t="s">
        <v>151</v>
      </c>
    </row>
    <row r="134" spans="1:12" ht="30" x14ac:dyDescent="0.25">
      <c r="A134" s="269" t="s">
        <v>2984</v>
      </c>
      <c r="B134" s="269" t="s">
        <v>2985</v>
      </c>
      <c r="C134" s="269" t="s">
        <v>2986</v>
      </c>
      <c r="D134" s="269" t="s">
        <v>5485</v>
      </c>
      <c r="E134" s="269" t="s">
        <v>8</v>
      </c>
      <c r="F134" s="269" t="s">
        <v>6</v>
      </c>
      <c r="G134" s="270"/>
      <c r="H134" s="20"/>
      <c r="I134" s="270"/>
      <c r="J134" s="269"/>
      <c r="K134" s="269" t="s">
        <v>153</v>
      </c>
      <c r="L134" s="269" t="s">
        <v>151</v>
      </c>
    </row>
    <row r="135" spans="1:12" ht="30" x14ac:dyDescent="0.25">
      <c r="A135" s="269" t="s">
        <v>2989</v>
      </c>
      <c r="B135" s="269" t="s">
        <v>2990</v>
      </c>
      <c r="C135" s="269" t="s">
        <v>2991</v>
      </c>
      <c r="D135" s="269" t="s">
        <v>5485</v>
      </c>
      <c r="E135" s="269" t="s">
        <v>8</v>
      </c>
      <c r="F135" s="269" t="s">
        <v>6</v>
      </c>
      <c r="G135" s="270"/>
      <c r="H135" s="20"/>
      <c r="I135" s="270"/>
      <c r="J135" s="269"/>
      <c r="K135" s="269" t="s">
        <v>153</v>
      </c>
      <c r="L135" s="269" t="s">
        <v>151</v>
      </c>
    </row>
    <row r="136" spans="1:12" ht="30" x14ac:dyDescent="0.25">
      <c r="A136" s="269" t="s">
        <v>2994</v>
      </c>
      <c r="B136" s="269" t="s">
        <v>2995</v>
      </c>
      <c r="C136" s="269" t="s">
        <v>2996</v>
      </c>
      <c r="D136" s="269" t="s">
        <v>5485</v>
      </c>
      <c r="E136" s="269" t="s">
        <v>8</v>
      </c>
      <c r="F136" s="269" t="s">
        <v>6</v>
      </c>
      <c r="G136" s="270"/>
      <c r="H136" s="20"/>
      <c r="I136" s="270"/>
      <c r="J136" s="269"/>
      <c r="K136" s="269" t="s">
        <v>153</v>
      </c>
      <c r="L136" s="269" t="s">
        <v>151</v>
      </c>
    </row>
    <row r="137" spans="1:12" ht="30" x14ac:dyDescent="0.25">
      <c r="A137" s="269" t="s">
        <v>2999</v>
      </c>
      <c r="B137" s="269" t="s">
        <v>3000</v>
      </c>
      <c r="C137" s="269" t="s">
        <v>3001</v>
      </c>
      <c r="D137" s="269" t="s">
        <v>5485</v>
      </c>
      <c r="E137" s="269" t="s">
        <v>8</v>
      </c>
      <c r="F137" s="269" t="s">
        <v>6</v>
      </c>
      <c r="G137" s="270"/>
      <c r="H137" s="20"/>
      <c r="I137" s="270"/>
      <c r="J137" s="269"/>
      <c r="K137" s="269" t="s">
        <v>153</v>
      </c>
      <c r="L137" s="269" t="s">
        <v>151</v>
      </c>
    </row>
    <row r="138" spans="1:12" ht="30" x14ac:dyDescent="0.25">
      <c r="A138" s="269" t="s">
        <v>3004</v>
      </c>
      <c r="B138" s="269" t="s">
        <v>3005</v>
      </c>
      <c r="C138" s="269" t="s">
        <v>3006</v>
      </c>
      <c r="D138" s="269" t="s">
        <v>5485</v>
      </c>
      <c r="E138" s="269" t="s">
        <v>8</v>
      </c>
      <c r="F138" s="269" t="s">
        <v>6</v>
      </c>
      <c r="G138" s="270"/>
      <c r="H138" s="20"/>
      <c r="I138" s="270"/>
      <c r="J138" s="269"/>
      <c r="K138" s="269" t="s">
        <v>153</v>
      </c>
      <c r="L138" s="269" t="s">
        <v>151</v>
      </c>
    </row>
    <row r="139" spans="1:12" ht="30" x14ac:dyDescent="0.25">
      <c r="A139" s="269" t="s">
        <v>3009</v>
      </c>
      <c r="B139" s="269" t="s">
        <v>3010</v>
      </c>
      <c r="C139" s="269" t="s">
        <v>3011</v>
      </c>
      <c r="D139" s="269" t="s">
        <v>5485</v>
      </c>
      <c r="E139" s="269" t="s">
        <v>8</v>
      </c>
      <c r="F139" s="269" t="s">
        <v>6</v>
      </c>
      <c r="G139" s="270"/>
      <c r="H139" s="20"/>
      <c r="I139" s="270"/>
      <c r="J139" s="269"/>
      <c r="K139" s="269" t="s">
        <v>153</v>
      </c>
      <c r="L139" s="269" t="s">
        <v>151</v>
      </c>
    </row>
    <row r="140" spans="1:12" ht="30" x14ac:dyDescent="0.25">
      <c r="A140" s="269" t="s">
        <v>3014</v>
      </c>
      <c r="B140" s="269" t="s">
        <v>3015</v>
      </c>
      <c r="C140" s="269" t="s">
        <v>3016</v>
      </c>
      <c r="D140" s="269" t="s">
        <v>5485</v>
      </c>
      <c r="E140" s="269" t="s">
        <v>8</v>
      </c>
      <c r="F140" s="269" t="s">
        <v>6</v>
      </c>
      <c r="G140" s="270"/>
      <c r="H140" s="20"/>
      <c r="I140" s="270"/>
      <c r="J140" s="269"/>
      <c r="K140" s="269" t="s">
        <v>153</v>
      </c>
      <c r="L140" s="269" t="s">
        <v>151</v>
      </c>
    </row>
    <row r="141" spans="1:12" ht="30" x14ac:dyDescent="0.25">
      <c r="A141" s="269" t="s">
        <v>3019</v>
      </c>
      <c r="B141" s="269" t="s">
        <v>3020</v>
      </c>
      <c r="C141" s="269" t="s">
        <v>3021</v>
      </c>
      <c r="D141" s="269" t="s">
        <v>5485</v>
      </c>
      <c r="E141" s="269" t="s">
        <v>8</v>
      </c>
      <c r="F141" s="269" t="s">
        <v>6</v>
      </c>
      <c r="G141" s="270"/>
      <c r="H141" s="20"/>
      <c r="I141" s="270"/>
      <c r="J141" s="269"/>
      <c r="K141" s="269" t="s">
        <v>153</v>
      </c>
      <c r="L141" s="269" t="s">
        <v>151</v>
      </c>
    </row>
    <row r="142" spans="1:12" ht="30" x14ac:dyDescent="0.25">
      <c r="A142" s="269" t="s">
        <v>3024</v>
      </c>
      <c r="B142" s="269" t="s">
        <v>3025</v>
      </c>
      <c r="C142" s="269" t="s">
        <v>3026</v>
      </c>
      <c r="D142" s="269" t="s">
        <v>5485</v>
      </c>
      <c r="E142" s="269" t="s">
        <v>8</v>
      </c>
      <c r="F142" s="269" t="s">
        <v>6</v>
      </c>
      <c r="G142" s="270"/>
      <c r="H142" s="20"/>
      <c r="I142" s="270"/>
      <c r="J142" s="269"/>
      <c r="K142" s="269" t="s">
        <v>153</v>
      </c>
      <c r="L142" s="269" t="s">
        <v>151</v>
      </c>
    </row>
    <row r="143" spans="1:12" ht="30" x14ac:dyDescent="0.25">
      <c r="A143" s="269" t="s">
        <v>3029</v>
      </c>
      <c r="B143" s="269" t="s">
        <v>3030</v>
      </c>
      <c r="C143" s="269" t="s">
        <v>3031</v>
      </c>
      <c r="D143" s="269" t="s">
        <v>5485</v>
      </c>
      <c r="E143" s="269" t="s">
        <v>8</v>
      </c>
      <c r="F143" s="269" t="s">
        <v>6</v>
      </c>
      <c r="G143" s="270"/>
      <c r="H143" s="20"/>
      <c r="I143" s="270"/>
      <c r="J143" s="269"/>
      <c r="K143" s="269" t="s">
        <v>153</v>
      </c>
      <c r="L143" s="269" t="s">
        <v>151</v>
      </c>
    </row>
    <row r="144" spans="1:12" ht="30" x14ac:dyDescent="0.25">
      <c r="A144" s="269" t="s">
        <v>3034</v>
      </c>
      <c r="B144" s="269" t="s">
        <v>3035</v>
      </c>
      <c r="C144" s="269" t="s">
        <v>3036</v>
      </c>
      <c r="D144" s="269" t="s">
        <v>5485</v>
      </c>
      <c r="E144" s="269" t="s">
        <v>8</v>
      </c>
      <c r="F144" s="269" t="s">
        <v>6</v>
      </c>
      <c r="G144" s="270"/>
      <c r="H144" s="20"/>
      <c r="I144" s="270"/>
      <c r="J144" s="269"/>
      <c r="K144" s="269" t="s">
        <v>153</v>
      </c>
      <c r="L144" s="269" t="s">
        <v>151</v>
      </c>
    </row>
    <row r="145" spans="1:12" ht="30" x14ac:dyDescent="0.25">
      <c r="A145" s="269" t="s">
        <v>3039</v>
      </c>
      <c r="B145" s="269" t="s">
        <v>3040</v>
      </c>
      <c r="C145" s="269" t="s">
        <v>3041</v>
      </c>
      <c r="D145" s="269" t="s">
        <v>5485</v>
      </c>
      <c r="E145" s="269" t="s">
        <v>8</v>
      </c>
      <c r="F145" s="269" t="s">
        <v>6</v>
      </c>
      <c r="G145" s="270"/>
      <c r="H145" s="20"/>
      <c r="I145" s="270"/>
      <c r="J145" s="269"/>
      <c r="K145" s="269" t="s">
        <v>153</v>
      </c>
      <c r="L145" s="269" t="s">
        <v>151</v>
      </c>
    </row>
    <row r="146" spans="1:12" ht="30" x14ac:dyDescent="0.25">
      <c r="A146" s="269" t="s">
        <v>3044</v>
      </c>
      <c r="B146" s="269" t="s">
        <v>3045</v>
      </c>
      <c r="C146" s="269" t="s">
        <v>3046</v>
      </c>
      <c r="D146" s="269" t="s">
        <v>5485</v>
      </c>
      <c r="E146" s="269" t="s">
        <v>8</v>
      </c>
      <c r="F146" s="269" t="s">
        <v>6</v>
      </c>
      <c r="G146" s="270"/>
      <c r="H146" s="20"/>
      <c r="I146" s="270"/>
      <c r="J146" s="269"/>
      <c r="K146" s="269" t="s">
        <v>153</v>
      </c>
      <c r="L146" s="269" t="s">
        <v>151</v>
      </c>
    </row>
    <row r="147" spans="1:12" ht="30" x14ac:dyDescent="0.25">
      <c r="A147" s="269" t="s">
        <v>3049</v>
      </c>
      <c r="B147" s="269" t="s">
        <v>3050</v>
      </c>
      <c r="C147" s="269" t="s">
        <v>3051</v>
      </c>
      <c r="D147" s="269" t="s">
        <v>5485</v>
      </c>
      <c r="E147" s="269" t="s">
        <v>8</v>
      </c>
      <c r="F147" s="269" t="s">
        <v>6</v>
      </c>
      <c r="G147" s="270"/>
      <c r="H147" s="20"/>
      <c r="I147" s="270"/>
      <c r="J147" s="269"/>
      <c r="K147" s="269" t="s">
        <v>153</v>
      </c>
      <c r="L147" s="269" t="s">
        <v>151</v>
      </c>
    </row>
    <row r="148" spans="1:12" ht="30" x14ac:dyDescent="0.25">
      <c r="A148" s="269" t="s">
        <v>3054</v>
      </c>
      <c r="B148" s="269" t="s">
        <v>3055</v>
      </c>
      <c r="C148" s="269" t="s">
        <v>3056</v>
      </c>
      <c r="D148" s="269" t="s">
        <v>5485</v>
      </c>
      <c r="E148" s="269" t="s">
        <v>8</v>
      </c>
      <c r="F148" s="269" t="s">
        <v>6</v>
      </c>
      <c r="G148" s="270"/>
      <c r="H148" s="20"/>
      <c r="I148" s="270"/>
      <c r="J148" s="269"/>
      <c r="K148" s="269" t="s">
        <v>153</v>
      </c>
      <c r="L148" s="269" t="s">
        <v>151</v>
      </c>
    </row>
    <row r="149" spans="1:12" ht="30" x14ac:dyDescent="0.25">
      <c r="A149" s="269" t="s">
        <v>3059</v>
      </c>
      <c r="B149" s="269" t="s">
        <v>3060</v>
      </c>
      <c r="C149" s="269" t="s">
        <v>3061</v>
      </c>
      <c r="D149" s="269" t="s">
        <v>5485</v>
      </c>
      <c r="E149" s="269" t="s">
        <v>8</v>
      </c>
      <c r="F149" s="269" t="s">
        <v>6</v>
      </c>
      <c r="G149" s="270"/>
      <c r="H149" s="20"/>
      <c r="I149" s="270"/>
      <c r="J149" s="269"/>
      <c r="K149" s="269" t="s">
        <v>153</v>
      </c>
      <c r="L149" s="269" t="s">
        <v>151</v>
      </c>
    </row>
    <row r="150" spans="1:12" ht="30" x14ac:dyDescent="0.25">
      <c r="A150" s="269" t="s">
        <v>3064</v>
      </c>
      <c r="B150" s="269" t="s">
        <v>3065</v>
      </c>
      <c r="C150" s="269" t="s">
        <v>3066</v>
      </c>
      <c r="D150" s="269" t="s">
        <v>5485</v>
      </c>
      <c r="E150" s="269" t="s">
        <v>8</v>
      </c>
      <c r="F150" s="269" t="s">
        <v>6</v>
      </c>
      <c r="G150" s="270"/>
      <c r="H150" s="20"/>
      <c r="I150" s="270"/>
      <c r="J150" s="269"/>
      <c r="K150" s="269" t="s">
        <v>153</v>
      </c>
      <c r="L150" s="269" t="s">
        <v>151</v>
      </c>
    </row>
    <row r="151" spans="1:12" ht="30" x14ac:dyDescent="0.25">
      <c r="A151" s="269" t="s">
        <v>3069</v>
      </c>
      <c r="B151" s="269" t="s">
        <v>3070</v>
      </c>
      <c r="C151" s="269" t="s">
        <v>3071</v>
      </c>
      <c r="D151" s="269" t="s">
        <v>5485</v>
      </c>
      <c r="E151" s="269" t="s">
        <v>8</v>
      </c>
      <c r="F151" s="269" t="s">
        <v>6</v>
      </c>
      <c r="G151" s="270"/>
      <c r="H151" s="20"/>
      <c r="I151" s="270"/>
      <c r="J151" s="269"/>
      <c r="K151" s="269" t="s">
        <v>153</v>
      </c>
      <c r="L151" s="269" t="s">
        <v>151</v>
      </c>
    </row>
    <row r="152" spans="1:12" ht="30" x14ac:dyDescent="0.25">
      <c r="A152" s="269" t="s">
        <v>3074</v>
      </c>
      <c r="B152" s="269" t="s">
        <v>3075</v>
      </c>
      <c r="C152" s="269" t="s">
        <v>3076</v>
      </c>
      <c r="D152" s="269" t="s">
        <v>5485</v>
      </c>
      <c r="E152" s="269" t="s">
        <v>8</v>
      </c>
      <c r="F152" s="269" t="s">
        <v>6</v>
      </c>
      <c r="G152" s="270"/>
      <c r="H152" s="20"/>
      <c r="I152" s="270"/>
      <c r="J152" s="269"/>
      <c r="K152" s="269" t="s">
        <v>9</v>
      </c>
      <c r="L152" s="269" t="s">
        <v>151</v>
      </c>
    </row>
    <row r="153" spans="1:12" ht="30" x14ac:dyDescent="0.25">
      <c r="A153" s="269" t="s">
        <v>1728</v>
      </c>
      <c r="B153" s="269" t="s">
        <v>1729</v>
      </c>
      <c r="C153" s="269" t="s">
        <v>1730</v>
      </c>
      <c r="D153" s="269" t="s">
        <v>5485</v>
      </c>
      <c r="E153" s="269" t="s">
        <v>8</v>
      </c>
      <c r="F153" s="269" t="s">
        <v>5</v>
      </c>
      <c r="G153" s="270"/>
      <c r="H153" s="20"/>
      <c r="I153" s="270"/>
      <c r="J153" s="269"/>
      <c r="K153" s="269" t="s">
        <v>13</v>
      </c>
      <c r="L153" s="269" t="s">
        <v>1731</v>
      </c>
    </row>
    <row r="154" spans="1:12" ht="30" x14ac:dyDescent="0.25">
      <c r="A154" s="269" t="s">
        <v>1735</v>
      </c>
      <c r="B154" s="269" t="s">
        <v>1736</v>
      </c>
      <c r="C154" s="269" t="s">
        <v>1737</v>
      </c>
      <c r="D154" s="269" t="s">
        <v>5485</v>
      </c>
      <c r="E154" s="269" t="s">
        <v>8</v>
      </c>
      <c r="F154" s="269" t="s">
        <v>5</v>
      </c>
      <c r="G154" s="270"/>
      <c r="H154" s="20"/>
      <c r="I154" s="270"/>
      <c r="J154" s="269"/>
      <c r="K154" s="269" t="s">
        <v>13</v>
      </c>
      <c r="L154" s="269" t="s">
        <v>1731</v>
      </c>
    </row>
    <row r="155" spans="1:12" ht="30" x14ac:dyDescent="0.25">
      <c r="A155" s="269" t="s">
        <v>1740</v>
      </c>
      <c r="B155" s="269" t="s">
        <v>1741</v>
      </c>
      <c r="C155" s="269" t="s">
        <v>1742</v>
      </c>
      <c r="D155" s="269" t="s">
        <v>5485</v>
      </c>
      <c r="E155" s="269" t="s">
        <v>8</v>
      </c>
      <c r="F155" s="269" t="s">
        <v>5</v>
      </c>
      <c r="G155" s="270"/>
      <c r="H155" s="20"/>
      <c r="I155" s="270"/>
      <c r="J155" s="269"/>
      <c r="K155" s="269" t="s">
        <v>13</v>
      </c>
      <c r="L155" s="269" t="s">
        <v>1731</v>
      </c>
    </row>
    <row r="156" spans="1:12" ht="30" x14ac:dyDescent="0.25">
      <c r="A156" s="269" t="s">
        <v>1745</v>
      </c>
      <c r="B156" s="269" t="s">
        <v>1746</v>
      </c>
      <c r="C156" s="269" t="s">
        <v>1747</v>
      </c>
      <c r="D156" s="269" t="s">
        <v>5485</v>
      </c>
      <c r="E156" s="269" t="s">
        <v>8</v>
      </c>
      <c r="F156" s="269" t="s">
        <v>5</v>
      </c>
      <c r="G156" s="270"/>
      <c r="H156" s="20"/>
      <c r="I156" s="270"/>
      <c r="J156" s="269"/>
      <c r="K156" s="269" t="s">
        <v>13</v>
      </c>
      <c r="L156" s="269" t="s">
        <v>1731</v>
      </c>
    </row>
    <row r="157" spans="1:12" ht="30" x14ac:dyDescent="0.25">
      <c r="A157" s="269" t="s">
        <v>1750</v>
      </c>
      <c r="B157" s="269" t="s">
        <v>1751</v>
      </c>
      <c r="C157" s="269" t="s">
        <v>1752</v>
      </c>
      <c r="D157" s="269" t="s">
        <v>5485</v>
      </c>
      <c r="E157" s="269" t="s">
        <v>8</v>
      </c>
      <c r="F157" s="269" t="s">
        <v>6</v>
      </c>
      <c r="G157" s="270"/>
      <c r="H157" s="20"/>
      <c r="I157" s="270"/>
      <c r="J157" s="269"/>
      <c r="K157" s="269" t="s">
        <v>13</v>
      </c>
      <c r="L157" s="269" t="s">
        <v>1731</v>
      </c>
    </row>
    <row r="158" spans="1:12" ht="30" x14ac:dyDescent="0.25">
      <c r="A158" s="269" t="s">
        <v>1755</v>
      </c>
      <c r="B158" s="269" t="s">
        <v>1751</v>
      </c>
      <c r="C158" s="269" t="s">
        <v>1756</v>
      </c>
      <c r="D158" s="269" t="s">
        <v>5485</v>
      </c>
      <c r="E158" s="269" t="s">
        <v>8</v>
      </c>
      <c r="F158" s="269" t="s">
        <v>6</v>
      </c>
      <c r="G158" s="270"/>
      <c r="H158" s="20"/>
      <c r="I158" s="270"/>
      <c r="J158" s="269"/>
      <c r="K158" s="269" t="s">
        <v>13</v>
      </c>
      <c r="L158" s="269" t="s">
        <v>1731</v>
      </c>
    </row>
    <row r="159" spans="1:12" ht="30" x14ac:dyDescent="0.25">
      <c r="A159" s="269" t="s">
        <v>1759</v>
      </c>
      <c r="B159" s="269" t="s">
        <v>1760</v>
      </c>
      <c r="C159" s="269" t="s">
        <v>1761</v>
      </c>
      <c r="D159" s="269" t="s">
        <v>5485</v>
      </c>
      <c r="E159" s="269" t="s">
        <v>8</v>
      </c>
      <c r="F159" s="269" t="s">
        <v>5</v>
      </c>
      <c r="G159" s="270"/>
      <c r="H159" s="20"/>
      <c r="I159" s="270"/>
      <c r="J159" s="269"/>
      <c r="K159" s="269" t="s">
        <v>13</v>
      </c>
      <c r="L159" s="269" t="s">
        <v>1731</v>
      </c>
    </row>
    <row r="160" spans="1:12" ht="30" x14ac:dyDescent="0.25">
      <c r="A160" s="269" t="s">
        <v>1764</v>
      </c>
      <c r="B160" s="269" t="s">
        <v>1765</v>
      </c>
      <c r="C160" s="269" t="s">
        <v>1766</v>
      </c>
      <c r="D160" s="269" t="s">
        <v>5485</v>
      </c>
      <c r="E160" s="269" t="s">
        <v>8</v>
      </c>
      <c r="F160" s="269" t="s">
        <v>5</v>
      </c>
      <c r="G160" s="270"/>
      <c r="H160" s="20"/>
      <c r="I160" s="270"/>
      <c r="J160" s="269"/>
      <c r="K160" s="269" t="s">
        <v>13</v>
      </c>
      <c r="L160" s="269" t="s">
        <v>1731</v>
      </c>
    </row>
    <row r="161" spans="1:12" ht="30" x14ac:dyDescent="0.25">
      <c r="A161" s="269" t="s">
        <v>1769</v>
      </c>
      <c r="B161" s="269" t="s">
        <v>1770</v>
      </c>
      <c r="C161" s="269" t="s">
        <v>1756</v>
      </c>
      <c r="D161" s="269" t="s">
        <v>5485</v>
      </c>
      <c r="E161" s="269" t="s">
        <v>8</v>
      </c>
      <c r="F161" s="269" t="s">
        <v>5</v>
      </c>
      <c r="G161" s="270"/>
      <c r="H161" s="20"/>
      <c r="I161" s="270"/>
      <c r="J161" s="269"/>
      <c r="K161" s="269" t="s">
        <v>13</v>
      </c>
      <c r="L161" s="269" t="s">
        <v>1731</v>
      </c>
    </row>
    <row r="162" spans="1:12" ht="30" x14ac:dyDescent="0.25">
      <c r="A162" s="269" t="s">
        <v>1773</v>
      </c>
      <c r="B162" s="269" t="s">
        <v>1774</v>
      </c>
      <c r="C162" s="269" t="s">
        <v>1775</v>
      </c>
      <c r="D162" s="269" t="s">
        <v>5485</v>
      </c>
      <c r="E162" s="269" t="s">
        <v>8</v>
      </c>
      <c r="F162" s="269" t="s">
        <v>5</v>
      </c>
      <c r="G162" s="270"/>
      <c r="H162" s="20"/>
      <c r="I162" s="270"/>
      <c r="J162" s="269"/>
      <c r="K162" s="269" t="s">
        <v>13</v>
      </c>
      <c r="L162" s="269" t="s">
        <v>1731</v>
      </c>
    </row>
    <row r="163" spans="1:12" ht="30" x14ac:dyDescent="0.25">
      <c r="A163" s="269" t="s">
        <v>1778</v>
      </c>
      <c r="B163" s="269" t="s">
        <v>1779</v>
      </c>
      <c r="C163" s="269" t="s">
        <v>1756</v>
      </c>
      <c r="D163" s="269" t="s">
        <v>5485</v>
      </c>
      <c r="E163" s="269" t="s">
        <v>8</v>
      </c>
      <c r="F163" s="269" t="s">
        <v>6</v>
      </c>
      <c r="G163" s="270"/>
      <c r="H163" s="20"/>
      <c r="I163" s="270"/>
      <c r="J163" s="269"/>
      <c r="K163" s="269" t="s">
        <v>13</v>
      </c>
      <c r="L163" s="269" t="s">
        <v>1731</v>
      </c>
    </row>
    <row r="164" spans="1:12" ht="30" x14ac:dyDescent="0.25">
      <c r="A164" s="269" t="s">
        <v>1782</v>
      </c>
      <c r="B164" s="269" t="s">
        <v>1783</v>
      </c>
      <c r="C164" s="269" t="s">
        <v>1784</v>
      </c>
      <c r="D164" s="269" t="s">
        <v>5485</v>
      </c>
      <c r="E164" s="269" t="s">
        <v>8</v>
      </c>
      <c r="F164" s="269" t="s">
        <v>5</v>
      </c>
      <c r="G164" s="270"/>
      <c r="H164" s="20"/>
      <c r="I164" s="270"/>
      <c r="J164" s="269"/>
      <c r="K164" s="269" t="s">
        <v>13</v>
      </c>
      <c r="L164" s="269" t="s">
        <v>1731</v>
      </c>
    </row>
    <row r="165" spans="1:12" ht="30" x14ac:dyDescent="0.25">
      <c r="A165" s="269" t="s">
        <v>1787</v>
      </c>
      <c r="B165" s="269" t="s">
        <v>1788</v>
      </c>
      <c r="C165" s="269" t="s">
        <v>1789</v>
      </c>
      <c r="D165" s="269" t="s">
        <v>5485</v>
      </c>
      <c r="E165" s="269" t="s">
        <v>8</v>
      </c>
      <c r="F165" s="269" t="s">
        <v>5</v>
      </c>
      <c r="G165" s="270"/>
      <c r="H165" s="20"/>
      <c r="I165" s="270"/>
      <c r="J165" s="269"/>
      <c r="K165" s="269" t="s">
        <v>13</v>
      </c>
      <c r="L165" s="269" t="s">
        <v>1731</v>
      </c>
    </row>
    <row r="166" spans="1:12" ht="30" x14ac:dyDescent="0.25">
      <c r="A166" s="269" t="s">
        <v>1792</v>
      </c>
      <c r="B166" s="269" t="s">
        <v>1793</v>
      </c>
      <c r="C166" s="269" t="s">
        <v>1794</v>
      </c>
      <c r="D166" s="269" t="s">
        <v>5485</v>
      </c>
      <c r="E166" s="269" t="s">
        <v>8</v>
      </c>
      <c r="F166" s="269" t="s">
        <v>5</v>
      </c>
      <c r="G166" s="270"/>
      <c r="H166" s="20"/>
      <c r="I166" s="270"/>
      <c r="J166" s="269"/>
      <c r="K166" s="269" t="s">
        <v>13</v>
      </c>
      <c r="L166" s="269" t="s">
        <v>1731</v>
      </c>
    </row>
    <row r="167" spans="1:12" ht="30" x14ac:dyDescent="0.25">
      <c r="A167" s="269" t="s">
        <v>1797</v>
      </c>
      <c r="B167" s="269" t="s">
        <v>1798</v>
      </c>
      <c r="C167" s="269" t="s">
        <v>1799</v>
      </c>
      <c r="D167" s="269" t="s">
        <v>5485</v>
      </c>
      <c r="E167" s="269" t="s">
        <v>8</v>
      </c>
      <c r="F167" s="269" t="s">
        <v>5</v>
      </c>
      <c r="G167" s="270"/>
      <c r="H167" s="20"/>
      <c r="I167" s="270"/>
      <c r="J167" s="269"/>
      <c r="K167" s="269" t="s">
        <v>13</v>
      </c>
      <c r="L167" s="269" t="s">
        <v>1731</v>
      </c>
    </row>
    <row r="168" spans="1:12" ht="30" x14ac:dyDescent="0.25">
      <c r="A168" s="269" t="s">
        <v>1802</v>
      </c>
      <c r="B168" s="269" t="s">
        <v>1803</v>
      </c>
      <c r="C168" s="269" t="s">
        <v>1804</v>
      </c>
      <c r="D168" s="269" t="s">
        <v>5485</v>
      </c>
      <c r="E168" s="269" t="s">
        <v>8</v>
      </c>
      <c r="F168" s="269" t="s">
        <v>5</v>
      </c>
      <c r="G168" s="270"/>
      <c r="H168" s="20"/>
      <c r="I168" s="270"/>
      <c r="J168" s="269"/>
      <c r="K168" s="269" t="s">
        <v>13</v>
      </c>
      <c r="L168" s="269" t="s">
        <v>1731</v>
      </c>
    </row>
    <row r="169" spans="1:12" ht="30" x14ac:dyDescent="0.25">
      <c r="A169" s="269" t="s">
        <v>1807</v>
      </c>
      <c r="B169" s="269" t="s">
        <v>1808</v>
      </c>
      <c r="C169" s="269" t="s">
        <v>1809</v>
      </c>
      <c r="D169" s="269" t="s">
        <v>5485</v>
      </c>
      <c r="E169" s="269" t="s">
        <v>8</v>
      </c>
      <c r="F169" s="269" t="s">
        <v>6</v>
      </c>
      <c r="G169" s="270"/>
      <c r="H169" s="20"/>
      <c r="I169" s="270"/>
      <c r="J169" s="269"/>
      <c r="K169" s="269" t="s">
        <v>13</v>
      </c>
      <c r="L169" s="269" t="s">
        <v>1731</v>
      </c>
    </row>
    <row r="170" spans="1:12" ht="30" x14ac:dyDescent="0.25">
      <c r="A170" s="269" t="s">
        <v>1812</v>
      </c>
      <c r="B170" s="269" t="s">
        <v>1813</v>
      </c>
      <c r="C170" s="269" t="s">
        <v>1814</v>
      </c>
      <c r="D170" s="269" t="s">
        <v>5485</v>
      </c>
      <c r="E170" s="269" t="s">
        <v>8</v>
      </c>
      <c r="F170" s="269" t="s">
        <v>5</v>
      </c>
      <c r="G170" s="270"/>
      <c r="H170" s="20"/>
      <c r="I170" s="270"/>
      <c r="J170" s="269"/>
      <c r="K170" s="269" t="s">
        <v>13</v>
      </c>
      <c r="L170" s="269" t="s">
        <v>1731</v>
      </c>
    </row>
    <row r="171" spans="1:12" ht="30" x14ac:dyDescent="0.25">
      <c r="A171" s="269" t="s">
        <v>1817</v>
      </c>
      <c r="B171" s="269" t="s">
        <v>1818</v>
      </c>
      <c r="C171" s="269" t="s">
        <v>1819</v>
      </c>
      <c r="D171" s="269" t="s">
        <v>5485</v>
      </c>
      <c r="E171" s="269" t="s">
        <v>8</v>
      </c>
      <c r="F171" s="269" t="s">
        <v>5</v>
      </c>
      <c r="G171" s="270"/>
      <c r="H171" s="20"/>
      <c r="I171" s="270"/>
      <c r="J171" s="269"/>
      <c r="K171" s="269" t="s">
        <v>13</v>
      </c>
      <c r="L171" s="269" t="s">
        <v>1731</v>
      </c>
    </row>
    <row r="172" spans="1:12" ht="30" x14ac:dyDescent="0.25">
      <c r="A172" s="269" t="s">
        <v>1822</v>
      </c>
      <c r="B172" s="269" t="s">
        <v>1823</v>
      </c>
      <c r="C172" s="269" t="s">
        <v>1824</v>
      </c>
      <c r="D172" s="269" t="s">
        <v>5485</v>
      </c>
      <c r="E172" s="269" t="s">
        <v>8</v>
      </c>
      <c r="F172" s="269" t="s">
        <v>5</v>
      </c>
      <c r="G172" s="270"/>
      <c r="H172" s="20"/>
      <c r="I172" s="270"/>
      <c r="J172" s="269"/>
      <c r="K172" s="269" t="s">
        <v>13</v>
      </c>
      <c r="L172" s="269" t="s">
        <v>1731</v>
      </c>
    </row>
    <row r="173" spans="1:12" ht="30" x14ac:dyDescent="0.25">
      <c r="A173" s="269" t="s">
        <v>1827</v>
      </c>
      <c r="B173" s="269" t="s">
        <v>1828</v>
      </c>
      <c r="C173" s="269" t="s">
        <v>1829</v>
      </c>
      <c r="D173" s="269" t="s">
        <v>5485</v>
      </c>
      <c r="E173" s="269" t="s">
        <v>8</v>
      </c>
      <c r="F173" s="269" t="s">
        <v>5</v>
      </c>
      <c r="G173" s="270"/>
      <c r="H173" s="20"/>
      <c r="I173" s="270"/>
      <c r="J173" s="269"/>
      <c r="K173" s="269" t="s">
        <v>13</v>
      </c>
      <c r="L173" s="269" t="s">
        <v>1731</v>
      </c>
    </row>
    <row r="174" spans="1:12" ht="30" x14ac:dyDescent="0.25">
      <c r="A174" s="269" t="s">
        <v>1832</v>
      </c>
      <c r="B174" s="269" t="s">
        <v>1833</v>
      </c>
      <c r="C174" s="269" t="s">
        <v>1834</v>
      </c>
      <c r="D174" s="269" t="s">
        <v>5485</v>
      </c>
      <c r="E174" s="269" t="s">
        <v>8</v>
      </c>
      <c r="F174" s="269" t="s">
        <v>5</v>
      </c>
      <c r="G174" s="270"/>
      <c r="H174" s="20"/>
      <c r="I174" s="270"/>
      <c r="J174" s="269"/>
      <c r="K174" s="269" t="s">
        <v>13</v>
      </c>
      <c r="L174" s="269" t="s">
        <v>1731</v>
      </c>
    </row>
    <row r="175" spans="1:12" ht="30" x14ac:dyDescent="0.25">
      <c r="A175" s="269" t="s">
        <v>1837</v>
      </c>
      <c r="B175" s="269" t="s">
        <v>1838</v>
      </c>
      <c r="C175" s="269" t="s">
        <v>1839</v>
      </c>
      <c r="D175" s="269" t="s">
        <v>5485</v>
      </c>
      <c r="E175" s="269" t="s">
        <v>8</v>
      </c>
      <c r="F175" s="269" t="s">
        <v>5</v>
      </c>
      <c r="G175" s="270"/>
      <c r="H175" s="20"/>
      <c r="I175" s="270"/>
      <c r="J175" s="269"/>
      <c r="K175" s="269" t="s">
        <v>13</v>
      </c>
      <c r="L175" s="269" t="s">
        <v>1731</v>
      </c>
    </row>
    <row r="176" spans="1:12" ht="30" x14ac:dyDescent="0.25">
      <c r="A176" s="269" t="s">
        <v>1842</v>
      </c>
      <c r="B176" s="269" t="s">
        <v>1843</v>
      </c>
      <c r="C176" s="269" t="s">
        <v>1844</v>
      </c>
      <c r="D176" s="269" t="s">
        <v>5485</v>
      </c>
      <c r="E176" s="269" t="s">
        <v>8</v>
      </c>
      <c r="F176" s="269" t="s">
        <v>5</v>
      </c>
      <c r="G176" s="270"/>
      <c r="H176" s="20"/>
      <c r="I176" s="270"/>
      <c r="J176" s="269"/>
      <c r="K176" s="269" t="s">
        <v>13</v>
      </c>
      <c r="L176" s="269" t="s">
        <v>1731</v>
      </c>
    </row>
    <row r="177" spans="1:12" ht="30" x14ac:dyDescent="0.25">
      <c r="A177" s="269" t="s">
        <v>1847</v>
      </c>
      <c r="B177" s="269" t="s">
        <v>1848</v>
      </c>
      <c r="C177" s="269" t="s">
        <v>1849</v>
      </c>
      <c r="D177" s="269" t="s">
        <v>5485</v>
      </c>
      <c r="E177" s="269" t="s">
        <v>8</v>
      </c>
      <c r="F177" s="269" t="s">
        <v>5</v>
      </c>
      <c r="G177" s="270"/>
      <c r="H177" s="20"/>
      <c r="I177" s="270"/>
      <c r="J177" s="269"/>
      <c r="K177" s="269" t="s">
        <v>13</v>
      </c>
      <c r="L177" s="269" t="s">
        <v>1731</v>
      </c>
    </row>
    <row r="178" spans="1:12" ht="30" x14ac:dyDescent="0.25">
      <c r="A178" s="269" t="s">
        <v>1852</v>
      </c>
      <c r="B178" s="269" t="s">
        <v>1853</v>
      </c>
      <c r="C178" s="269" t="s">
        <v>1854</v>
      </c>
      <c r="D178" s="269" t="s">
        <v>5485</v>
      </c>
      <c r="E178" s="269" t="s">
        <v>8</v>
      </c>
      <c r="F178" s="269" t="s">
        <v>5</v>
      </c>
      <c r="G178" s="270"/>
      <c r="H178" s="20"/>
      <c r="I178" s="270"/>
      <c r="J178" s="269"/>
      <c r="K178" s="269" t="s">
        <v>13</v>
      </c>
      <c r="L178" s="269" t="s">
        <v>1731</v>
      </c>
    </row>
    <row r="179" spans="1:12" ht="30" x14ac:dyDescent="0.25">
      <c r="A179" s="269" t="s">
        <v>1857</v>
      </c>
      <c r="B179" s="269" t="s">
        <v>1858</v>
      </c>
      <c r="C179" s="269" t="s">
        <v>1766</v>
      </c>
      <c r="D179" s="269" t="s">
        <v>5485</v>
      </c>
      <c r="E179" s="269" t="s">
        <v>8</v>
      </c>
      <c r="F179" s="269" t="s">
        <v>5</v>
      </c>
      <c r="G179" s="270"/>
      <c r="H179" s="20"/>
      <c r="I179" s="270"/>
      <c r="J179" s="269"/>
      <c r="K179" s="269" t="s">
        <v>13</v>
      </c>
      <c r="L179" s="269" t="s">
        <v>1731</v>
      </c>
    </row>
    <row r="180" spans="1:12" ht="30" x14ac:dyDescent="0.25">
      <c r="A180" s="269" t="s">
        <v>1861</v>
      </c>
      <c r="B180" s="269" t="s">
        <v>1862</v>
      </c>
      <c r="C180" s="269" t="s">
        <v>1863</v>
      </c>
      <c r="D180" s="269" t="s">
        <v>5485</v>
      </c>
      <c r="E180" s="269" t="s">
        <v>8</v>
      </c>
      <c r="F180" s="269" t="s">
        <v>5</v>
      </c>
      <c r="G180" s="270"/>
      <c r="H180" s="20"/>
      <c r="I180" s="270"/>
      <c r="J180" s="269"/>
      <c r="K180" s="269" t="s">
        <v>13</v>
      </c>
      <c r="L180" s="269" t="s">
        <v>1731</v>
      </c>
    </row>
    <row r="181" spans="1:12" ht="30" x14ac:dyDescent="0.25">
      <c r="A181" s="269" t="s">
        <v>1866</v>
      </c>
      <c r="B181" s="269" t="s">
        <v>1867</v>
      </c>
      <c r="C181" s="269" t="s">
        <v>1868</v>
      </c>
      <c r="D181" s="269" t="s">
        <v>5485</v>
      </c>
      <c r="E181" s="269" t="s">
        <v>8</v>
      </c>
      <c r="F181" s="269" t="s">
        <v>5</v>
      </c>
      <c r="G181" s="270"/>
      <c r="H181" s="20"/>
      <c r="I181" s="270"/>
      <c r="J181" s="269"/>
      <c r="K181" s="269" t="s">
        <v>13</v>
      </c>
      <c r="L181" s="269" t="s">
        <v>1731</v>
      </c>
    </row>
    <row r="182" spans="1:12" ht="45" x14ac:dyDescent="0.25">
      <c r="A182" s="269" t="s">
        <v>2871</v>
      </c>
      <c r="B182" s="269" t="s">
        <v>2872</v>
      </c>
      <c r="C182" s="269" t="s">
        <v>2873</v>
      </c>
      <c r="D182" s="269" t="s">
        <v>5485</v>
      </c>
      <c r="E182" s="269" t="s">
        <v>8</v>
      </c>
      <c r="F182" s="269" t="s">
        <v>5</v>
      </c>
      <c r="G182" s="270"/>
      <c r="H182" s="20"/>
      <c r="I182" s="270"/>
      <c r="J182" s="269"/>
      <c r="K182" s="269" t="s">
        <v>13</v>
      </c>
      <c r="L182" s="269" t="s">
        <v>1731</v>
      </c>
    </row>
    <row r="183" spans="1:12" ht="45" x14ac:dyDescent="0.25">
      <c r="A183" s="269" t="s">
        <v>2876</v>
      </c>
      <c r="B183" s="269" t="s">
        <v>2877</v>
      </c>
      <c r="C183" s="269" t="s">
        <v>2878</v>
      </c>
      <c r="D183" s="269" t="s">
        <v>5485</v>
      </c>
      <c r="E183" s="269" t="s">
        <v>8</v>
      </c>
      <c r="F183" s="269" t="s">
        <v>5</v>
      </c>
      <c r="G183" s="270"/>
      <c r="H183" s="20"/>
      <c r="I183" s="270"/>
      <c r="J183" s="269"/>
      <c r="K183" s="269" t="s">
        <v>13</v>
      </c>
      <c r="L183" s="269" t="s">
        <v>1731</v>
      </c>
    </row>
    <row r="184" spans="1:12" ht="30" x14ac:dyDescent="0.25">
      <c r="A184" s="269" t="s">
        <v>3291</v>
      </c>
      <c r="B184" s="269" t="s">
        <v>3292</v>
      </c>
      <c r="C184" s="269" t="s">
        <v>3293</v>
      </c>
      <c r="D184" s="269" t="s">
        <v>5485</v>
      </c>
      <c r="E184" s="269" t="s">
        <v>8</v>
      </c>
      <c r="F184" s="269" t="s">
        <v>5</v>
      </c>
      <c r="G184" s="270"/>
      <c r="H184" s="20"/>
      <c r="I184" s="270"/>
      <c r="J184" s="269"/>
      <c r="K184" s="269" t="s">
        <v>9</v>
      </c>
      <c r="L184" s="269" t="s">
        <v>1731</v>
      </c>
    </row>
    <row r="185" spans="1:12" ht="30" x14ac:dyDescent="0.25">
      <c r="A185" s="269" t="s">
        <v>3296</v>
      </c>
      <c r="B185" s="269" t="s">
        <v>3297</v>
      </c>
      <c r="C185" s="269" t="s">
        <v>3298</v>
      </c>
      <c r="D185" s="269" t="s">
        <v>5485</v>
      </c>
      <c r="E185" s="269" t="s">
        <v>8</v>
      </c>
      <c r="F185" s="269" t="s">
        <v>5</v>
      </c>
      <c r="G185" s="270"/>
      <c r="H185" s="20"/>
      <c r="I185" s="270"/>
      <c r="J185" s="269"/>
      <c r="K185" s="269" t="s">
        <v>9</v>
      </c>
      <c r="L185" s="269" t="s">
        <v>1731</v>
      </c>
    </row>
    <row r="186" spans="1:12" ht="30" x14ac:dyDescent="0.25">
      <c r="A186" s="269" t="s">
        <v>3954</v>
      </c>
      <c r="B186" s="269" t="s">
        <v>3955</v>
      </c>
      <c r="C186" s="269" t="s">
        <v>3956</v>
      </c>
      <c r="D186" s="269" t="s">
        <v>5485</v>
      </c>
      <c r="E186" s="269" t="s">
        <v>4</v>
      </c>
      <c r="F186" s="269" t="s">
        <v>5</v>
      </c>
      <c r="G186" s="270"/>
      <c r="H186" s="20"/>
      <c r="I186" s="270"/>
      <c r="J186" s="269"/>
      <c r="K186" s="269" t="s">
        <v>13</v>
      </c>
      <c r="L186" s="269" t="s">
        <v>1731</v>
      </c>
    </row>
    <row r="187" spans="1:12" ht="30" x14ac:dyDescent="0.25">
      <c r="A187" s="269" t="s">
        <v>2527</v>
      </c>
      <c r="B187" s="269" t="s">
        <v>2528</v>
      </c>
      <c r="C187" s="269" t="s">
        <v>2529</v>
      </c>
      <c r="D187" s="269" t="s">
        <v>5486</v>
      </c>
      <c r="E187" s="269" t="s">
        <v>8</v>
      </c>
      <c r="F187" s="269" t="s">
        <v>5</v>
      </c>
      <c r="G187" s="270"/>
      <c r="H187" s="20"/>
      <c r="I187" s="270"/>
      <c r="J187" s="269"/>
      <c r="K187" s="269"/>
      <c r="L187" s="269" t="s">
        <v>1022</v>
      </c>
    </row>
    <row r="188" spans="1:12" ht="45" x14ac:dyDescent="0.25">
      <c r="A188" s="269" t="s">
        <v>3364</v>
      </c>
      <c r="B188" s="269" t="s">
        <v>3365</v>
      </c>
      <c r="C188" s="269" t="s">
        <v>3366</v>
      </c>
      <c r="D188" s="269" t="s">
        <v>5486</v>
      </c>
      <c r="E188" s="269" t="s">
        <v>8</v>
      </c>
      <c r="F188" s="269" t="s">
        <v>5</v>
      </c>
      <c r="G188" s="270"/>
      <c r="H188" s="20"/>
      <c r="I188" s="270"/>
      <c r="J188" s="269"/>
      <c r="K188" s="269"/>
      <c r="L188" s="269" t="s">
        <v>1022</v>
      </c>
    </row>
    <row r="189" spans="1:12" ht="45" x14ac:dyDescent="0.25">
      <c r="A189" s="269" t="s">
        <v>3369</v>
      </c>
      <c r="B189" s="269" t="s">
        <v>3370</v>
      </c>
      <c r="C189" s="269" t="s">
        <v>3371</v>
      </c>
      <c r="D189" s="269" t="s">
        <v>5486</v>
      </c>
      <c r="E189" s="269" t="s">
        <v>8</v>
      </c>
      <c r="F189" s="269" t="s">
        <v>5</v>
      </c>
      <c r="G189" s="270"/>
      <c r="H189" s="20"/>
      <c r="I189" s="270"/>
      <c r="J189" s="269"/>
      <c r="K189" s="269"/>
      <c r="L189" s="269" t="s">
        <v>1022</v>
      </c>
    </row>
    <row r="190" spans="1:12" ht="30" x14ac:dyDescent="0.25">
      <c r="A190" s="269" t="s">
        <v>3992</v>
      </c>
      <c r="B190" s="269" t="s">
        <v>3993</v>
      </c>
      <c r="C190" s="269" t="s">
        <v>3994</v>
      </c>
      <c r="D190" s="269" t="s">
        <v>5485</v>
      </c>
      <c r="E190" s="269" t="s">
        <v>8</v>
      </c>
      <c r="F190" s="269" t="s">
        <v>5</v>
      </c>
      <c r="G190" s="270"/>
      <c r="H190" s="20"/>
      <c r="I190" s="270"/>
      <c r="J190" s="269"/>
      <c r="K190" s="269" t="s">
        <v>198</v>
      </c>
      <c r="L190" s="269" t="s">
        <v>1022</v>
      </c>
    </row>
    <row r="191" spans="1:12" ht="30" x14ac:dyDescent="0.25">
      <c r="A191" s="269" t="s">
        <v>3997</v>
      </c>
      <c r="B191" s="269" t="s">
        <v>3998</v>
      </c>
      <c r="C191" s="269" t="s">
        <v>3999</v>
      </c>
      <c r="D191" s="269" t="s">
        <v>5485</v>
      </c>
      <c r="E191" s="269" t="s">
        <v>8</v>
      </c>
      <c r="F191" s="269" t="s">
        <v>5</v>
      </c>
      <c r="G191" s="270"/>
      <c r="H191" s="20"/>
      <c r="I191" s="270"/>
      <c r="J191" s="269"/>
      <c r="K191" s="269" t="s">
        <v>13</v>
      </c>
      <c r="L191" s="269" t="s">
        <v>1022</v>
      </c>
    </row>
    <row r="192" spans="1:12" ht="30" x14ac:dyDescent="0.25">
      <c r="A192" s="269" t="s">
        <v>4003</v>
      </c>
      <c r="B192" s="269" t="s">
        <v>4004</v>
      </c>
      <c r="C192" s="269" t="s">
        <v>4005</v>
      </c>
      <c r="D192" s="269" t="s">
        <v>5485</v>
      </c>
      <c r="E192" s="269" t="s">
        <v>8</v>
      </c>
      <c r="F192" s="269" t="s">
        <v>5</v>
      </c>
      <c r="G192" s="270"/>
      <c r="H192" s="20"/>
      <c r="I192" s="270"/>
      <c r="J192" s="269"/>
      <c r="K192" s="269" t="s">
        <v>13</v>
      </c>
      <c r="L192" s="269" t="s">
        <v>1022</v>
      </c>
    </row>
    <row r="193" spans="1:12" ht="30" x14ac:dyDescent="0.25">
      <c r="A193" s="269" t="s">
        <v>4008</v>
      </c>
      <c r="B193" s="269" t="s">
        <v>4009</v>
      </c>
      <c r="C193" s="269" t="s">
        <v>4010</v>
      </c>
      <c r="D193" s="269" t="s">
        <v>5485</v>
      </c>
      <c r="E193" s="269" t="s">
        <v>8</v>
      </c>
      <c r="F193" s="269" t="s">
        <v>5</v>
      </c>
      <c r="G193" s="270"/>
      <c r="H193" s="20"/>
      <c r="I193" s="270"/>
      <c r="J193" s="269"/>
      <c r="K193" s="269" t="s">
        <v>198</v>
      </c>
      <c r="L193" s="269" t="s">
        <v>1022</v>
      </c>
    </row>
    <row r="194" spans="1:12" ht="30" x14ac:dyDescent="0.25">
      <c r="A194" s="269" t="s">
        <v>4013</v>
      </c>
      <c r="B194" s="269" t="s">
        <v>4014</v>
      </c>
      <c r="C194" s="269" t="s">
        <v>4015</v>
      </c>
      <c r="D194" s="269" t="s">
        <v>5485</v>
      </c>
      <c r="E194" s="269" t="s">
        <v>8</v>
      </c>
      <c r="F194" s="269" t="s">
        <v>5</v>
      </c>
      <c r="G194" s="270"/>
      <c r="H194" s="20"/>
      <c r="I194" s="270"/>
      <c r="J194" s="269"/>
      <c r="K194" s="269" t="s">
        <v>13</v>
      </c>
      <c r="L194" s="269" t="s">
        <v>1022</v>
      </c>
    </row>
    <row r="195" spans="1:12" ht="30" x14ac:dyDescent="0.25">
      <c r="A195" s="269" t="s">
        <v>4018</v>
      </c>
      <c r="B195" s="269" t="s">
        <v>4019</v>
      </c>
      <c r="C195" s="269" t="s">
        <v>4020</v>
      </c>
      <c r="D195" s="269" t="s">
        <v>5485</v>
      </c>
      <c r="E195" s="269" t="s">
        <v>8</v>
      </c>
      <c r="F195" s="269" t="s">
        <v>5</v>
      </c>
      <c r="G195" s="270"/>
      <c r="H195" s="20"/>
      <c r="I195" s="270"/>
      <c r="J195" s="269"/>
      <c r="K195" s="269" t="s">
        <v>198</v>
      </c>
      <c r="L195" s="269" t="s">
        <v>1022</v>
      </c>
    </row>
    <row r="196" spans="1:12" ht="30" x14ac:dyDescent="0.25">
      <c r="A196" s="269" t="s">
        <v>4023</v>
      </c>
      <c r="B196" s="269" t="s">
        <v>4024</v>
      </c>
      <c r="C196" s="269" t="s">
        <v>4025</v>
      </c>
      <c r="D196" s="269" t="s">
        <v>5485</v>
      </c>
      <c r="E196" s="269" t="s">
        <v>8</v>
      </c>
      <c r="F196" s="269" t="s">
        <v>5</v>
      </c>
      <c r="G196" s="270"/>
      <c r="H196" s="20"/>
      <c r="I196" s="270"/>
      <c r="J196" s="269"/>
      <c r="K196" s="269" t="s">
        <v>13</v>
      </c>
      <c r="L196" s="269" t="s">
        <v>1022</v>
      </c>
    </row>
    <row r="197" spans="1:12" ht="30" x14ac:dyDescent="0.25">
      <c r="A197" s="269" t="s">
        <v>4028</v>
      </c>
      <c r="B197" s="269" t="s">
        <v>4029</v>
      </c>
      <c r="C197" s="269" t="s">
        <v>4030</v>
      </c>
      <c r="D197" s="269" t="s">
        <v>5485</v>
      </c>
      <c r="E197" s="269" t="s">
        <v>8</v>
      </c>
      <c r="F197" s="269" t="s">
        <v>5</v>
      </c>
      <c r="G197" s="270"/>
      <c r="H197" s="20"/>
      <c r="I197" s="270"/>
      <c r="J197" s="269"/>
      <c r="K197" s="269" t="s">
        <v>198</v>
      </c>
      <c r="L197" s="269" t="s">
        <v>1022</v>
      </c>
    </row>
    <row r="198" spans="1:12" ht="30" x14ac:dyDescent="0.25">
      <c r="A198" s="269" t="s">
        <v>4033</v>
      </c>
      <c r="B198" s="269" t="s">
        <v>5094</v>
      </c>
      <c r="C198" s="269" t="s">
        <v>5095</v>
      </c>
      <c r="D198" s="269" t="s">
        <v>5485</v>
      </c>
      <c r="E198" s="269" t="s">
        <v>8</v>
      </c>
      <c r="F198" s="269" t="s">
        <v>5</v>
      </c>
      <c r="G198" s="270"/>
      <c r="H198" s="20"/>
      <c r="I198" s="270"/>
      <c r="J198" s="269"/>
      <c r="K198" s="269" t="s">
        <v>13</v>
      </c>
      <c r="L198" s="269" t="s">
        <v>1022</v>
      </c>
    </row>
    <row r="199" spans="1:12" ht="30" x14ac:dyDescent="0.25">
      <c r="A199" s="269" t="s">
        <v>4036</v>
      </c>
      <c r="B199" s="269" t="s">
        <v>4037</v>
      </c>
      <c r="C199" s="269" t="s">
        <v>4038</v>
      </c>
      <c r="D199" s="269" t="s">
        <v>5485</v>
      </c>
      <c r="E199" s="269" t="s">
        <v>8</v>
      </c>
      <c r="F199" s="269" t="s">
        <v>5</v>
      </c>
      <c r="G199" s="270"/>
      <c r="H199" s="20"/>
      <c r="I199" s="270"/>
      <c r="J199" s="269"/>
      <c r="K199" s="269" t="s">
        <v>198</v>
      </c>
      <c r="L199" s="269" t="s">
        <v>1022</v>
      </c>
    </row>
    <row r="200" spans="1:12" ht="30" x14ac:dyDescent="0.25">
      <c r="A200" s="269" t="s">
        <v>4041</v>
      </c>
      <c r="B200" s="269" t="s">
        <v>4042</v>
      </c>
      <c r="C200" s="269" t="s">
        <v>4043</v>
      </c>
      <c r="D200" s="269" t="s">
        <v>5485</v>
      </c>
      <c r="E200" s="269" t="s">
        <v>8</v>
      </c>
      <c r="F200" s="269" t="s">
        <v>5</v>
      </c>
      <c r="G200" s="270"/>
      <c r="H200" s="20"/>
      <c r="I200" s="270"/>
      <c r="J200" s="269"/>
      <c r="K200" s="269" t="s">
        <v>198</v>
      </c>
      <c r="L200" s="269" t="s">
        <v>1022</v>
      </c>
    </row>
    <row r="201" spans="1:12" ht="30" x14ac:dyDescent="0.25">
      <c r="A201" s="269" t="s">
        <v>4046</v>
      </c>
      <c r="B201" s="269" t="s">
        <v>5096</v>
      </c>
      <c r="C201" s="269" t="s">
        <v>5097</v>
      </c>
      <c r="D201" s="269" t="s">
        <v>5485</v>
      </c>
      <c r="E201" s="269" t="s">
        <v>8</v>
      </c>
      <c r="F201" s="269" t="s">
        <v>5</v>
      </c>
      <c r="G201" s="270"/>
      <c r="H201" s="20"/>
      <c r="I201" s="270"/>
      <c r="J201" s="269"/>
      <c r="K201" s="269" t="s">
        <v>13</v>
      </c>
      <c r="L201" s="269" t="s">
        <v>1022</v>
      </c>
    </row>
    <row r="202" spans="1:12" ht="30" x14ac:dyDescent="0.25">
      <c r="A202" s="269" t="s">
        <v>4050</v>
      </c>
      <c r="B202" s="269" t="s">
        <v>4051</v>
      </c>
      <c r="C202" s="269" t="s">
        <v>4052</v>
      </c>
      <c r="D202" s="269" t="s">
        <v>5485</v>
      </c>
      <c r="E202" s="269" t="s">
        <v>8</v>
      </c>
      <c r="F202" s="269" t="s">
        <v>5</v>
      </c>
      <c r="G202" s="270"/>
      <c r="H202" s="20"/>
      <c r="I202" s="270"/>
      <c r="J202" s="269"/>
      <c r="K202" s="269" t="s">
        <v>198</v>
      </c>
      <c r="L202" s="269" t="s">
        <v>1022</v>
      </c>
    </row>
    <row r="203" spans="1:12" ht="30" x14ac:dyDescent="0.25">
      <c r="A203" s="269" t="s">
        <v>4055</v>
      </c>
      <c r="B203" s="269" t="s">
        <v>4056</v>
      </c>
      <c r="C203" s="269" t="s">
        <v>4057</v>
      </c>
      <c r="D203" s="269" t="s">
        <v>5485</v>
      </c>
      <c r="E203" s="269" t="s">
        <v>8</v>
      </c>
      <c r="F203" s="269" t="s">
        <v>5</v>
      </c>
      <c r="G203" s="270"/>
      <c r="H203" s="20"/>
      <c r="I203" s="270"/>
      <c r="J203" s="269"/>
      <c r="K203" s="269" t="s">
        <v>13</v>
      </c>
      <c r="L203" s="269" t="s">
        <v>1022</v>
      </c>
    </row>
    <row r="204" spans="1:12" ht="30" x14ac:dyDescent="0.25">
      <c r="A204" s="269" t="s">
        <v>4060</v>
      </c>
      <c r="B204" s="269" t="s">
        <v>4061</v>
      </c>
      <c r="C204" s="269" t="s">
        <v>4062</v>
      </c>
      <c r="D204" s="269" t="s">
        <v>5485</v>
      </c>
      <c r="E204" s="269" t="s">
        <v>8</v>
      </c>
      <c r="F204" s="269" t="s">
        <v>5</v>
      </c>
      <c r="G204" s="270"/>
      <c r="H204" s="20"/>
      <c r="I204" s="270"/>
      <c r="J204" s="269"/>
      <c r="K204" s="269" t="s">
        <v>198</v>
      </c>
      <c r="L204" s="269" t="s">
        <v>1022</v>
      </c>
    </row>
    <row r="205" spans="1:12" ht="30" x14ac:dyDescent="0.25">
      <c r="A205" s="269" t="s">
        <v>4065</v>
      </c>
      <c r="B205" s="269" t="s">
        <v>4066</v>
      </c>
      <c r="C205" s="269" t="s">
        <v>4067</v>
      </c>
      <c r="D205" s="269" t="s">
        <v>5485</v>
      </c>
      <c r="E205" s="269" t="s">
        <v>8</v>
      </c>
      <c r="F205" s="269" t="s">
        <v>5</v>
      </c>
      <c r="G205" s="270"/>
      <c r="H205" s="20"/>
      <c r="I205" s="270"/>
      <c r="J205" s="269"/>
      <c r="K205" s="269" t="s">
        <v>13</v>
      </c>
      <c r="L205" s="269" t="s">
        <v>1022</v>
      </c>
    </row>
    <row r="206" spans="1:12" ht="30" x14ac:dyDescent="0.25">
      <c r="A206" s="269" t="s">
        <v>4070</v>
      </c>
      <c r="B206" s="269" t="s">
        <v>4071</v>
      </c>
      <c r="C206" s="269" t="s">
        <v>3016</v>
      </c>
      <c r="D206" s="269" t="s">
        <v>5485</v>
      </c>
      <c r="E206" s="269" t="s">
        <v>8</v>
      </c>
      <c r="F206" s="269" t="s">
        <v>5</v>
      </c>
      <c r="G206" s="270"/>
      <c r="H206" s="20"/>
      <c r="I206" s="270"/>
      <c r="J206" s="269"/>
      <c r="K206" s="269" t="s">
        <v>198</v>
      </c>
      <c r="L206" s="269" t="s">
        <v>1022</v>
      </c>
    </row>
    <row r="207" spans="1:12" ht="30" x14ac:dyDescent="0.25">
      <c r="A207" s="269" t="s">
        <v>4074</v>
      </c>
      <c r="B207" s="269" t="s">
        <v>4075</v>
      </c>
      <c r="C207" s="269" t="s">
        <v>1761</v>
      </c>
      <c r="D207" s="269" t="s">
        <v>5485</v>
      </c>
      <c r="E207" s="269" t="s">
        <v>8</v>
      </c>
      <c r="F207" s="269" t="s">
        <v>5</v>
      </c>
      <c r="G207" s="270"/>
      <c r="H207" s="20"/>
      <c r="I207" s="270"/>
      <c r="J207" s="269"/>
      <c r="K207" s="269" t="s">
        <v>13</v>
      </c>
      <c r="L207" s="269" t="s">
        <v>1022</v>
      </c>
    </row>
    <row r="208" spans="1:12" ht="30" x14ac:dyDescent="0.25">
      <c r="A208" s="269" t="s">
        <v>4078</v>
      </c>
      <c r="B208" s="269" t="s">
        <v>4079</v>
      </c>
      <c r="C208" s="269" t="s">
        <v>4080</v>
      </c>
      <c r="D208" s="269" t="s">
        <v>5485</v>
      </c>
      <c r="E208" s="269" t="s">
        <v>8</v>
      </c>
      <c r="F208" s="269" t="s">
        <v>5</v>
      </c>
      <c r="G208" s="270"/>
      <c r="H208" s="20"/>
      <c r="I208" s="270"/>
      <c r="J208" s="269"/>
      <c r="K208" s="269" t="s">
        <v>198</v>
      </c>
      <c r="L208" s="269" t="s">
        <v>1022</v>
      </c>
    </row>
    <row r="209" spans="1:12" ht="30" x14ac:dyDescent="0.25">
      <c r="A209" s="269" t="s">
        <v>4082</v>
      </c>
      <c r="B209" s="269" t="s">
        <v>4083</v>
      </c>
      <c r="C209" s="269" t="s">
        <v>4084</v>
      </c>
      <c r="D209" s="269" t="s">
        <v>5485</v>
      </c>
      <c r="E209" s="269" t="s">
        <v>4</v>
      </c>
      <c r="F209" s="269" t="s">
        <v>5</v>
      </c>
      <c r="G209" s="270"/>
      <c r="H209" s="20"/>
      <c r="I209" s="270"/>
      <c r="J209" s="269"/>
      <c r="K209" s="269" t="s">
        <v>13</v>
      </c>
      <c r="L209" s="269" t="s">
        <v>1022</v>
      </c>
    </row>
    <row r="210" spans="1:12" ht="30" x14ac:dyDescent="0.25">
      <c r="A210" s="269" t="s">
        <v>4086</v>
      </c>
      <c r="B210" s="269" t="s">
        <v>4087</v>
      </c>
      <c r="C210" s="269" t="s">
        <v>4088</v>
      </c>
      <c r="D210" s="269" t="s">
        <v>5485</v>
      </c>
      <c r="E210" s="269" t="s">
        <v>4</v>
      </c>
      <c r="F210" s="269" t="s">
        <v>5</v>
      </c>
      <c r="G210" s="270"/>
      <c r="H210" s="20"/>
      <c r="I210" s="270"/>
      <c r="J210" s="269"/>
      <c r="K210" s="269" t="s">
        <v>198</v>
      </c>
      <c r="L210" s="269" t="s">
        <v>1022</v>
      </c>
    </row>
    <row r="211" spans="1:12" ht="45" x14ac:dyDescent="0.25">
      <c r="A211" s="269" t="s">
        <v>453</v>
      </c>
      <c r="B211" s="269" t="s">
        <v>454</v>
      </c>
      <c r="C211" s="269" t="s">
        <v>455</v>
      </c>
      <c r="D211" s="269" t="s">
        <v>5485</v>
      </c>
      <c r="E211" s="269" t="s">
        <v>8</v>
      </c>
      <c r="F211" s="269" t="s">
        <v>6</v>
      </c>
      <c r="G211" s="270"/>
      <c r="H211" s="20"/>
      <c r="I211" s="270"/>
      <c r="J211" s="269"/>
      <c r="K211" s="269" t="s">
        <v>153</v>
      </c>
      <c r="L211" s="269" t="s">
        <v>456</v>
      </c>
    </row>
    <row r="212" spans="1:12" ht="45" x14ac:dyDescent="0.25">
      <c r="A212" s="269" t="s">
        <v>459</v>
      </c>
      <c r="B212" s="269" t="s">
        <v>460</v>
      </c>
      <c r="C212" s="269" t="s">
        <v>461</v>
      </c>
      <c r="D212" s="269" t="s">
        <v>5485</v>
      </c>
      <c r="E212" s="269" t="s">
        <v>8</v>
      </c>
      <c r="F212" s="269" t="s">
        <v>6</v>
      </c>
      <c r="G212" s="270"/>
      <c r="H212" s="20"/>
      <c r="I212" s="270"/>
      <c r="J212" s="269"/>
      <c r="K212" s="269" t="s">
        <v>462</v>
      </c>
      <c r="L212" s="269" t="s">
        <v>456</v>
      </c>
    </row>
    <row r="213" spans="1:12" ht="45" x14ac:dyDescent="0.25">
      <c r="A213" s="269" t="s">
        <v>465</v>
      </c>
      <c r="B213" s="269" t="s">
        <v>466</v>
      </c>
      <c r="C213" s="269" t="s">
        <v>467</v>
      </c>
      <c r="D213" s="269" t="s">
        <v>5485</v>
      </c>
      <c r="E213" s="269" t="s">
        <v>8</v>
      </c>
      <c r="F213" s="269" t="s">
        <v>6</v>
      </c>
      <c r="G213" s="270"/>
      <c r="H213" s="20"/>
      <c r="I213" s="270"/>
      <c r="J213" s="269"/>
      <c r="K213" s="269" t="s">
        <v>468</v>
      </c>
      <c r="L213" s="269" t="s">
        <v>456</v>
      </c>
    </row>
    <row r="214" spans="1:12" ht="45" x14ac:dyDescent="0.25">
      <c r="A214" s="269" t="s">
        <v>470</v>
      </c>
      <c r="B214" s="269" t="s">
        <v>471</v>
      </c>
      <c r="C214" s="269" t="s">
        <v>472</v>
      </c>
      <c r="D214" s="269" t="s">
        <v>5485</v>
      </c>
      <c r="E214" s="269" t="s">
        <v>4</v>
      </c>
      <c r="F214" s="269" t="s">
        <v>6</v>
      </c>
      <c r="G214" s="270"/>
      <c r="H214" s="20"/>
      <c r="I214" s="270"/>
      <c r="J214" s="269"/>
      <c r="K214" s="269" t="s">
        <v>9</v>
      </c>
      <c r="L214" s="269" t="s">
        <v>456</v>
      </c>
    </row>
    <row r="215" spans="1:12" ht="30" x14ac:dyDescent="0.25">
      <c r="A215" s="269" t="s">
        <v>3404</v>
      </c>
      <c r="B215" s="269" t="s">
        <v>3075</v>
      </c>
      <c r="C215" s="269" t="s">
        <v>3405</v>
      </c>
      <c r="D215" s="269" t="s">
        <v>5485</v>
      </c>
      <c r="E215" s="269" t="s">
        <v>8</v>
      </c>
      <c r="F215" s="269" t="s">
        <v>6</v>
      </c>
      <c r="G215" s="270"/>
      <c r="H215" s="20"/>
      <c r="I215" s="270"/>
      <c r="J215" s="269"/>
      <c r="K215" s="269" t="s">
        <v>13</v>
      </c>
      <c r="L215" s="269" t="s">
        <v>456</v>
      </c>
    </row>
    <row r="216" spans="1:12" ht="30" x14ac:dyDescent="0.25">
      <c r="A216" s="269" t="s">
        <v>3408</v>
      </c>
      <c r="B216" s="269" t="s">
        <v>3409</v>
      </c>
      <c r="C216" s="269" t="s">
        <v>3410</v>
      </c>
      <c r="D216" s="269" t="s">
        <v>5485</v>
      </c>
      <c r="E216" s="269" t="s">
        <v>8</v>
      </c>
      <c r="F216" s="269" t="s">
        <v>6</v>
      </c>
      <c r="G216" s="270"/>
      <c r="H216" s="20"/>
      <c r="I216" s="270"/>
      <c r="J216" s="269"/>
      <c r="K216" s="269" t="s">
        <v>198</v>
      </c>
      <c r="L216" s="269" t="s">
        <v>456</v>
      </c>
    </row>
    <row r="217" spans="1:12" ht="30" x14ac:dyDescent="0.25">
      <c r="A217" s="269" t="s">
        <v>3413</v>
      </c>
      <c r="B217" s="269" t="s">
        <v>3414</v>
      </c>
      <c r="C217" s="269" t="s">
        <v>2771</v>
      </c>
      <c r="D217" s="269" t="s">
        <v>5485</v>
      </c>
      <c r="E217" s="269" t="s">
        <v>8</v>
      </c>
      <c r="F217" s="269" t="s">
        <v>6</v>
      </c>
      <c r="G217" s="270"/>
      <c r="H217" s="20"/>
      <c r="I217" s="270"/>
      <c r="J217" s="269"/>
      <c r="K217" s="269" t="s">
        <v>198</v>
      </c>
      <c r="L217" s="269" t="s">
        <v>456</v>
      </c>
    </row>
    <row r="218" spans="1:12" ht="30" x14ac:dyDescent="0.25">
      <c r="A218" s="269" t="s">
        <v>3417</v>
      </c>
      <c r="B218" s="269" t="s">
        <v>3418</v>
      </c>
      <c r="C218" s="269" t="s">
        <v>3419</v>
      </c>
      <c r="D218" s="269" t="s">
        <v>5485</v>
      </c>
      <c r="E218" s="269" t="s">
        <v>8</v>
      </c>
      <c r="F218" s="269" t="s">
        <v>6</v>
      </c>
      <c r="G218" s="270"/>
      <c r="H218" s="20"/>
      <c r="I218" s="270"/>
      <c r="J218" s="269"/>
      <c r="K218" s="269" t="s">
        <v>198</v>
      </c>
      <c r="L218" s="269" t="s">
        <v>456</v>
      </c>
    </row>
    <row r="219" spans="1:12" ht="30" x14ac:dyDescent="0.25">
      <c r="A219" s="269" t="s">
        <v>3422</v>
      </c>
      <c r="B219" s="269" t="s">
        <v>3423</v>
      </c>
      <c r="C219" s="269" t="s">
        <v>3424</v>
      </c>
      <c r="D219" s="269" t="s">
        <v>5485</v>
      </c>
      <c r="E219" s="269" t="s">
        <v>8</v>
      </c>
      <c r="F219" s="269" t="s">
        <v>6</v>
      </c>
      <c r="G219" s="270"/>
      <c r="H219" s="20"/>
      <c r="I219" s="270"/>
      <c r="J219" s="269"/>
      <c r="K219" s="269" t="s">
        <v>198</v>
      </c>
      <c r="L219" s="269" t="s">
        <v>456</v>
      </c>
    </row>
    <row r="220" spans="1:12" ht="30" x14ac:dyDescent="0.25">
      <c r="A220" s="269" t="s">
        <v>3427</v>
      </c>
      <c r="B220" s="269" t="s">
        <v>2980</v>
      </c>
      <c r="C220" s="269" t="s">
        <v>3428</v>
      </c>
      <c r="D220" s="269" t="s">
        <v>5485</v>
      </c>
      <c r="E220" s="269" t="s">
        <v>8</v>
      </c>
      <c r="F220" s="269" t="s">
        <v>6</v>
      </c>
      <c r="G220" s="270"/>
      <c r="H220" s="20"/>
      <c r="I220" s="270"/>
      <c r="J220" s="269"/>
      <c r="K220" s="269" t="s">
        <v>198</v>
      </c>
      <c r="L220" s="269" t="s">
        <v>456</v>
      </c>
    </row>
    <row r="221" spans="1:12" ht="30" x14ac:dyDescent="0.25">
      <c r="A221" s="269" t="s">
        <v>3431</v>
      </c>
      <c r="B221" s="269" t="s">
        <v>2038</v>
      </c>
      <c r="C221" s="269" t="s">
        <v>3432</v>
      </c>
      <c r="D221" s="269" t="s">
        <v>5485</v>
      </c>
      <c r="E221" s="269" t="s">
        <v>8</v>
      </c>
      <c r="F221" s="269" t="s">
        <v>6</v>
      </c>
      <c r="G221" s="270"/>
      <c r="H221" s="20"/>
      <c r="I221" s="270"/>
      <c r="J221" s="269"/>
      <c r="K221" s="269" t="s">
        <v>198</v>
      </c>
      <c r="L221" s="269" t="s">
        <v>456</v>
      </c>
    </row>
    <row r="222" spans="1:12" ht="30" x14ac:dyDescent="0.25">
      <c r="A222" s="269" t="s">
        <v>3435</v>
      </c>
      <c r="B222" s="269" t="s">
        <v>3436</v>
      </c>
      <c r="C222" s="269" t="s">
        <v>3437</v>
      </c>
      <c r="D222" s="269" t="s">
        <v>5485</v>
      </c>
      <c r="E222" s="269" t="s">
        <v>8</v>
      </c>
      <c r="F222" s="269" t="s">
        <v>6</v>
      </c>
      <c r="G222" s="270"/>
      <c r="H222" s="20"/>
      <c r="I222" s="270"/>
      <c r="J222" s="269"/>
      <c r="K222" s="269" t="s">
        <v>198</v>
      </c>
      <c r="L222" s="269" t="s">
        <v>456</v>
      </c>
    </row>
    <row r="223" spans="1:12" ht="30" x14ac:dyDescent="0.25">
      <c r="A223" s="269" t="s">
        <v>3440</v>
      </c>
      <c r="B223" s="269" t="s">
        <v>3441</v>
      </c>
      <c r="C223" s="269" t="s">
        <v>3442</v>
      </c>
      <c r="D223" s="269" t="s">
        <v>5485</v>
      </c>
      <c r="E223" s="269" t="s">
        <v>8</v>
      </c>
      <c r="F223" s="269" t="s">
        <v>6</v>
      </c>
      <c r="G223" s="270"/>
      <c r="H223" s="20"/>
      <c r="I223" s="270"/>
      <c r="J223" s="269"/>
      <c r="K223" s="269" t="s">
        <v>198</v>
      </c>
      <c r="L223" s="269" t="s">
        <v>456</v>
      </c>
    </row>
    <row r="224" spans="1:12" ht="30" x14ac:dyDescent="0.25">
      <c r="A224" s="269" t="s">
        <v>3445</v>
      </c>
      <c r="B224" s="269" t="s">
        <v>3446</v>
      </c>
      <c r="C224" s="269" t="s">
        <v>3447</v>
      </c>
      <c r="D224" s="269" t="s">
        <v>5485</v>
      </c>
      <c r="E224" s="269" t="s">
        <v>8</v>
      </c>
      <c r="F224" s="269" t="s">
        <v>6</v>
      </c>
      <c r="G224" s="270"/>
      <c r="H224" s="20"/>
      <c r="I224" s="270"/>
      <c r="J224" s="269"/>
      <c r="K224" s="269" t="s">
        <v>2256</v>
      </c>
      <c r="L224" s="269" t="s">
        <v>456</v>
      </c>
    </row>
    <row r="225" spans="1:12" ht="30" x14ac:dyDescent="0.25">
      <c r="A225" s="269" t="s">
        <v>3450</v>
      </c>
      <c r="B225" s="269" t="s">
        <v>3451</v>
      </c>
      <c r="C225" s="269" t="s">
        <v>3452</v>
      </c>
      <c r="D225" s="269" t="s">
        <v>5485</v>
      </c>
      <c r="E225" s="269" t="s">
        <v>8</v>
      </c>
      <c r="F225" s="269" t="s">
        <v>6</v>
      </c>
      <c r="G225" s="270"/>
      <c r="H225" s="20"/>
      <c r="I225" s="270"/>
      <c r="J225" s="269"/>
      <c r="K225" s="269" t="s">
        <v>153</v>
      </c>
      <c r="L225" s="269" t="s">
        <v>456</v>
      </c>
    </row>
    <row r="226" spans="1:12" ht="30" x14ac:dyDescent="0.25">
      <c r="A226" s="269" t="s">
        <v>3455</v>
      </c>
      <c r="B226" s="269" t="s">
        <v>2969</v>
      </c>
      <c r="C226" s="269" t="s">
        <v>3456</v>
      </c>
      <c r="D226" s="269" t="s">
        <v>5485</v>
      </c>
      <c r="E226" s="269" t="s">
        <v>8</v>
      </c>
      <c r="F226" s="269" t="s">
        <v>6</v>
      </c>
      <c r="G226" s="270"/>
      <c r="H226" s="20"/>
      <c r="I226" s="270"/>
      <c r="J226" s="269"/>
      <c r="K226" s="269" t="s">
        <v>198</v>
      </c>
      <c r="L226" s="269" t="s">
        <v>456</v>
      </c>
    </row>
    <row r="227" spans="1:12" ht="30" x14ac:dyDescent="0.25">
      <c r="A227" s="269" t="s">
        <v>3458</v>
      </c>
      <c r="B227" s="269" t="s">
        <v>1708</v>
      </c>
      <c r="C227" s="269" t="s">
        <v>3459</v>
      </c>
      <c r="D227" s="269" t="s">
        <v>5485</v>
      </c>
      <c r="E227" s="269" t="s">
        <v>4</v>
      </c>
      <c r="F227" s="269" t="s">
        <v>6</v>
      </c>
      <c r="G227" s="270"/>
      <c r="H227" s="20"/>
      <c r="I227" s="270"/>
      <c r="J227" s="269"/>
      <c r="K227" s="269" t="s">
        <v>13</v>
      </c>
      <c r="L227" s="269" t="s">
        <v>456</v>
      </c>
    </row>
    <row r="228" spans="1:12" ht="90" x14ac:dyDescent="0.25">
      <c r="A228" s="269" t="s">
        <v>1463</v>
      </c>
      <c r="B228" s="269" t="s">
        <v>1464</v>
      </c>
      <c r="C228" s="269" t="s">
        <v>1465</v>
      </c>
      <c r="D228" s="269" t="s">
        <v>5485</v>
      </c>
      <c r="E228" s="269" t="s">
        <v>4</v>
      </c>
      <c r="F228" s="269" t="s">
        <v>5</v>
      </c>
      <c r="G228" s="270"/>
      <c r="H228" s="20"/>
      <c r="I228" s="270"/>
      <c r="J228" s="269"/>
      <c r="K228" s="269"/>
      <c r="L228" s="269" t="s">
        <v>1466</v>
      </c>
    </row>
    <row r="229" spans="1:12" ht="45" x14ac:dyDescent="0.25">
      <c r="A229" s="269" t="s">
        <v>3374</v>
      </c>
      <c r="B229" s="269" t="s">
        <v>3375</v>
      </c>
      <c r="C229" s="269" t="s">
        <v>3376</v>
      </c>
      <c r="D229" s="269" t="s">
        <v>5485</v>
      </c>
      <c r="E229" s="269" t="s">
        <v>8</v>
      </c>
      <c r="F229" s="269" t="s">
        <v>5</v>
      </c>
      <c r="G229" s="270"/>
      <c r="H229" s="20"/>
      <c r="I229" s="270"/>
      <c r="J229" s="269"/>
      <c r="K229" s="269" t="s">
        <v>13</v>
      </c>
      <c r="L229" s="269" t="s">
        <v>1466</v>
      </c>
    </row>
    <row r="230" spans="1:12" ht="45" x14ac:dyDescent="0.25">
      <c r="A230" s="269" t="s">
        <v>3379</v>
      </c>
      <c r="B230" s="269" t="s">
        <v>3380</v>
      </c>
      <c r="C230" s="269" t="s">
        <v>3381</v>
      </c>
      <c r="D230" s="269" t="s">
        <v>5485</v>
      </c>
      <c r="E230" s="269" t="s">
        <v>8</v>
      </c>
      <c r="F230" s="269" t="s">
        <v>5</v>
      </c>
      <c r="G230" s="270"/>
      <c r="H230" s="20"/>
      <c r="I230" s="270"/>
      <c r="J230" s="269"/>
      <c r="K230" s="269" t="s">
        <v>13</v>
      </c>
      <c r="L230" s="269" t="s">
        <v>1466</v>
      </c>
    </row>
    <row r="231" spans="1:12" ht="45" x14ac:dyDescent="0.25">
      <c r="A231" s="269" t="s">
        <v>3384</v>
      </c>
      <c r="B231" s="269" t="s">
        <v>3385</v>
      </c>
      <c r="C231" s="269" t="s">
        <v>3386</v>
      </c>
      <c r="D231" s="269" t="s">
        <v>5485</v>
      </c>
      <c r="E231" s="269" t="s">
        <v>8</v>
      </c>
      <c r="F231" s="269" t="s">
        <v>5</v>
      </c>
      <c r="G231" s="270"/>
      <c r="H231" s="20"/>
      <c r="I231" s="270"/>
      <c r="J231" s="269"/>
      <c r="K231" s="269" t="s">
        <v>13</v>
      </c>
      <c r="L231" s="269" t="s">
        <v>1466</v>
      </c>
    </row>
    <row r="232" spans="1:12" ht="45" x14ac:dyDescent="0.25">
      <c r="A232" s="269" t="s">
        <v>3389</v>
      </c>
      <c r="B232" s="269" t="s">
        <v>3390</v>
      </c>
      <c r="C232" s="269" t="s">
        <v>3391</v>
      </c>
      <c r="D232" s="269" t="s">
        <v>5485</v>
      </c>
      <c r="E232" s="269" t="s">
        <v>8</v>
      </c>
      <c r="F232" s="269" t="s">
        <v>5</v>
      </c>
      <c r="G232" s="270"/>
      <c r="H232" s="20"/>
      <c r="I232" s="270"/>
      <c r="J232" s="269"/>
      <c r="K232" s="269" t="s">
        <v>13</v>
      </c>
      <c r="L232" s="269" t="s">
        <v>1466</v>
      </c>
    </row>
    <row r="233" spans="1:12" ht="45" x14ac:dyDescent="0.25">
      <c r="A233" s="269" t="s">
        <v>3394</v>
      </c>
      <c r="B233" s="269" t="s">
        <v>3395</v>
      </c>
      <c r="C233" s="269" t="s">
        <v>3396</v>
      </c>
      <c r="D233" s="269" t="s">
        <v>5485</v>
      </c>
      <c r="E233" s="269" t="s">
        <v>8</v>
      </c>
      <c r="F233" s="269" t="s">
        <v>5</v>
      </c>
      <c r="G233" s="270"/>
      <c r="H233" s="20"/>
      <c r="I233" s="270"/>
      <c r="J233" s="269"/>
      <c r="K233" s="269" t="s">
        <v>13</v>
      </c>
      <c r="L233" s="269" t="s">
        <v>1466</v>
      </c>
    </row>
    <row r="234" spans="1:12" ht="45" x14ac:dyDescent="0.25">
      <c r="A234" s="269" t="s">
        <v>3399</v>
      </c>
      <c r="B234" s="269" t="s">
        <v>3400</v>
      </c>
      <c r="C234" s="269" t="s">
        <v>3401</v>
      </c>
      <c r="D234" s="269" t="s">
        <v>5485</v>
      </c>
      <c r="E234" s="269" t="s">
        <v>8</v>
      </c>
      <c r="F234" s="269" t="s">
        <v>5</v>
      </c>
      <c r="G234" s="270"/>
      <c r="H234" s="20"/>
      <c r="I234" s="270"/>
      <c r="J234" s="269"/>
      <c r="K234" s="269" t="s">
        <v>13</v>
      </c>
      <c r="L234" s="269" t="s">
        <v>1466</v>
      </c>
    </row>
    <row r="235" spans="1:12" ht="30" x14ac:dyDescent="0.25">
      <c r="A235" s="269" t="s">
        <v>4653</v>
      </c>
      <c r="B235" s="269" t="s">
        <v>4654</v>
      </c>
      <c r="C235" s="269" t="s">
        <v>4655</v>
      </c>
      <c r="D235" s="269" t="s">
        <v>5486</v>
      </c>
      <c r="E235" s="269" t="s">
        <v>16</v>
      </c>
      <c r="F235" s="269" t="s">
        <v>6</v>
      </c>
      <c r="G235" s="270"/>
      <c r="H235" s="20"/>
      <c r="I235" s="270"/>
      <c r="J235" s="269"/>
      <c r="K235" s="269"/>
      <c r="L235" s="269" t="s">
        <v>5849</v>
      </c>
    </row>
    <row r="236" spans="1:12" ht="45" x14ac:dyDescent="0.25">
      <c r="A236" s="269" t="s">
        <v>1195</v>
      </c>
      <c r="B236" s="269" t="s">
        <v>1196</v>
      </c>
      <c r="C236" s="269" t="s">
        <v>1197</v>
      </c>
      <c r="D236" s="269" t="s">
        <v>5485</v>
      </c>
      <c r="E236" s="269" t="s">
        <v>4</v>
      </c>
      <c r="F236" s="269" t="s">
        <v>6</v>
      </c>
      <c r="G236" s="270"/>
      <c r="H236" s="20"/>
      <c r="I236" s="270"/>
      <c r="J236" s="269"/>
      <c r="K236" s="269" t="s">
        <v>13</v>
      </c>
      <c r="L236" s="269" t="s">
        <v>1198</v>
      </c>
    </row>
    <row r="237" spans="1:12" ht="45" x14ac:dyDescent="0.25">
      <c r="A237" s="269" t="s">
        <v>1202</v>
      </c>
      <c r="B237" s="269" t="s">
        <v>1203</v>
      </c>
      <c r="C237" s="269" t="s">
        <v>1204</v>
      </c>
      <c r="D237" s="269" t="s">
        <v>5485</v>
      </c>
      <c r="E237" s="269" t="s">
        <v>8</v>
      </c>
      <c r="F237" s="269" t="s">
        <v>6</v>
      </c>
      <c r="G237" s="270"/>
      <c r="H237" s="20"/>
      <c r="I237" s="270"/>
      <c r="J237" s="269"/>
      <c r="K237" s="269" t="s">
        <v>209</v>
      </c>
      <c r="L237" s="269" t="s">
        <v>1198</v>
      </c>
    </row>
    <row r="238" spans="1:12" ht="45" x14ac:dyDescent="0.25">
      <c r="A238" s="269" t="s">
        <v>1208</v>
      </c>
      <c r="B238" s="269" t="s">
        <v>1209</v>
      </c>
      <c r="C238" s="269" t="s">
        <v>1210</v>
      </c>
      <c r="D238" s="269" t="s">
        <v>5485</v>
      </c>
      <c r="E238" s="269" t="s">
        <v>8</v>
      </c>
      <c r="F238" s="269" t="s">
        <v>6</v>
      </c>
      <c r="G238" s="270"/>
      <c r="H238" s="20"/>
      <c r="I238" s="270"/>
      <c r="J238" s="269"/>
      <c r="K238" s="269" t="s">
        <v>209</v>
      </c>
      <c r="L238" s="269" t="s">
        <v>1198</v>
      </c>
    </row>
    <row r="239" spans="1:12" ht="45" x14ac:dyDescent="0.25">
      <c r="A239" s="269" t="s">
        <v>1213</v>
      </c>
      <c r="B239" s="269" t="s">
        <v>1214</v>
      </c>
      <c r="C239" s="269" t="s">
        <v>1215</v>
      </c>
      <c r="D239" s="269" t="s">
        <v>5485</v>
      </c>
      <c r="E239" s="269" t="s">
        <v>8</v>
      </c>
      <c r="F239" s="269" t="s">
        <v>6</v>
      </c>
      <c r="G239" s="270"/>
      <c r="H239" s="20"/>
      <c r="I239" s="270"/>
      <c r="J239" s="269"/>
      <c r="K239" s="269" t="s">
        <v>209</v>
      </c>
      <c r="L239" s="269" t="s">
        <v>1198</v>
      </c>
    </row>
    <row r="240" spans="1:12" ht="45" x14ac:dyDescent="0.25">
      <c r="A240" s="269" t="s">
        <v>1218</v>
      </c>
      <c r="B240" s="269" t="s">
        <v>1219</v>
      </c>
      <c r="C240" s="269" t="s">
        <v>1220</v>
      </c>
      <c r="D240" s="269" t="s">
        <v>5485</v>
      </c>
      <c r="E240" s="269" t="s">
        <v>8</v>
      </c>
      <c r="F240" s="269" t="s">
        <v>6</v>
      </c>
      <c r="G240" s="270"/>
      <c r="H240" s="20"/>
      <c r="I240" s="270"/>
      <c r="J240" s="269"/>
      <c r="K240" s="269" t="s">
        <v>209</v>
      </c>
      <c r="L240" s="269" t="s">
        <v>1198</v>
      </c>
    </row>
    <row r="241" spans="1:12" ht="45" x14ac:dyDescent="0.25">
      <c r="A241" s="269" t="s">
        <v>1223</v>
      </c>
      <c r="B241" s="269" t="s">
        <v>1224</v>
      </c>
      <c r="C241" s="269" t="s">
        <v>1225</v>
      </c>
      <c r="D241" s="269" t="s">
        <v>5485</v>
      </c>
      <c r="E241" s="269" t="s">
        <v>8</v>
      </c>
      <c r="F241" s="269" t="s">
        <v>6</v>
      </c>
      <c r="G241" s="270"/>
      <c r="H241" s="20"/>
      <c r="I241" s="270"/>
      <c r="J241" s="269"/>
      <c r="K241" s="269" t="s">
        <v>209</v>
      </c>
      <c r="L241" s="269" t="s">
        <v>1198</v>
      </c>
    </row>
    <row r="242" spans="1:12" ht="45" x14ac:dyDescent="0.25">
      <c r="A242" s="269" t="s">
        <v>1228</v>
      </c>
      <c r="B242" s="269" t="s">
        <v>1229</v>
      </c>
      <c r="C242" s="269" t="s">
        <v>1230</v>
      </c>
      <c r="D242" s="269" t="s">
        <v>5485</v>
      </c>
      <c r="E242" s="269" t="s">
        <v>8</v>
      </c>
      <c r="F242" s="269" t="s">
        <v>6</v>
      </c>
      <c r="G242" s="270"/>
      <c r="H242" s="20"/>
      <c r="I242" s="270"/>
      <c r="J242" s="269"/>
      <c r="K242" s="269" t="s">
        <v>209</v>
      </c>
      <c r="L242" s="269" t="s">
        <v>1198</v>
      </c>
    </row>
    <row r="243" spans="1:12" ht="45" x14ac:dyDescent="0.25">
      <c r="A243" s="269" t="s">
        <v>1233</v>
      </c>
      <c r="B243" s="269" t="s">
        <v>1234</v>
      </c>
      <c r="C243" s="269" t="s">
        <v>1235</v>
      </c>
      <c r="D243" s="269" t="s">
        <v>5485</v>
      </c>
      <c r="E243" s="269" t="s">
        <v>8</v>
      </c>
      <c r="F243" s="269" t="s">
        <v>6</v>
      </c>
      <c r="G243" s="270"/>
      <c r="H243" s="20"/>
      <c r="I243" s="270"/>
      <c r="J243" s="269"/>
      <c r="K243" s="269" t="s">
        <v>209</v>
      </c>
      <c r="L243" s="269" t="s">
        <v>1198</v>
      </c>
    </row>
    <row r="244" spans="1:12" ht="45" x14ac:dyDescent="0.25">
      <c r="A244" s="269" t="s">
        <v>1237</v>
      </c>
      <c r="B244" s="269" t="s">
        <v>1238</v>
      </c>
      <c r="C244" s="269" t="s">
        <v>1210</v>
      </c>
      <c r="D244" s="269" t="s">
        <v>5485</v>
      </c>
      <c r="E244" s="269" t="s">
        <v>4</v>
      </c>
      <c r="F244" s="269" t="s">
        <v>6</v>
      </c>
      <c r="G244" s="270"/>
      <c r="H244" s="20"/>
      <c r="I244" s="270"/>
      <c r="J244" s="269"/>
      <c r="K244" s="269" t="s">
        <v>13</v>
      </c>
      <c r="L244" s="269" t="s">
        <v>1198</v>
      </c>
    </row>
    <row r="245" spans="1:12" ht="45" x14ac:dyDescent="0.25">
      <c r="A245" s="269" t="s">
        <v>1272</v>
      </c>
      <c r="B245" s="269" t="s">
        <v>1273</v>
      </c>
      <c r="C245" s="269" t="s">
        <v>1274</v>
      </c>
      <c r="D245" s="269" t="s">
        <v>5485</v>
      </c>
      <c r="E245" s="269" t="s">
        <v>4</v>
      </c>
      <c r="F245" s="269" t="s">
        <v>5</v>
      </c>
      <c r="G245" s="270"/>
      <c r="H245" s="20"/>
      <c r="I245" s="270"/>
      <c r="J245" s="269"/>
      <c r="K245" s="269"/>
      <c r="L245" s="269" t="s">
        <v>1198</v>
      </c>
    </row>
    <row r="246" spans="1:12" ht="45" x14ac:dyDescent="0.25">
      <c r="A246" s="269" t="s">
        <v>1277</v>
      </c>
      <c r="B246" s="269" t="s">
        <v>1278</v>
      </c>
      <c r="C246" s="269" t="s">
        <v>1279</v>
      </c>
      <c r="D246" s="269" t="s">
        <v>5488</v>
      </c>
      <c r="E246" s="269" t="s">
        <v>8</v>
      </c>
      <c r="F246" s="269" t="s">
        <v>5</v>
      </c>
      <c r="G246" s="270"/>
      <c r="H246" s="20"/>
      <c r="I246" s="270"/>
      <c r="J246" s="269"/>
      <c r="K246" s="269"/>
      <c r="L246" s="269" t="s">
        <v>1198</v>
      </c>
    </row>
    <row r="247" spans="1:12" ht="30" x14ac:dyDescent="0.25">
      <c r="A247" s="269" t="s">
        <v>1423</v>
      </c>
      <c r="B247" s="269" t="s">
        <v>1424</v>
      </c>
      <c r="C247" s="269" t="s">
        <v>1425</v>
      </c>
      <c r="D247" s="269" t="s">
        <v>5485</v>
      </c>
      <c r="E247" s="269" t="s">
        <v>8</v>
      </c>
      <c r="F247" s="269" t="s">
        <v>5</v>
      </c>
      <c r="G247" s="270"/>
      <c r="H247" s="20"/>
      <c r="I247" s="270"/>
      <c r="J247" s="269"/>
      <c r="K247" s="269"/>
      <c r="L247" s="269" t="s">
        <v>1198</v>
      </c>
    </row>
    <row r="248" spans="1:12" ht="45" x14ac:dyDescent="0.25">
      <c r="A248" s="269" t="s">
        <v>2235</v>
      </c>
      <c r="B248" s="269" t="s">
        <v>2236</v>
      </c>
      <c r="C248" s="269" t="s">
        <v>2237</v>
      </c>
      <c r="D248" s="269" t="s">
        <v>5485</v>
      </c>
      <c r="E248" s="269" t="s">
        <v>8</v>
      </c>
      <c r="F248" s="269" t="s">
        <v>6</v>
      </c>
      <c r="G248" s="270"/>
      <c r="H248" s="20"/>
      <c r="I248" s="270"/>
      <c r="J248" s="269"/>
      <c r="K248" s="269" t="s">
        <v>209</v>
      </c>
      <c r="L248" s="269" t="s">
        <v>1198</v>
      </c>
    </row>
    <row r="249" spans="1:12" ht="45" x14ac:dyDescent="0.25">
      <c r="A249" s="269" t="s">
        <v>2240</v>
      </c>
      <c r="B249" s="269" t="s">
        <v>2241</v>
      </c>
      <c r="C249" s="269" t="s">
        <v>2242</v>
      </c>
      <c r="D249" s="269" t="s">
        <v>5485</v>
      </c>
      <c r="E249" s="269" t="s">
        <v>8</v>
      </c>
      <c r="F249" s="269" t="s">
        <v>6</v>
      </c>
      <c r="G249" s="270"/>
      <c r="H249" s="20"/>
      <c r="I249" s="270"/>
      <c r="J249" s="269"/>
      <c r="K249" s="269" t="s">
        <v>209</v>
      </c>
      <c r="L249" s="269" t="s">
        <v>1198</v>
      </c>
    </row>
    <row r="250" spans="1:12" ht="45" x14ac:dyDescent="0.25">
      <c r="A250" s="269" t="s">
        <v>2244</v>
      </c>
      <c r="B250" s="269" t="s">
        <v>2245</v>
      </c>
      <c r="C250" s="269" t="s">
        <v>2246</v>
      </c>
      <c r="D250" s="269" t="s">
        <v>5485</v>
      </c>
      <c r="E250" s="269" t="s">
        <v>4</v>
      </c>
      <c r="F250" s="269" t="s">
        <v>5</v>
      </c>
      <c r="G250" s="270"/>
      <c r="H250" s="20"/>
      <c r="I250" s="270"/>
      <c r="J250" s="269"/>
      <c r="K250" s="269" t="s">
        <v>209</v>
      </c>
      <c r="L250" s="269" t="s">
        <v>1198</v>
      </c>
    </row>
    <row r="251" spans="1:12" ht="45" x14ac:dyDescent="0.25">
      <c r="A251" s="269" t="s">
        <v>2248</v>
      </c>
      <c r="B251" s="269" t="s">
        <v>2249</v>
      </c>
      <c r="C251" s="269" t="s">
        <v>2246</v>
      </c>
      <c r="D251" s="269" t="s">
        <v>5485</v>
      </c>
      <c r="E251" s="269" t="s">
        <v>4</v>
      </c>
      <c r="F251" s="269" t="s">
        <v>6</v>
      </c>
      <c r="G251" s="270"/>
      <c r="H251" s="20"/>
      <c r="I251" s="270"/>
      <c r="J251" s="269"/>
      <c r="K251" s="269" t="s">
        <v>209</v>
      </c>
      <c r="L251" s="269" t="s">
        <v>1198</v>
      </c>
    </row>
    <row r="252" spans="1:12" ht="45" x14ac:dyDescent="0.25">
      <c r="A252" s="269" t="s">
        <v>2838</v>
      </c>
      <c r="B252" s="269" t="s">
        <v>2839</v>
      </c>
      <c r="C252" s="269" t="s">
        <v>2840</v>
      </c>
      <c r="D252" s="269" t="s">
        <v>5485</v>
      </c>
      <c r="E252" s="269" t="s">
        <v>4</v>
      </c>
      <c r="F252" s="269" t="s">
        <v>5</v>
      </c>
      <c r="G252" s="270"/>
      <c r="H252" s="20"/>
      <c r="I252" s="270"/>
      <c r="J252" s="269"/>
      <c r="K252" s="269" t="s">
        <v>9</v>
      </c>
      <c r="L252" s="269" t="s">
        <v>1198</v>
      </c>
    </row>
    <row r="253" spans="1:12" ht="30" x14ac:dyDescent="0.25">
      <c r="A253" s="269" t="s">
        <v>2843</v>
      </c>
      <c r="B253" s="269" t="s">
        <v>2844</v>
      </c>
      <c r="C253" s="269" t="s">
        <v>2845</v>
      </c>
      <c r="D253" s="269" t="s">
        <v>5485</v>
      </c>
      <c r="E253" s="269" t="s">
        <v>8</v>
      </c>
      <c r="F253" s="269" t="s">
        <v>6</v>
      </c>
      <c r="G253" s="270"/>
      <c r="H253" s="20"/>
      <c r="I253" s="270"/>
      <c r="J253" s="269"/>
      <c r="K253" s="269" t="s">
        <v>10</v>
      </c>
      <c r="L253" s="269" t="s">
        <v>1198</v>
      </c>
    </row>
    <row r="254" spans="1:12" ht="30" x14ac:dyDescent="0.25">
      <c r="A254" s="269" t="s">
        <v>2848</v>
      </c>
      <c r="B254" s="269" t="s">
        <v>2849</v>
      </c>
      <c r="C254" s="269" t="s">
        <v>2850</v>
      </c>
      <c r="D254" s="269" t="s">
        <v>5485</v>
      </c>
      <c r="E254" s="269" t="s">
        <v>8</v>
      </c>
      <c r="F254" s="269" t="s">
        <v>6</v>
      </c>
      <c r="G254" s="270"/>
      <c r="H254" s="20"/>
      <c r="I254" s="270"/>
      <c r="J254" s="269"/>
      <c r="K254" s="269" t="s">
        <v>10</v>
      </c>
      <c r="L254" s="269" t="s">
        <v>1198</v>
      </c>
    </row>
    <row r="255" spans="1:12" ht="30" x14ac:dyDescent="0.25">
      <c r="A255" s="269" t="s">
        <v>2853</v>
      </c>
      <c r="B255" s="269" t="s">
        <v>2854</v>
      </c>
      <c r="C255" s="269" t="s">
        <v>2855</v>
      </c>
      <c r="D255" s="269" t="s">
        <v>5485</v>
      </c>
      <c r="E255" s="269" t="s">
        <v>8</v>
      </c>
      <c r="F255" s="269" t="s">
        <v>6</v>
      </c>
      <c r="G255" s="270"/>
      <c r="H255" s="20"/>
      <c r="I255" s="270"/>
      <c r="J255" s="269"/>
      <c r="K255" s="269" t="s">
        <v>209</v>
      </c>
      <c r="L255" s="269" t="s">
        <v>1198</v>
      </c>
    </row>
    <row r="256" spans="1:12" ht="30" x14ac:dyDescent="0.25">
      <c r="A256" s="269" t="s">
        <v>2858</v>
      </c>
      <c r="B256" s="269" t="s">
        <v>2859</v>
      </c>
      <c r="C256" s="269" t="s">
        <v>2860</v>
      </c>
      <c r="D256" s="269" t="s">
        <v>5485</v>
      </c>
      <c r="E256" s="269" t="s">
        <v>8</v>
      </c>
      <c r="F256" s="269" t="s">
        <v>6</v>
      </c>
      <c r="G256" s="270"/>
      <c r="H256" s="20"/>
      <c r="I256" s="270"/>
      <c r="J256" s="269"/>
      <c r="K256" s="269" t="s">
        <v>209</v>
      </c>
      <c r="L256" s="269" t="s">
        <v>1198</v>
      </c>
    </row>
    <row r="257" spans="1:12" ht="30" x14ac:dyDescent="0.25">
      <c r="A257" s="269" t="s">
        <v>2863</v>
      </c>
      <c r="B257" s="269" t="s">
        <v>2864</v>
      </c>
      <c r="C257" s="269" t="s">
        <v>2865</v>
      </c>
      <c r="D257" s="269" t="s">
        <v>5485</v>
      </c>
      <c r="E257" s="269" t="s">
        <v>8</v>
      </c>
      <c r="F257" s="269" t="s">
        <v>6</v>
      </c>
      <c r="G257" s="270"/>
      <c r="H257" s="20"/>
      <c r="I257" s="270"/>
      <c r="J257" s="269"/>
      <c r="K257" s="269" t="s">
        <v>209</v>
      </c>
      <c r="L257" s="269" t="s">
        <v>1198</v>
      </c>
    </row>
    <row r="258" spans="1:12" ht="45" x14ac:dyDescent="0.25">
      <c r="A258" s="269" t="s">
        <v>2867</v>
      </c>
      <c r="B258" s="269" t="s">
        <v>2864</v>
      </c>
      <c r="C258" s="269" t="s">
        <v>2868</v>
      </c>
      <c r="D258" s="269" t="s">
        <v>5485</v>
      </c>
      <c r="E258" s="269" t="s">
        <v>4</v>
      </c>
      <c r="F258" s="269" t="s">
        <v>5</v>
      </c>
      <c r="G258" s="270"/>
      <c r="H258" s="20"/>
      <c r="I258" s="270"/>
      <c r="J258" s="269"/>
      <c r="K258" s="269" t="s">
        <v>13</v>
      </c>
      <c r="L258" s="269" t="s">
        <v>1198</v>
      </c>
    </row>
    <row r="259" spans="1:12" ht="45" x14ac:dyDescent="0.25">
      <c r="A259" s="269" t="s">
        <v>3508</v>
      </c>
      <c r="B259" s="269" t="s">
        <v>3509</v>
      </c>
      <c r="C259" s="269" t="s">
        <v>3510</v>
      </c>
      <c r="D259" s="269" t="s">
        <v>5485</v>
      </c>
      <c r="E259" s="269" t="s">
        <v>4</v>
      </c>
      <c r="F259" s="269" t="s">
        <v>5</v>
      </c>
      <c r="G259" s="270"/>
      <c r="H259" s="20"/>
      <c r="I259" s="270"/>
      <c r="J259" s="269"/>
      <c r="K259" s="269" t="s">
        <v>13</v>
      </c>
      <c r="L259" s="269" t="s">
        <v>1198</v>
      </c>
    </row>
    <row r="260" spans="1:12" ht="45" x14ac:dyDescent="0.25">
      <c r="A260" s="269" t="s">
        <v>3650</v>
      </c>
      <c r="B260" s="269" t="s">
        <v>3651</v>
      </c>
      <c r="C260" s="269" t="s">
        <v>3652</v>
      </c>
      <c r="D260" s="269" t="s">
        <v>5485</v>
      </c>
      <c r="E260" s="269" t="s">
        <v>4</v>
      </c>
      <c r="F260" s="269" t="s">
        <v>5</v>
      </c>
      <c r="G260" s="270"/>
      <c r="H260" s="20"/>
      <c r="I260" s="270"/>
      <c r="J260" s="269"/>
      <c r="K260" s="269" t="s">
        <v>13</v>
      </c>
      <c r="L260" s="269" t="s">
        <v>1198</v>
      </c>
    </row>
    <row r="261" spans="1:12" ht="45" x14ac:dyDescent="0.25">
      <c r="A261" s="269" t="s">
        <v>3809</v>
      </c>
      <c r="B261" s="269" t="s">
        <v>3810</v>
      </c>
      <c r="C261" s="269" t="s">
        <v>3811</v>
      </c>
      <c r="D261" s="269" t="s">
        <v>5485</v>
      </c>
      <c r="E261" s="269" t="s">
        <v>4</v>
      </c>
      <c r="F261" s="269" t="s">
        <v>5</v>
      </c>
      <c r="G261" s="270"/>
      <c r="H261" s="20"/>
      <c r="I261" s="270"/>
      <c r="J261" s="269"/>
      <c r="K261" s="269" t="s">
        <v>13</v>
      </c>
      <c r="L261" s="269" t="s">
        <v>1198</v>
      </c>
    </row>
    <row r="262" spans="1:12" ht="45" x14ac:dyDescent="0.25">
      <c r="A262" s="269" t="s">
        <v>3825</v>
      </c>
      <c r="B262" s="269" t="s">
        <v>3826</v>
      </c>
      <c r="C262" s="269" t="s">
        <v>3827</v>
      </c>
      <c r="D262" s="269" t="s">
        <v>5485</v>
      </c>
      <c r="E262" s="269" t="s">
        <v>4</v>
      </c>
      <c r="F262" s="269" t="s">
        <v>5</v>
      </c>
      <c r="G262" s="270"/>
      <c r="H262" s="20"/>
      <c r="I262" s="270"/>
      <c r="J262" s="269"/>
      <c r="K262" s="269"/>
      <c r="L262" s="269" t="s">
        <v>1198</v>
      </c>
    </row>
    <row r="263" spans="1:12" ht="45" x14ac:dyDescent="0.25">
      <c r="A263" s="269" t="s">
        <v>4102</v>
      </c>
      <c r="B263" s="269" t="s">
        <v>4103</v>
      </c>
      <c r="C263" s="269" t="s">
        <v>4104</v>
      </c>
      <c r="D263" s="269" t="s">
        <v>5485</v>
      </c>
      <c r="E263" s="269" t="s">
        <v>4</v>
      </c>
      <c r="F263" s="269" t="s">
        <v>5</v>
      </c>
      <c r="G263" s="270"/>
      <c r="H263" s="20"/>
      <c r="I263" s="270"/>
      <c r="J263" s="269"/>
      <c r="K263" s="269"/>
      <c r="L263" s="269" t="s">
        <v>1198</v>
      </c>
    </row>
    <row r="264" spans="1:12" ht="30" x14ac:dyDescent="0.25">
      <c r="A264" s="269" t="s">
        <v>188</v>
      </c>
      <c r="B264" s="269" t="s">
        <v>189</v>
      </c>
      <c r="C264" s="269" t="s">
        <v>190</v>
      </c>
      <c r="D264" s="269" t="s">
        <v>5485</v>
      </c>
      <c r="E264" s="269" t="s">
        <v>8</v>
      </c>
      <c r="F264" s="269" t="s">
        <v>5</v>
      </c>
      <c r="G264" s="270"/>
      <c r="H264" s="20"/>
      <c r="I264" s="270"/>
      <c r="J264" s="269"/>
      <c r="K264" s="269" t="s">
        <v>18</v>
      </c>
      <c r="L264" s="269" t="s">
        <v>191</v>
      </c>
    </row>
    <row r="265" spans="1:12" ht="30" x14ac:dyDescent="0.25">
      <c r="A265" s="269" t="s">
        <v>195</v>
      </c>
      <c r="B265" s="269" t="s">
        <v>196</v>
      </c>
      <c r="C265" s="269" t="s">
        <v>197</v>
      </c>
      <c r="D265" s="269" t="s">
        <v>5485</v>
      </c>
      <c r="E265" s="269" t="s">
        <v>8</v>
      </c>
      <c r="F265" s="269" t="s">
        <v>5</v>
      </c>
      <c r="G265" s="270"/>
      <c r="H265" s="20"/>
      <c r="I265" s="270"/>
      <c r="J265" s="269"/>
      <c r="K265" s="269" t="s">
        <v>198</v>
      </c>
      <c r="L265" s="269" t="s">
        <v>191</v>
      </c>
    </row>
    <row r="266" spans="1:12" ht="30" x14ac:dyDescent="0.25">
      <c r="A266" s="269" t="s">
        <v>201</v>
      </c>
      <c r="B266" s="269" t="s">
        <v>202</v>
      </c>
      <c r="C266" s="269" t="s">
        <v>203</v>
      </c>
      <c r="D266" s="269" t="s">
        <v>5485</v>
      </c>
      <c r="E266" s="269" t="s">
        <v>8</v>
      </c>
      <c r="F266" s="269" t="s">
        <v>5</v>
      </c>
      <c r="G266" s="270"/>
      <c r="H266" s="20"/>
      <c r="I266" s="270"/>
      <c r="J266" s="269"/>
      <c r="K266" s="269" t="s">
        <v>18</v>
      </c>
      <c r="L266" s="269" t="s">
        <v>191</v>
      </c>
    </row>
    <row r="267" spans="1:12" ht="30" x14ac:dyDescent="0.25">
      <c r="A267" s="269" t="s">
        <v>206</v>
      </c>
      <c r="B267" s="269" t="s">
        <v>207</v>
      </c>
      <c r="C267" s="269" t="s">
        <v>208</v>
      </c>
      <c r="D267" s="269" t="s">
        <v>5485</v>
      </c>
      <c r="E267" s="269" t="s">
        <v>8</v>
      </c>
      <c r="F267" s="269" t="s">
        <v>5</v>
      </c>
      <c r="G267" s="270"/>
      <c r="H267" s="20"/>
      <c r="I267" s="270"/>
      <c r="J267" s="269"/>
      <c r="K267" s="269" t="s">
        <v>209</v>
      </c>
      <c r="L267" s="269" t="s">
        <v>191</v>
      </c>
    </row>
    <row r="268" spans="1:12" ht="30" x14ac:dyDescent="0.25">
      <c r="A268" s="269" t="s">
        <v>212</v>
      </c>
      <c r="B268" s="269" t="s">
        <v>213</v>
      </c>
      <c r="C268" s="269" t="s">
        <v>214</v>
      </c>
      <c r="D268" s="269" t="s">
        <v>5485</v>
      </c>
      <c r="E268" s="269" t="s">
        <v>8</v>
      </c>
      <c r="F268" s="269" t="s">
        <v>5</v>
      </c>
      <c r="G268" s="270"/>
      <c r="H268" s="20"/>
      <c r="I268" s="270"/>
      <c r="J268" s="269"/>
      <c r="K268" s="269" t="s">
        <v>209</v>
      </c>
      <c r="L268" s="269" t="s">
        <v>191</v>
      </c>
    </row>
    <row r="269" spans="1:12" ht="30" x14ac:dyDescent="0.25">
      <c r="A269" s="269" t="s">
        <v>217</v>
      </c>
      <c r="B269" s="269" t="s">
        <v>218</v>
      </c>
      <c r="C269" s="269" t="s">
        <v>219</v>
      </c>
      <c r="D269" s="269" t="s">
        <v>5485</v>
      </c>
      <c r="E269" s="269" t="s">
        <v>8</v>
      </c>
      <c r="F269" s="269" t="s">
        <v>5</v>
      </c>
      <c r="G269" s="270"/>
      <c r="H269" s="20"/>
      <c r="I269" s="270"/>
      <c r="J269" s="269"/>
      <c r="K269" s="269" t="s">
        <v>209</v>
      </c>
      <c r="L269" s="269" t="s">
        <v>191</v>
      </c>
    </row>
    <row r="270" spans="1:12" ht="30" x14ac:dyDescent="0.25">
      <c r="A270" s="269" t="s">
        <v>222</v>
      </c>
      <c r="B270" s="269" t="s">
        <v>4826</v>
      </c>
      <c r="C270" s="269" t="s">
        <v>4827</v>
      </c>
      <c r="D270" s="269" t="s">
        <v>5485</v>
      </c>
      <c r="E270" s="269" t="s">
        <v>8</v>
      </c>
      <c r="F270" s="269" t="s">
        <v>5</v>
      </c>
      <c r="G270" s="270"/>
      <c r="H270" s="20"/>
      <c r="I270" s="270"/>
      <c r="J270" s="269"/>
      <c r="K270" s="269" t="s">
        <v>209</v>
      </c>
      <c r="L270" s="269" t="s">
        <v>191</v>
      </c>
    </row>
    <row r="271" spans="1:12" ht="30" x14ac:dyDescent="0.25">
      <c r="A271" s="269" t="s">
        <v>225</v>
      </c>
      <c r="B271" s="269" t="s">
        <v>226</v>
      </c>
      <c r="C271" s="269" t="s">
        <v>227</v>
      </c>
      <c r="D271" s="269" t="s">
        <v>5485</v>
      </c>
      <c r="E271" s="269" t="s">
        <v>8</v>
      </c>
      <c r="F271" s="269" t="s">
        <v>5</v>
      </c>
      <c r="G271" s="270"/>
      <c r="H271" s="20"/>
      <c r="I271" s="270"/>
      <c r="J271" s="269"/>
      <c r="K271" s="269" t="s">
        <v>209</v>
      </c>
      <c r="L271" s="269" t="s">
        <v>191</v>
      </c>
    </row>
    <row r="272" spans="1:12" ht="30" x14ac:dyDescent="0.25">
      <c r="A272" s="269" t="s">
        <v>230</v>
      </c>
      <c r="B272" s="269" t="s">
        <v>231</v>
      </c>
      <c r="C272" s="269" t="s">
        <v>232</v>
      </c>
      <c r="D272" s="269" t="s">
        <v>5485</v>
      </c>
      <c r="E272" s="269" t="s">
        <v>8</v>
      </c>
      <c r="F272" s="269" t="s">
        <v>5</v>
      </c>
      <c r="G272" s="270"/>
      <c r="H272" s="20"/>
      <c r="I272" s="270"/>
      <c r="J272" s="269"/>
      <c r="K272" s="269" t="s">
        <v>209</v>
      </c>
      <c r="L272" s="269" t="s">
        <v>191</v>
      </c>
    </row>
    <row r="273" spans="1:12" ht="45" x14ac:dyDescent="0.25">
      <c r="A273" s="269" t="s">
        <v>356</v>
      </c>
      <c r="B273" s="269" t="s">
        <v>357</v>
      </c>
      <c r="C273" s="269" t="s">
        <v>358</v>
      </c>
      <c r="D273" s="269" t="s">
        <v>5485</v>
      </c>
      <c r="E273" s="269" t="s">
        <v>8</v>
      </c>
      <c r="F273" s="269" t="s">
        <v>6</v>
      </c>
      <c r="G273" s="270"/>
      <c r="H273" s="20"/>
      <c r="I273" s="270"/>
      <c r="J273" s="269"/>
      <c r="K273" s="269" t="s">
        <v>209</v>
      </c>
      <c r="L273" s="269" t="s">
        <v>191</v>
      </c>
    </row>
    <row r="274" spans="1:12" ht="45" x14ac:dyDescent="0.25">
      <c r="A274" s="269" t="s">
        <v>361</v>
      </c>
      <c r="B274" s="269" t="s">
        <v>362</v>
      </c>
      <c r="C274" s="269" t="s">
        <v>363</v>
      </c>
      <c r="D274" s="269" t="s">
        <v>5485</v>
      </c>
      <c r="E274" s="269" t="s">
        <v>8</v>
      </c>
      <c r="F274" s="269" t="s">
        <v>6</v>
      </c>
      <c r="G274" s="270"/>
      <c r="H274" s="20"/>
      <c r="I274" s="270"/>
      <c r="J274" s="269"/>
      <c r="K274" s="269" t="s">
        <v>18</v>
      </c>
      <c r="L274" s="269" t="s">
        <v>191</v>
      </c>
    </row>
    <row r="275" spans="1:12" ht="45" x14ac:dyDescent="0.25">
      <c r="A275" s="269" t="s">
        <v>367</v>
      </c>
      <c r="B275" s="269" t="s">
        <v>368</v>
      </c>
      <c r="C275" s="269" t="s">
        <v>369</v>
      </c>
      <c r="D275" s="269" t="s">
        <v>5485</v>
      </c>
      <c r="E275" s="269" t="s">
        <v>8</v>
      </c>
      <c r="F275" s="269" t="s">
        <v>6</v>
      </c>
      <c r="G275" s="270"/>
      <c r="H275" s="20"/>
      <c r="I275" s="270"/>
      <c r="J275" s="269"/>
      <c r="K275" s="269" t="s">
        <v>18</v>
      </c>
      <c r="L275" s="269" t="s">
        <v>191</v>
      </c>
    </row>
    <row r="276" spans="1:12" ht="45" x14ac:dyDescent="0.25">
      <c r="A276" s="269" t="s">
        <v>372</v>
      </c>
      <c r="B276" s="269" t="s">
        <v>4849</v>
      </c>
      <c r="C276" s="269" t="s">
        <v>4850</v>
      </c>
      <c r="D276" s="269" t="s">
        <v>5485</v>
      </c>
      <c r="E276" s="269" t="s">
        <v>8</v>
      </c>
      <c r="F276" s="269" t="s">
        <v>5</v>
      </c>
      <c r="G276" s="270"/>
      <c r="H276" s="20"/>
      <c r="I276" s="270"/>
      <c r="J276" s="269"/>
      <c r="K276" s="269" t="s">
        <v>209</v>
      </c>
      <c r="L276" s="269" t="s">
        <v>191</v>
      </c>
    </row>
    <row r="277" spans="1:12" ht="45" x14ac:dyDescent="0.25">
      <c r="A277" s="269" t="s">
        <v>377</v>
      </c>
      <c r="B277" s="269" t="s">
        <v>378</v>
      </c>
      <c r="C277" s="269" t="s">
        <v>203</v>
      </c>
      <c r="D277" s="269" t="s">
        <v>5485</v>
      </c>
      <c r="E277" s="269" t="s">
        <v>8</v>
      </c>
      <c r="F277" s="269" t="s">
        <v>6</v>
      </c>
      <c r="G277" s="270"/>
      <c r="H277" s="20"/>
      <c r="I277" s="270"/>
      <c r="J277" s="269"/>
      <c r="K277" s="269" t="s">
        <v>18</v>
      </c>
      <c r="L277" s="269" t="s">
        <v>191</v>
      </c>
    </row>
    <row r="278" spans="1:12" ht="45" x14ac:dyDescent="0.25">
      <c r="A278" s="269" t="s">
        <v>381</v>
      </c>
      <c r="B278" s="269" t="s">
        <v>382</v>
      </c>
      <c r="C278" s="269" t="s">
        <v>373</v>
      </c>
      <c r="D278" s="269" t="s">
        <v>5485</v>
      </c>
      <c r="E278" s="269" t="s">
        <v>8</v>
      </c>
      <c r="F278" s="269" t="s">
        <v>6</v>
      </c>
      <c r="G278" s="270"/>
      <c r="H278" s="20"/>
      <c r="I278" s="270"/>
      <c r="J278" s="269"/>
      <c r="K278" s="269" t="s">
        <v>209</v>
      </c>
      <c r="L278" s="269" t="s">
        <v>191</v>
      </c>
    </row>
    <row r="279" spans="1:12" ht="45" x14ac:dyDescent="0.25">
      <c r="A279" s="269" t="s">
        <v>385</v>
      </c>
      <c r="B279" s="269" t="s">
        <v>386</v>
      </c>
      <c r="C279" s="269" t="s">
        <v>387</v>
      </c>
      <c r="D279" s="269" t="s">
        <v>5485</v>
      </c>
      <c r="E279" s="269" t="s">
        <v>8</v>
      </c>
      <c r="F279" s="269" t="s">
        <v>5</v>
      </c>
      <c r="G279" s="270"/>
      <c r="H279" s="20"/>
      <c r="I279" s="270"/>
      <c r="J279" s="269"/>
      <c r="K279" s="269" t="s">
        <v>18</v>
      </c>
      <c r="L279" s="269" t="s">
        <v>191</v>
      </c>
    </row>
    <row r="280" spans="1:12" ht="45" x14ac:dyDescent="0.25">
      <c r="A280" s="269" t="s">
        <v>389</v>
      </c>
      <c r="B280" s="269" t="s">
        <v>390</v>
      </c>
      <c r="C280" s="269" t="s">
        <v>373</v>
      </c>
      <c r="D280" s="269" t="s">
        <v>5485</v>
      </c>
      <c r="E280" s="269" t="s">
        <v>4</v>
      </c>
      <c r="F280" s="269" t="s">
        <v>5</v>
      </c>
      <c r="G280" s="270"/>
      <c r="H280" s="20"/>
      <c r="I280" s="270"/>
      <c r="J280" s="269"/>
      <c r="K280" s="269" t="s">
        <v>209</v>
      </c>
      <c r="L280" s="269" t="s">
        <v>191</v>
      </c>
    </row>
    <row r="281" spans="1:12" ht="45" x14ac:dyDescent="0.25">
      <c r="A281" s="269" t="s">
        <v>393</v>
      </c>
      <c r="B281" s="269" t="s">
        <v>394</v>
      </c>
      <c r="C281" s="269" t="s">
        <v>395</v>
      </c>
      <c r="D281" s="269" t="s">
        <v>5487</v>
      </c>
      <c r="E281" s="269" t="s">
        <v>4</v>
      </c>
      <c r="F281" s="269" t="s">
        <v>5</v>
      </c>
      <c r="G281" s="270"/>
      <c r="H281" s="20"/>
      <c r="I281" s="270"/>
      <c r="J281" s="269"/>
      <c r="K281" s="269" t="s">
        <v>209</v>
      </c>
      <c r="L281" s="269" t="s">
        <v>191</v>
      </c>
    </row>
    <row r="282" spans="1:12" ht="30" x14ac:dyDescent="0.25">
      <c r="A282" s="269" t="s">
        <v>398</v>
      </c>
      <c r="B282" s="269" t="s">
        <v>399</v>
      </c>
      <c r="C282" s="269" t="s">
        <v>400</v>
      </c>
      <c r="D282" s="269" t="s">
        <v>5485</v>
      </c>
      <c r="E282" s="269" t="s">
        <v>4</v>
      </c>
      <c r="F282" s="269" t="s">
        <v>5</v>
      </c>
      <c r="G282" s="270"/>
      <c r="H282" s="20"/>
      <c r="I282" s="270"/>
      <c r="J282" s="269"/>
      <c r="K282" s="269" t="s">
        <v>209</v>
      </c>
      <c r="L282" s="269" t="s">
        <v>191</v>
      </c>
    </row>
    <row r="283" spans="1:12" ht="30" x14ac:dyDescent="0.25">
      <c r="A283" s="269" t="s">
        <v>402</v>
      </c>
      <c r="B283" s="269" t="s">
        <v>403</v>
      </c>
      <c r="C283" s="269" t="s">
        <v>404</v>
      </c>
      <c r="D283" s="269" t="s">
        <v>5488</v>
      </c>
      <c r="E283" s="269" t="s">
        <v>4</v>
      </c>
      <c r="F283" s="269" t="s">
        <v>5</v>
      </c>
      <c r="G283" s="270"/>
      <c r="H283" s="20"/>
      <c r="I283" s="270"/>
      <c r="J283" s="269"/>
      <c r="K283" s="269" t="s">
        <v>209</v>
      </c>
      <c r="L283" s="269" t="s">
        <v>191</v>
      </c>
    </row>
    <row r="284" spans="1:12" ht="30" x14ac:dyDescent="0.25">
      <c r="A284" s="269" t="s">
        <v>410</v>
      </c>
      <c r="B284" s="269" t="s">
        <v>411</v>
      </c>
      <c r="C284" s="269" t="s">
        <v>412</v>
      </c>
      <c r="D284" s="269" t="s">
        <v>5485</v>
      </c>
      <c r="E284" s="269" t="s">
        <v>4</v>
      </c>
      <c r="F284" s="269" t="s">
        <v>5</v>
      </c>
      <c r="G284" s="270"/>
      <c r="H284" s="20"/>
      <c r="I284" s="270"/>
      <c r="J284" s="269"/>
      <c r="K284" s="269" t="s">
        <v>18</v>
      </c>
      <c r="L284" s="269" t="s">
        <v>191</v>
      </c>
    </row>
    <row r="285" spans="1:12" ht="30" x14ac:dyDescent="0.25">
      <c r="A285" s="269" t="s">
        <v>4243</v>
      </c>
      <c r="B285" s="269" t="s">
        <v>4244</v>
      </c>
      <c r="C285" s="269" t="s">
        <v>4245</v>
      </c>
      <c r="D285" s="269" t="s">
        <v>5485</v>
      </c>
      <c r="E285" s="269" t="s">
        <v>8</v>
      </c>
      <c r="F285" s="269" t="s">
        <v>6</v>
      </c>
      <c r="G285" s="270"/>
      <c r="H285" s="20"/>
      <c r="I285" s="270"/>
      <c r="J285" s="269"/>
      <c r="K285" s="269"/>
      <c r="L285" s="269" t="s">
        <v>191</v>
      </c>
    </row>
    <row r="286" spans="1:12" ht="30" x14ac:dyDescent="0.25">
      <c r="A286" s="269" t="s">
        <v>4248</v>
      </c>
      <c r="B286" s="269" t="s">
        <v>4249</v>
      </c>
      <c r="C286" s="269" t="s">
        <v>4250</v>
      </c>
      <c r="D286" s="269" t="s">
        <v>5485</v>
      </c>
      <c r="E286" s="269" t="s">
        <v>8</v>
      </c>
      <c r="F286" s="269" t="s">
        <v>6</v>
      </c>
      <c r="G286" s="270"/>
      <c r="H286" s="20"/>
      <c r="I286" s="270"/>
      <c r="J286" s="269"/>
      <c r="K286" s="269" t="s">
        <v>209</v>
      </c>
      <c r="L286" s="269" t="s">
        <v>191</v>
      </c>
    </row>
    <row r="287" spans="1:12" ht="30" x14ac:dyDescent="0.25">
      <c r="A287" s="269" t="s">
        <v>4253</v>
      </c>
      <c r="B287" s="269" t="s">
        <v>4254</v>
      </c>
      <c r="C287" s="269" t="s">
        <v>4255</v>
      </c>
      <c r="D287" s="269" t="s">
        <v>5485</v>
      </c>
      <c r="E287" s="269" t="s">
        <v>8</v>
      </c>
      <c r="F287" s="269" t="s">
        <v>6</v>
      </c>
      <c r="G287" s="270"/>
      <c r="H287" s="20"/>
      <c r="I287" s="270"/>
      <c r="J287" s="269"/>
      <c r="K287" s="269" t="s">
        <v>209</v>
      </c>
      <c r="L287" s="269" t="s">
        <v>191</v>
      </c>
    </row>
    <row r="288" spans="1:12" ht="30" x14ac:dyDescent="0.25">
      <c r="A288" s="269" t="s">
        <v>4258</v>
      </c>
      <c r="B288" s="269" t="s">
        <v>4259</v>
      </c>
      <c r="C288" s="269" t="s">
        <v>4260</v>
      </c>
      <c r="D288" s="269" t="s">
        <v>5485</v>
      </c>
      <c r="E288" s="269" t="s">
        <v>8</v>
      </c>
      <c r="F288" s="269" t="s">
        <v>6</v>
      </c>
      <c r="G288" s="270"/>
      <c r="H288" s="20"/>
      <c r="I288" s="270"/>
      <c r="J288" s="269"/>
      <c r="K288" s="269" t="s">
        <v>209</v>
      </c>
      <c r="L288" s="269" t="s">
        <v>191</v>
      </c>
    </row>
    <row r="289" spans="1:12" ht="30" x14ac:dyDescent="0.25">
      <c r="A289" s="269" t="s">
        <v>4263</v>
      </c>
      <c r="B289" s="269" t="s">
        <v>3879</v>
      </c>
      <c r="C289" s="269" t="s">
        <v>4264</v>
      </c>
      <c r="D289" s="269" t="s">
        <v>5485</v>
      </c>
      <c r="E289" s="269" t="s">
        <v>8</v>
      </c>
      <c r="F289" s="269" t="s">
        <v>6</v>
      </c>
      <c r="G289" s="270"/>
      <c r="H289" s="20"/>
      <c r="I289" s="270"/>
      <c r="J289" s="269"/>
      <c r="K289" s="269" t="s">
        <v>209</v>
      </c>
      <c r="L289" s="269" t="s">
        <v>191</v>
      </c>
    </row>
    <row r="290" spans="1:12" ht="30" x14ac:dyDescent="0.25">
      <c r="A290" s="269" t="s">
        <v>4267</v>
      </c>
      <c r="B290" s="269" t="s">
        <v>4268</v>
      </c>
      <c r="C290" s="269" t="s">
        <v>4269</v>
      </c>
      <c r="D290" s="269" t="s">
        <v>5485</v>
      </c>
      <c r="E290" s="269" t="s">
        <v>8</v>
      </c>
      <c r="F290" s="269" t="s">
        <v>6</v>
      </c>
      <c r="G290" s="270"/>
      <c r="H290" s="20"/>
      <c r="I290" s="270"/>
      <c r="J290" s="269"/>
      <c r="K290" s="269" t="s">
        <v>209</v>
      </c>
      <c r="L290" s="269" t="s">
        <v>191</v>
      </c>
    </row>
    <row r="291" spans="1:12" ht="30" x14ac:dyDescent="0.25">
      <c r="A291" s="269" t="s">
        <v>4272</v>
      </c>
      <c r="B291" s="269" t="s">
        <v>4273</v>
      </c>
      <c r="C291" s="269" t="s">
        <v>4274</v>
      </c>
      <c r="D291" s="269" t="s">
        <v>5485</v>
      </c>
      <c r="E291" s="269" t="s">
        <v>8</v>
      </c>
      <c r="F291" s="269" t="s">
        <v>6</v>
      </c>
      <c r="G291" s="270"/>
      <c r="H291" s="20"/>
      <c r="I291" s="270"/>
      <c r="J291" s="269"/>
      <c r="K291" s="269" t="s">
        <v>209</v>
      </c>
      <c r="L291" s="269" t="s">
        <v>191</v>
      </c>
    </row>
    <row r="292" spans="1:12" ht="30" x14ac:dyDescent="0.25">
      <c r="A292" s="269" t="s">
        <v>4277</v>
      </c>
      <c r="B292" s="269" t="s">
        <v>4278</v>
      </c>
      <c r="C292" s="269" t="s">
        <v>4279</v>
      </c>
      <c r="D292" s="269" t="s">
        <v>5485</v>
      </c>
      <c r="E292" s="269" t="s">
        <v>8</v>
      </c>
      <c r="F292" s="269" t="s">
        <v>6</v>
      </c>
      <c r="G292" s="270"/>
      <c r="H292" s="20"/>
      <c r="I292" s="270"/>
      <c r="J292" s="269"/>
      <c r="K292" s="269"/>
      <c r="L292" s="269" t="s">
        <v>191</v>
      </c>
    </row>
    <row r="293" spans="1:12" ht="30" x14ac:dyDescent="0.25">
      <c r="A293" s="269" t="s">
        <v>4282</v>
      </c>
      <c r="B293" s="269" t="s">
        <v>4283</v>
      </c>
      <c r="C293" s="269" t="s">
        <v>4284</v>
      </c>
      <c r="D293" s="269" t="s">
        <v>5485</v>
      </c>
      <c r="E293" s="269" t="s">
        <v>8</v>
      </c>
      <c r="F293" s="269" t="s">
        <v>5</v>
      </c>
      <c r="G293" s="270"/>
      <c r="H293" s="20"/>
      <c r="I293" s="270"/>
      <c r="J293" s="269"/>
      <c r="K293" s="269" t="s">
        <v>209</v>
      </c>
      <c r="L293" s="269" t="s">
        <v>191</v>
      </c>
    </row>
    <row r="294" spans="1:12" ht="30" x14ac:dyDescent="0.25">
      <c r="A294" s="269" t="s">
        <v>4286</v>
      </c>
      <c r="B294" s="269" t="s">
        <v>4287</v>
      </c>
      <c r="C294" s="269" t="s">
        <v>4288</v>
      </c>
      <c r="D294" s="269" t="s">
        <v>5485</v>
      </c>
      <c r="E294" s="269" t="s">
        <v>4</v>
      </c>
      <c r="F294" s="269" t="s">
        <v>6</v>
      </c>
      <c r="G294" s="270"/>
      <c r="H294" s="20"/>
      <c r="I294" s="270"/>
      <c r="J294" s="269"/>
      <c r="K294" s="269" t="s">
        <v>209</v>
      </c>
      <c r="L294" s="269" t="s">
        <v>191</v>
      </c>
    </row>
    <row r="295" spans="1:12" ht="45" x14ac:dyDescent="0.25">
      <c r="A295" s="269" t="s">
        <v>4455</v>
      </c>
      <c r="B295" s="269" t="s">
        <v>4456</v>
      </c>
      <c r="C295" s="269" t="s">
        <v>4457</v>
      </c>
      <c r="D295" s="269" t="s">
        <v>5485</v>
      </c>
      <c r="E295" s="269" t="s">
        <v>4</v>
      </c>
      <c r="F295" s="269" t="s">
        <v>5</v>
      </c>
      <c r="G295" s="270"/>
      <c r="H295" s="20"/>
      <c r="I295" s="270"/>
      <c r="J295" s="269"/>
      <c r="K295" s="269" t="s">
        <v>11</v>
      </c>
      <c r="L295" s="269" t="s">
        <v>191</v>
      </c>
    </row>
    <row r="296" spans="1:12" ht="45" x14ac:dyDescent="0.25">
      <c r="A296" s="269" t="s">
        <v>4459</v>
      </c>
      <c r="B296" s="269" t="s">
        <v>4456</v>
      </c>
      <c r="C296" s="269" t="s">
        <v>4457</v>
      </c>
      <c r="D296" s="269" t="s">
        <v>5485</v>
      </c>
      <c r="E296" s="269" t="s">
        <v>4</v>
      </c>
      <c r="F296" s="269" t="s">
        <v>5</v>
      </c>
      <c r="G296" s="270"/>
      <c r="H296" s="20"/>
      <c r="I296" s="270"/>
      <c r="J296" s="269"/>
      <c r="K296" s="269" t="s">
        <v>1457</v>
      </c>
      <c r="L296" s="269" t="s">
        <v>191</v>
      </c>
    </row>
    <row r="297" spans="1:12" ht="30" x14ac:dyDescent="0.25">
      <c r="A297" s="269" t="s">
        <v>4462</v>
      </c>
      <c r="B297" s="269" t="s">
        <v>4463</v>
      </c>
      <c r="C297" s="269" t="s">
        <v>4464</v>
      </c>
      <c r="D297" s="269" t="s">
        <v>5886</v>
      </c>
      <c r="E297" s="269" t="s">
        <v>8</v>
      </c>
      <c r="F297" s="269" t="s">
        <v>5</v>
      </c>
      <c r="G297" s="270"/>
      <c r="H297" s="20"/>
      <c r="I297" s="270"/>
      <c r="J297" s="269"/>
      <c r="K297" s="269" t="s">
        <v>7</v>
      </c>
      <c r="L297" s="269" t="s">
        <v>191</v>
      </c>
    </row>
    <row r="298" spans="1:12" ht="30" x14ac:dyDescent="0.25">
      <c r="A298" s="269" t="s">
        <v>235</v>
      </c>
      <c r="B298" s="269" t="s">
        <v>5212</v>
      </c>
      <c r="C298" s="269" t="s">
        <v>5213</v>
      </c>
      <c r="D298" s="269" t="s">
        <v>5485</v>
      </c>
      <c r="E298" s="269" t="s">
        <v>8</v>
      </c>
      <c r="F298" s="269" t="s">
        <v>5</v>
      </c>
      <c r="G298" s="270"/>
      <c r="H298" s="20"/>
      <c r="I298" s="270"/>
      <c r="J298" s="269"/>
      <c r="K298" s="269" t="s">
        <v>18</v>
      </c>
      <c r="L298" s="269" t="s">
        <v>236</v>
      </c>
    </row>
    <row r="299" spans="1:12" ht="30" x14ac:dyDescent="0.25">
      <c r="A299" s="269" t="s">
        <v>239</v>
      </c>
      <c r="B299" s="269" t="s">
        <v>240</v>
      </c>
      <c r="C299" s="269" t="s">
        <v>241</v>
      </c>
      <c r="D299" s="269" t="s">
        <v>5485</v>
      </c>
      <c r="E299" s="269" t="s">
        <v>8</v>
      </c>
      <c r="F299" s="269" t="s">
        <v>5</v>
      </c>
      <c r="G299" s="270"/>
      <c r="H299" s="20"/>
      <c r="I299" s="270"/>
      <c r="J299" s="269"/>
      <c r="K299" s="269" t="s">
        <v>209</v>
      </c>
      <c r="L299" s="269" t="s">
        <v>236</v>
      </c>
    </row>
    <row r="300" spans="1:12" ht="30" x14ac:dyDescent="0.25">
      <c r="A300" s="269" t="s">
        <v>244</v>
      </c>
      <c r="B300" s="269" t="s">
        <v>245</v>
      </c>
      <c r="C300" s="269" t="s">
        <v>246</v>
      </c>
      <c r="D300" s="269" t="s">
        <v>5485</v>
      </c>
      <c r="E300" s="269" t="s">
        <v>8</v>
      </c>
      <c r="F300" s="269" t="s">
        <v>6</v>
      </c>
      <c r="G300" s="270"/>
      <c r="H300" s="20"/>
      <c r="I300" s="270"/>
      <c r="J300" s="269"/>
      <c r="K300" s="269" t="s">
        <v>209</v>
      </c>
      <c r="L300" s="269" t="s">
        <v>236</v>
      </c>
    </row>
    <row r="301" spans="1:12" ht="30" x14ac:dyDescent="0.25">
      <c r="A301" s="269" t="s">
        <v>249</v>
      </c>
      <c r="B301" s="269" t="s">
        <v>4828</v>
      </c>
      <c r="C301" s="269" t="s">
        <v>4829</v>
      </c>
      <c r="D301" s="269" t="s">
        <v>5485</v>
      </c>
      <c r="E301" s="269" t="s">
        <v>8</v>
      </c>
      <c r="F301" s="269" t="s">
        <v>5</v>
      </c>
      <c r="G301" s="270"/>
      <c r="H301" s="20"/>
      <c r="I301" s="270"/>
      <c r="J301" s="269"/>
      <c r="K301" s="269" t="s">
        <v>209</v>
      </c>
      <c r="L301" s="269" t="s">
        <v>236</v>
      </c>
    </row>
    <row r="302" spans="1:12" ht="30" x14ac:dyDescent="0.25">
      <c r="A302" s="269" t="s">
        <v>253</v>
      </c>
      <c r="B302" s="269" t="s">
        <v>254</v>
      </c>
      <c r="C302" s="269" t="s">
        <v>255</v>
      </c>
      <c r="D302" s="269" t="s">
        <v>5485</v>
      </c>
      <c r="E302" s="269" t="s">
        <v>8</v>
      </c>
      <c r="F302" s="269" t="s">
        <v>5</v>
      </c>
      <c r="G302" s="270"/>
      <c r="H302" s="20"/>
      <c r="I302" s="270"/>
      <c r="J302" s="269"/>
      <c r="K302" s="269" t="s">
        <v>209</v>
      </c>
      <c r="L302" s="269" t="s">
        <v>236</v>
      </c>
    </row>
    <row r="303" spans="1:12" ht="30" x14ac:dyDescent="0.25">
      <c r="A303" s="269" t="s">
        <v>258</v>
      </c>
      <c r="B303" s="269" t="s">
        <v>259</v>
      </c>
      <c r="C303" s="269" t="s">
        <v>260</v>
      </c>
      <c r="D303" s="269" t="s">
        <v>5485</v>
      </c>
      <c r="E303" s="269" t="s">
        <v>8</v>
      </c>
      <c r="F303" s="269" t="s">
        <v>5</v>
      </c>
      <c r="G303" s="270"/>
      <c r="H303" s="20"/>
      <c r="I303" s="270"/>
      <c r="J303" s="269"/>
      <c r="K303" s="269" t="s">
        <v>209</v>
      </c>
      <c r="L303" s="269" t="s">
        <v>236</v>
      </c>
    </row>
    <row r="304" spans="1:12" ht="30" x14ac:dyDescent="0.25">
      <c r="A304" s="269" t="s">
        <v>263</v>
      </c>
      <c r="B304" s="269" t="s">
        <v>5214</v>
      </c>
      <c r="C304" s="269" t="s">
        <v>5215</v>
      </c>
      <c r="D304" s="269" t="s">
        <v>5485</v>
      </c>
      <c r="E304" s="269" t="s">
        <v>8</v>
      </c>
      <c r="F304" s="269" t="s">
        <v>5</v>
      </c>
      <c r="G304" s="270"/>
      <c r="H304" s="20"/>
      <c r="I304" s="270"/>
      <c r="J304" s="269"/>
      <c r="K304" s="269" t="s">
        <v>18</v>
      </c>
      <c r="L304" s="269" t="s">
        <v>236</v>
      </c>
    </row>
    <row r="305" spans="1:12" ht="30" x14ac:dyDescent="0.25">
      <c r="A305" s="269" t="s">
        <v>266</v>
      </c>
      <c r="B305" s="269" t="s">
        <v>4830</v>
      </c>
      <c r="C305" s="269" t="s">
        <v>4831</v>
      </c>
      <c r="D305" s="269" t="s">
        <v>5485</v>
      </c>
      <c r="E305" s="269" t="s">
        <v>8</v>
      </c>
      <c r="F305" s="269" t="s">
        <v>5</v>
      </c>
      <c r="G305" s="270"/>
      <c r="H305" s="20"/>
      <c r="I305" s="270"/>
      <c r="J305" s="269"/>
      <c r="K305" s="269" t="s">
        <v>209</v>
      </c>
      <c r="L305" s="269" t="s">
        <v>236</v>
      </c>
    </row>
    <row r="306" spans="1:12" ht="30" x14ac:dyDescent="0.25">
      <c r="A306" s="269" t="s">
        <v>270</v>
      </c>
      <c r="B306" s="269" t="s">
        <v>5216</v>
      </c>
      <c r="C306" s="269" t="s">
        <v>5217</v>
      </c>
      <c r="D306" s="269" t="s">
        <v>5485</v>
      </c>
      <c r="E306" s="269" t="s">
        <v>8</v>
      </c>
      <c r="F306" s="269" t="s">
        <v>5</v>
      </c>
      <c r="G306" s="270"/>
      <c r="H306" s="20"/>
      <c r="I306" s="270"/>
      <c r="J306" s="269"/>
      <c r="K306" s="269" t="s">
        <v>209</v>
      </c>
      <c r="L306" s="269" t="s">
        <v>236</v>
      </c>
    </row>
    <row r="307" spans="1:12" ht="30" x14ac:dyDescent="0.25">
      <c r="A307" s="269" t="s">
        <v>273</v>
      </c>
      <c r="B307" s="269" t="s">
        <v>274</v>
      </c>
      <c r="C307" s="269" t="s">
        <v>275</v>
      </c>
      <c r="D307" s="269" t="s">
        <v>5485</v>
      </c>
      <c r="E307" s="269" t="s">
        <v>8</v>
      </c>
      <c r="F307" s="269" t="s">
        <v>5</v>
      </c>
      <c r="G307" s="270"/>
      <c r="H307" s="20"/>
      <c r="I307" s="270"/>
      <c r="J307" s="269"/>
      <c r="K307" s="269" t="s">
        <v>18</v>
      </c>
      <c r="L307" s="269" t="s">
        <v>236</v>
      </c>
    </row>
    <row r="308" spans="1:12" ht="30" x14ac:dyDescent="0.25">
      <c r="A308" s="269" t="s">
        <v>279</v>
      </c>
      <c r="B308" s="269" t="s">
        <v>280</v>
      </c>
      <c r="C308" s="269" t="s">
        <v>281</v>
      </c>
      <c r="D308" s="269" t="s">
        <v>5485</v>
      </c>
      <c r="E308" s="269" t="s">
        <v>8</v>
      </c>
      <c r="F308" s="269" t="s">
        <v>6</v>
      </c>
      <c r="G308" s="270"/>
      <c r="H308" s="20"/>
      <c r="I308" s="270"/>
      <c r="J308" s="269"/>
      <c r="K308" s="269" t="s">
        <v>18</v>
      </c>
      <c r="L308" s="269" t="s">
        <v>236</v>
      </c>
    </row>
    <row r="309" spans="1:12" ht="30" x14ac:dyDescent="0.25">
      <c r="A309" s="269" t="s">
        <v>284</v>
      </c>
      <c r="B309" s="269" t="s">
        <v>285</v>
      </c>
      <c r="C309" s="269" t="s">
        <v>286</v>
      </c>
      <c r="D309" s="269" t="s">
        <v>5485</v>
      </c>
      <c r="E309" s="269" t="s">
        <v>8</v>
      </c>
      <c r="F309" s="269" t="s">
        <v>5</v>
      </c>
      <c r="G309" s="270"/>
      <c r="H309" s="20"/>
      <c r="I309" s="270"/>
      <c r="J309" s="269"/>
      <c r="K309" s="269" t="s">
        <v>18</v>
      </c>
      <c r="L309" s="269" t="s">
        <v>236</v>
      </c>
    </row>
    <row r="310" spans="1:12" ht="30" x14ac:dyDescent="0.25">
      <c r="A310" s="269" t="s">
        <v>289</v>
      </c>
      <c r="B310" s="269" t="s">
        <v>290</v>
      </c>
      <c r="C310" s="269" t="s">
        <v>275</v>
      </c>
      <c r="D310" s="269" t="s">
        <v>5485</v>
      </c>
      <c r="E310" s="269" t="s">
        <v>8</v>
      </c>
      <c r="F310" s="269" t="s">
        <v>6</v>
      </c>
      <c r="G310" s="270"/>
      <c r="H310" s="20"/>
      <c r="I310" s="270"/>
      <c r="J310" s="269"/>
      <c r="K310" s="269" t="s">
        <v>18</v>
      </c>
      <c r="L310" s="269" t="s">
        <v>236</v>
      </c>
    </row>
    <row r="311" spans="1:12" ht="30" x14ac:dyDescent="0.25">
      <c r="A311" s="269" t="s">
        <v>293</v>
      </c>
      <c r="B311" s="269" t="s">
        <v>4833</v>
      </c>
      <c r="C311" s="269" t="s">
        <v>4834</v>
      </c>
      <c r="D311" s="269" t="s">
        <v>5485</v>
      </c>
      <c r="E311" s="269" t="s">
        <v>8</v>
      </c>
      <c r="F311" s="269" t="s">
        <v>5</v>
      </c>
      <c r="G311" s="270"/>
      <c r="H311" s="20"/>
      <c r="I311" s="270"/>
      <c r="J311" s="269"/>
      <c r="K311" s="269" t="s">
        <v>18</v>
      </c>
      <c r="L311" s="269" t="s">
        <v>236</v>
      </c>
    </row>
    <row r="312" spans="1:12" ht="30" x14ac:dyDescent="0.25">
      <c r="A312" s="269" t="s">
        <v>296</v>
      </c>
      <c r="B312" s="269" t="s">
        <v>5219</v>
      </c>
      <c r="C312" s="269" t="s">
        <v>5220</v>
      </c>
      <c r="D312" s="269" t="s">
        <v>5485</v>
      </c>
      <c r="E312" s="269" t="s">
        <v>8</v>
      </c>
      <c r="F312" s="269" t="s">
        <v>5</v>
      </c>
      <c r="G312" s="270"/>
      <c r="H312" s="20"/>
      <c r="I312" s="270"/>
      <c r="J312" s="269"/>
      <c r="K312" s="269" t="s">
        <v>209</v>
      </c>
      <c r="L312" s="269" t="s">
        <v>236</v>
      </c>
    </row>
    <row r="313" spans="1:12" ht="30" x14ac:dyDescent="0.25">
      <c r="A313" s="269" t="s">
        <v>299</v>
      </c>
      <c r="B313" s="269" t="s">
        <v>300</v>
      </c>
      <c r="C313" s="269" t="s">
        <v>301</v>
      </c>
      <c r="D313" s="269" t="s">
        <v>5485</v>
      </c>
      <c r="E313" s="269" t="s">
        <v>8</v>
      </c>
      <c r="F313" s="269" t="s">
        <v>5</v>
      </c>
      <c r="G313" s="270"/>
      <c r="H313" s="20"/>
      <c r="I313" s="270"/>
      <c r="J313" s="269"/>
      <c r="K313" s="269" t="s">
        <v>209</v>
      </c>
      <c r="L313" s="269" t="s">
        <v>236</v>
      </c>
    </row>
    <row r="314" spans="1:12" ht="30" x14ac:dyDescent="0.25">
      <c r="A314" s="269" t="s">
        <v>304</v>
      </c>
      <c r="B314" s="269" t="s">
        <v>5221</v>
      </c>
      <c r="C314" s="269" t="s">
        <v>5222</v>
      </c>
      <c r="D314" s="269" t="s">
        <v>5485</v>
      </c>
      <c r="E314" s="269" t="s">
        <v>8</v>
      </c>
      <c r="F314" s="269" t="s">
        <v>5</v>
      </c>
      <c r="G314" s="270"/>
      <c r="H314" s="20"/>
      <c r="I314" s="270"/>
      <c r="J314" s="269"/>
      <c r="K314" s="269" t="s">
        <v>209</v>
      </c>
      <c r="L314" s="269" t="s">
        <v>236</v>
      </c>
    </row>
    <row r="315" spans="1:12" ht="30" x14ac:dyDescent="0.25">
      <c r="A315" s="269" t="s">
        <v>307</v>
      </c>
      <c r="B315" s="269" t="s">
        <v>4835</v>
      </c>
      <c r="C315" s="269" t="s">
        <v>4836</v>
      </c>
      <c r="D315" s="269" t="s">
        <v>5485</v>
      </c>
      <c r="E315" s="269" t="s">
        <v>8</v>
      </c>
      <c r="F315" s="269" t="s">
        <v>5</v>
      </c>
      <c r="G315" s="270"/>
      <c r="H315" s="20"/>
      <c r="I315" s="270"/>
      <c r="J315" s="269"/>
      <c r="K315" s="269" t="s">
        <v>18</v>
      </c>
      <c r="L315" s="269" t="s">
        <v>236</v>
      </c>
    </row>
    <row r="316" spans="1:12" ht="30" x14ac:dyDescent="0.25">
      <c r="A316" s="269" t="s">
        <v>310</v>
      </c>
      <c r="B316" s="269" t="s">
        <v>5223</v>
      </c>
      <c r="C316" s="269" t="s">
        <v>5224</v>
      </c>
      <c r="D316" s="269" t="s">
        <v>5485</v>
      </c>
      <c r="E316" s="269" t="s">
        <v>8</v>
      </c>
      <c r="F316" s="269" t="s">
        <v>5</v>
      </c>
      <c r="G316" s="270"/>
      <c r="H316" s="20"/>
      <c r="I316" s="270"/>
      <c r="J316" s="269"/>
      <c r="K316" s="269" t="s">
        <v>18</v>
      </c>
      <c r="L316" s="269" t="s">
        <v>236</v>
      </c>
    </row>
    <row r="317" spans="1:12" ht="30" x14ac:dyDescent="0.25">
      <c r="A317" s="269" t="s">
        <v>313</v>
      </c>
      <c r="B317" s="269" t="s">
        <v>4837</v>
      </c>
      <c r="C317" s="269" t="s">
        <v>4838</v>
      </c>
      <c r="D317" s="269" t="s">
        <v>5485</v>
      </c>
      <c r="E317" s="269" t="s">
        <v>8</v>
      </c>
      <c r="F317" s="269" t="s">
        <v>5</v>
      </c>
      <c r="G317" s="270"/>
      <c r="H317" s="20"/>
      <c r="I317" s="270"/>
      <c r="J317" s="269"/>
      <c r="K317" s="269" t="s">
        <v>18</v>
      </c>
      <c r="L317" s="269" t="s">
        <v>236</v>
      </c>
    </row>
    <row r="318" spans="1:12" ht="30" x14ac:dyDescent="0.25">
      <c r="A318" s="269" t="s">
        <v>316</v>
      </c>
      <c r="B318" s="269" t="s">
        <v>323</v>
      </c>
      <c r="C318" s="269" t="s">
        <v>4846</v>
      </c>
      <c r="D318" s="269" t="s">
        <v>5485</v>
      </c>
      <c r="E318" s="269" t="s">
        <v>8</v>
      </c>
      <c r="F318" s="269" t="s">
        <v>5</v>
      </c>
      <c r="G318" s="270"/>
      <c r="H318" s="20"/>
      <c r="I318" s="270"/>
      <c r="J318" s="269"/>
      <c r="K318" s="269" t="s">
        <v>18</v>
      </c>
      <c r="L318" s="269" t="s">
        <v>236</v>
      </c>
    </row>
    <row r="319" spans="1:12" ht="30" x14ac:dyDescent="0.25">
      <c r="A319" s="269" t="s">
        <v>319</v>
      </c>
      <c r="B319" s="269" t="s">
        <v>4839</v>
      </c>
      <c r="C319" s="269" t="s">
        <v>4840</v>
      </c>
      <c r="D319" s="269" t="s">
        <v>5485</v>
      </c>
      <c r="E319" s="269" t="s">
        <v>8</v>
      </c>
      <c r="F319" s="269" t="s">
        <v>5</v>
      </c>
      <c r="G319" s="270"/>
      <c r="H319" s="20"/>
      <c r="I319" s="270"/>
      <c r="J319" s="269"/>
      <c r="K319" s="269" t="s">
        <v>18</v>
      </c>
      <c r="L319" s="269" t="s">
        <v>236</v>
      </c>
    </row>
    <row r="320" spans="1:12" ht="30" x14ac:dyDescent="0.25">
      <c r="A320" s="269" t="s">
        <v>322</v>
      </c>
      <c r="B320" s="269" t="s">
        <v>5225</v>
      </c>
      <c r="C320" s="269" t="s">
        <v>4844</v>
      </c>
      <c r="D320" s="269" t="s">
        <v>5485</v>
      </c>
      <c r="E320" s="269" t="s">
        <v>8</v>
      </c>
      <c r="F320" s="269" t="s">
        <v>5</v>
      </c>
      <c r="G320" s="270"/>
      <c r="H320" s="20"/>
      <c r="I320" s="270"/>
      <c r="J320" s="269"/>
      <c r="K320" s="269" t="s">
        <v>324</v>
      </c>
      <c r="L320" s="269" t="s">
        <v>236</v>
      </c>
    </row>
    <row r="321" spans="1:12" ht="30" x14ac:dyDescent="0.25">
      <c r="A321" s="269" t="s">
        <v>327</v>
      </c>
      <c r="B321" s="269" t="s">
        <v>4841</v>
      </c>
      <c r="C321" s="269" t="s">
        <v>4842</v>
      </c>
      <c r="D321" s="269" t="s">
        <v>5485</v>
      </c>
      <c r="E321" s="269" t="s">
        <v>8</v>
      </c>
      <c r="F321" s="269" t="s">
        <v>5</v>
      </c>
      <c r="G321" s="270"/>
      <c r="H321" s="20"/>
      <c r="I321" s="270"/>
      <c r="J321" s="269"/>
      <c r="K321" s="269" t="s">
        <v>18</v>
      </c>
      <c r="L321" s="269" t="s">
        <v>236</v>
      </c>
    </row>
    <row r="322" spans="1:12" ht="30" x14ac:dyDescent="0.25">
      <c r="A322" s="269" t="s">
        <v>330</v>
      </c>
      <c r="B322" s="269" t="s">
        <v>331</v>
      </c>
      <c r="C322" s="269" t="s">
        <v>332</v>
      </c>
      <c r="D322" s="269" t="s">
        <v>5485</v>
      </c>
      <c r="E322" s="269" t="s">
        <v>8</v>
      </c>
      <c r="F322" s="269" t="s">
        <v>5</v>
      </c>
      <c r="G322" s="270"/>
      <c r="H322" s="20"/>
      <c r="I322" s="270"/>
      <c r="J322" s="269"/>
      <c r="K322" s="269" t="s">
        <v>18</v>
      </c>
      <c r="L322" s="269" t="s">
        <v>236</v>
      </c>
    </row>
    <row r="323" spans="1:12" ht="30" x14ac:dyDescent="0.25">
      <c r="A323" s="269" t="s">
        <v>335</v>
      </c>
      <c r="B323" s="269" t="s">
        <v>4843</v>
      </c>
      <c r="C323" s="269" t="s">
        <v>4844</v>
      </c>
      <c r="D323" s="269" t="s">
        <v>5485</v>
      </c>
      <c r="E323" s="269" t="s">
        <v>8</v>
      </c>
      <c r="F323" s="269" t="s">
        <v>5</v>
      </c>
      <c r="G323" s="270"/>
      <c r="H323" s="20"/>
      <c r="I323" s="270"/>
      <c r="J323" s="269"/>
      <c r="K323" s="269" t="s">
        <v>209</v>
      </c>
      <c r="L323" s="269" t="s">
        <v>236</v>
      </c>
    </row>
    <row r="324" spans="1:12" ht="30" x14ac:dyDescent="0.25">
      <c r="A324" s="269" t="s">
        <v>338</v>
      </c>
      <c r="B324" s="269" t="s">
        <v>5226</v>
      </c>
      <c r="C324" s="269" t="s">
        <v>5227</v>
      </c>
      <c r="D324" s="269" t="s">
        <v>5485</v>
      </c>
      <c r="E324" s="269" t="s">
        <v>8</v>
      </c>
      <c r="F324" s="269" t="s">
        <v>5</v>
      </c>
      <c r="G324" s="270"/>
      <c r="H324" s="20"/>
      <c r="I324" s="270"/>
      <c r="J324" s="269"/>
      <c r="K324" s="269" t="s">
        <v>18</v>
      </c>
      <c r="L324" s="269" t="s">
        <v>236</v>
      </c>
    </row>
    <row r="325" spans="1:12" ht="30" x14ac:dyDescent="0.25">
      <c r="A325" s="269" t="s">
        <v>341</v>
      </c>
      <c r="B325" s="269" t="s">
        <v>4845</v>
      </c>
      <c r="C325" s="269" t="s">
        <v>4846</v>
      </c>
      <c r="D325" s="269" t="s">
        <v>5485</v>
      </c>
      <c r="E325" s="269" t="s">
        <v>8</v>
      </c>
      <c r="F325" s="269" t="s">
        <v>5</v>
      </c>
      <c r="G325" s="270"/>
      <c r="H325" s="20"/>
      <c r="I325" s="270"/>
      <c r="J325" s="269"/>
      <c r="K325" s="269" t="s">
        <v>209</v>
      </c>
      <c r="L325" s="269" t="s">
        <v>236</v>
      </c>
    </row>
    <row r="326" spans="1:12" ht="30" x14ac:dyDescent="0.25">
      <c r="A326" s="269" t="s">
        <v>344</v>
      </c>
      <c r="B326" s="269" t="s">
        <v>4847</v>
      </c>
      <c r="C326" s="269" t="s">
        <v>4848</v>
      </c>
      <c r="D326" s="269" t="s">
        <v>5485</v>
      </c>
      <c r="E326" s="269" t="s">
        <v>8</v>
      </c>
      <c r="F326" s="269" t="s">
        <v>5</v>
      </c>
      <c r="G326" s="270"/>
      <c r="H326" s="20"/>
      <c r="I326" s="270"/>
      <c r="J326" s="269"/>
      <c r="K326" s="269" t="s">
        <v>209</v>
      </c>
      <c r="L326" s="269" t="s">
        <v>236</v>
      </c>
    </row>
    <row r="327" spans="1:12" ht="30" x14ac:dyDescent="0.25">
      <c r="A327" s="269" t="s">
        <v>347</v>
      </c>
      <c r="B327" s="269" t="s">
        <v>5228</v>
      </c>
      <c r="C327" s="269" t="s">
        <v>5229</v>
      </c>
      <c r="D327" s="269" t="s">
        <v>5485</v>
      </c>
      <c r="E327" s="269" t="s">
        <v>8</v>
      </c>
      <c r="F327" s="269" t="s">
        <v>5</v>
      </c>
      <c r="G327" s="270"/>
      <c r="H327" s="20"/>
      <c r="I327" s="270"/>
      <c r="J327" s="269"/>
      <c r="K327" s="269" t="s">
        <v>18</v>
      </c>
      <c r="L327" s="269" t="s">
        <v>236</v>
      </c>
    </row>
    <row r="328" spans="1:12" ht="30" x14ac:dyDescent="0.25">
      <c r="A328" s="269" t="s">
        <v>350</v>
      </c>
      <c r="B328" s="269" t="s">
        <v>5230</v>
      </c>
      <c r="C328" s="269" t="s">
        <v>5231</v>
      </c>
      <c r="D328" s="269" t="s">
        <v>5485</v>
      </c>
      <c r="E328" s="269" t="s">
        <v>8</v>
      </c>
      <c r="F328" s="269" t="s">
        <v>5</v>
      </c>
      <c r="G328" s="270"/>
      <c r="H328" s="20"/>
      <c r="I328" s="270"/>
      <c r="J328" s="269"/>
      <c r="K328" s="269" t="s">
        <v>209</v>
      </c>
      <c r="L328" s="269" t="s">
        <v>236</v>
      </c>
    </row>
    <row r="329" spans="1:12" ht="30" x14ac:dyDescent="0.25">
      <c r="A329" s="269" t="s">
        <v>353</v>
      </c>
      <c r="B329" s="269" t="s">
        <v>5232</v>
      </c>
      <c r="C329" s="269" t="s">
        <v>250</v>
      </c>
      <c r="D329" s="269" t="s">
        <v>5485</v>
      </c>
      <c r="E329" s="269" t="s">
        <v>8</v>
      </c>
      <c r="F329" s="269" t="s">
        <v>5</v>
      </c>
      <c r="G329" s="270"/>
      <c r="H329" s="20"/>
      <c r="I329" s="270"/>
      <c r="J329" s="269"/>
      <c r="K329" s="269" t="s">
        <v>9</v>
      </c>
      <c r="L329" s="269" t="s">
        <v>236</v>
      </c>
    </row>
    <row r="330" spans="1:12" ht="45" x14ac:dyDescent="0.25">
      <c r="A330" s="269" t="s">
        <v>406</v>
      </c>
      <c r="B330" s="269" t="s">
        <v>407</v>
      </c>
      <c r="C330" s="269" t="s">
        <v>408</v>
      </c>
      <c r="D330" s="269" t="s">
        <v>5485</v>
      </c>
      <c r="E330" s="269" t="s">
        <v>4</v>
      </c>
      <c r="F330" s="269" t="s">
        <v>6</v>
      </c>
      <c r="G330" s="270"/>
      <c r="H330" s="20"/>
      <c r="I330" s="270"/>
      <c r="J330" s="269"/>
      <c r="K330" s="269" t="s">
        <v>209</v>
      </c>
      <c r="L330" s="269" t="s">
        <v>236</v>
      </c>
    </row>
    <row r="331" spans="1:12" ht="30" x14ac:dyDescent="0.25">
      <c r="A331" s="269" t="s">
        <v>414</v>
      </c>
      <c r="B331" s="269" t="s">
        <v>415</v>
      </c>
      <c r="C331" s="269" t="s">
        <v>416</v>
      </c>
      <c r="D331" s="269" t="s">
        <v>5485</v>
      </c>
      <c r="E331" s="269" t="s">
        <v>4</v>
      </c>
      <c r="F331" s="269" t="s">
        <v>6</v>
      </c>
      <c r="G331" s="270"/>
      <c r="H331" s="20"/>
      <c r="I331" s="270"/>
      <c r="J331" s="269"/>
      <c r="K331" s="269" t="s">
        <v>198</v>
      </c>
      <c r="L331" s="269" t="s">
        <v>236</v>
      </c>
    </row>
    <row r="332" spans="1:12" ht="30" x14ac:dyDescent="0.25">
      <c r="A332" s="269" t="s">
        <v>418</v>
      </c>
      <c r="B332" s="269" t="s">
        <v>419</v>
      </c>
      <c r="C332" s="269" t="s">
        <v>275</v>
      </c>
      <c r="D332" s="269" t="s">
        <v>5485</v>
      </c>
      <c r="E332" s="269" t="s">
        <v>4</v>
      </c>
      <c r="F332" s="269" t="s">
        <v>5</v>
      </c>
      <c r="G332" s="270"/>
      <c r="H332" s="20"/>
      <c r="I332" s="270"/>
      <c r="J332" s="269"/>
      <c r="K332" s="269" t="s">
        <v>18</v>
      </c>
      <c r="L332" s="269" t="s">
        <v>236</v>
      </c>
    </row>
    <row r="333" spans="1:12" ht="30" x14ac:dyDescent="0.25">
      <c r="A333" s="269" t="s">
        <v>421</v>
      </c>
      <c r="B333" s="269" t="s">
        <v>422</v>
      </c>
      <c r="C333" s="269" t="s">
        <v>423</v>
      </c>
      <c r="D333" s="269" t="s">
        <v>5485</v>
      </c>
      <c r="E333" s="269" t="s">
        <v>4</v>
      </c>
      <c r="F333" s="269" t="s">
        <v>5</v>
      </c>
      <c r="G333" s="270"/>
      <c r="H333" s="20"/>
      <c r="I333" s="270"/>
      <c r="J333" s="269"/>
      <c r="K333" s="269" t="s">
        <v>18</v>
      </c>
      <c r="L333" s="269" t="s">
        <v>236</v>
      </c>
    </row>
    <row r="334" spans="1:12" ht="30" x14ac:dyDescent="0.25">
      <c r="A334" s="269" t="s">
        <v>489</v>
      </c>
      <c r="B334" s="269" t="s">
        <v>490</v>
      </c>
      <c r="C334" s="269" t="s">
        <v>491</v>
      </c>
      <c r="D334" s="269" t="s">
        <v>5485</v>
      </c>
      <c r="E334" s="269" t="s">
        <v>4</v>
      </c>
      <c r="F334" s="269" t="s">
        <v>6</v>
      </c>
      <c r="G334" s="270"/>
      <c r="H334" s="20"/>
      <c r="I334" s="270"/>
      <c r="J334" s="269"/>
      <c r="K334" s="269" t="s">
        <v>209</v>
      </c>
      <c r="L334" s="269" t="s">
        <v>236</v>
      </c>
    </row>
    <row r="335" spans="1:12" ht="30" x14ac:dyDescent="0.25">
      <c r="A335" s="269" t="s">
        <v>1297</v>
      </c>
      <c r="B335" s="269" t="s">
        <v>1298</v>
      </c>
      <c r="C335" s="269" t="s">
        <v>1299</v>
      </c>
      <c r="D335" s="269" t="s">
        <v>5485</v>
      </c>
      <c r="E335" s="269" t="s">
        <v>8</v>
      </c>
      <c r="F335" s="269" t="s">
        <v>5</v>
      </c>
      <c r="G335" s="270"/>
      <c r="H335" s="20"/>
      <c r="I335" s="270"/>
      <c r="J335" s="269"/>
      <c r="K335" s="269" t="s">
        <v>1300</v>
      </c>
      <c r="L335" s="269" t="s">
        <v>236</v>
      </c>
    </row>
    <row r="336" spans="1:12" ht="30" x14ac:dyDescent="0.25">
      <c r="A336" s="269" t="s">
        <v>1303</v>
      </c>
      <c r="B336" s="269" t="s">
        <v>1304</v>
      </c>
      <c r="C336" s="269" t="s">
        <v>1305</v>
      </c>
      <c r="D336" s="269" t="s">
        <v>5485</v>
      </c>
      <c r="E336" s="269" t="s">
        <v>8</v>
      </c>
      <c r="F336" s="269" t="s">
        <v>5</v>
      </c>
      <c r="G336" s="270"/>
      <c r="H336" s="20"/>
      <c r="I336" s="270"/>
      <c r="J336" s="269"/>
      <c r="K336" s="269" t="s">
        <v>209</v>
      </c>
      <c r="L336" s="269" t="s">
        <v>236</v>
      </c>
    </row>
    <row r="337" spans="1:12" ht="45" x14ac:dyDescent="0.25">
      <c r="A337" s="269" t="s">
        <v>1308</v>
      </c>
      <c r="B337" s="269" t="s">
        <v>1309</v>
      </c>
      <c r="C337" s="269" t="s">
        <v>1310</v>
      </c>
      <c r="D337" s="269" t="s">
        <v>5485</v>
      </c>
      <c r="E337" s="269" t="s">
        <v>8</v>
      </c>
      <c r="F337" s="269" t="s">
        <v>5</v>
      </c>
      <c r="G337" s="270"/>
      <c r="H337" s="20"/>
      <c r="I337" s="270"/>
      <c r="J337" s="269"/>
      <c r="K337" s="269" t="s">
        <v>209</v>
      </c>
      <c r="L337" s="269" t="s">
        <v>236</v>
      </c>
    </row>
    <row r="338" spans="1:12" ht="45" x14ac:dyDescent="0.25">
      <c r="A338" s="269" t="s">
        <v>1313</v>
      </c>
      <c r="B338" s="269" t="s">
        <v>1314</v>
      </c>
      <c r="C338" s="269" t="s">
        <v>1315</v>
      </c>
      <c r="D338" s="269" t="s">
        <v>5485</v>
      </c>
      <c r="E338" s="269" t="s">
        <v>8</v>
      </c>
      <c r="F338" s="269" t="s">
        <v>5</v>
      </c>
      <c r="G338" s="270"/>
      <c r="H338" s="20"/>
      <c r="I338" s="270"/>
      <c r="J338" s="269"/>
      <c r="K338" s="269" t="s">
        <v>209</v>
      </c>
      <c r="L338" s="269" t="s">
        <v>236</v>
      </c>
    </row>
    <row r="339" spans="1:12" ht="45" x14ac:dyDescent="0.25">
      <c r="A339" s="269" t="s">
        <v>1318</v>
      </c>
      <c r="B339" s="269" t="s">
        <v>4924</v>
      </c>
      <c r="C339" s="269" t="s">
        <v>4925</v>
      </c>
      <c r="D339" s="269" t="s">
        <v>5485</v>
      </c>
      <c r="E339" s="269" t="s">
        <v>8</v>
      </c>
      <c r="F339" s="269" t="s">
        <v>5</v>
      </c>
      <c r="G339" s="270"/>
      <c r="H339" s="20"/>
      <c r="I339" s="270"/>
      <c r="J339" s="269"/>
      <c r="K339" s="269" t="s">
        <v>209</v>
      </c>
      <c r="L339" s="269" t="s">
        <v>236</v>
      </c>
    </row>
    <row r="340" spans="1:12" ht="30" x14ac:dyDescent="0.25">
      <c r="A340" s="269" t="s">
        <v>1320</v>
      </c>
      <c r="B340" s="269" t="s">
        <v>1321</v>
      </c>
      <c r="C340" s="269" t="s">
        <v>1322</v>
      </c>
      <c r="D340" s="269" t="s">
        <v>5485</v>
      </c>
      <c r="E340" s="269" t="s">
        <v>4</v>
      </c>
      <c r="F340" s="269" t="s">
        <v>6</v>
      </c>
      <c r="G340" s="270"/>
      <c r="H340" s="20"/>
      <c r="I340" s="270"/>
      <c r="J340" s="269"/>
      <c r="K340" s="269" t="s">
        <v>209</v>
      </c>
      <c r="L340" s="269" t="s">
        <v>236</v>
      </c>
    </row>
    <row r="341" spans="1:12" ht="30" x14ac:dyDescent="0.25">
      <c r="A341" s="269" t="s">
        <v>1324</v>
      </c>
      <c r="B341" s="269" t="s">
        <v>1325</v>
      </c>
      <c r="C341" s="269" t="s">
        <v>1326</v>
      </c>
      <c r="D341" s="269" t="s">
        <v>5485</v>
      </c>
      <c r="E341" s="269" t="s">
        <v>4</v>
      </c>
      <c r="F341" s="269" t="s">
        <v>5</v>
      </c>
      <c r="G341" s="270"/>
      <c r="H341" s="20"/>
      <c r="I341" s="270"/>
      <c r="J341" s="269"/>
      <c r="K341" s="269" t="s">
        <v>18</v>
      </c>
      <c r="L341" s="269" t="s">
        <v>236</v>
      </c>
    </row>
    <row r="342" spans="1:12" ht="30" x14ac:dyDescent="0.25">
      <c r="A342" s="269" t="s">
        <v>4106</v>
      </c>
      <c r="B342" s="269" t="s">
        <v>4107</v>
      </c>
      <c r="C342" s="269" t="s">
        <v>4108</v>
      </c>
      <c r="D342" s="269" t="s">
        <v>5485</v>
      </c>
      <c r="E342" s="269" t="s">
        <v>4</v>
      </c>
      <c r="F342" s="269" t="s">
        <v>6</v>
      </c>
      <c r="G342" s="270"/>
      <c r="H342" s="20"/>
      <c r="I342" s="270"/>
      <c r="J342" s="269"/>
      <c r="K342" s="269" t="s">
        <v>209</v>
      </c>
      <c r="L342" s="269" t="s">
        <v>236</v>
      </c>
    </row>
    <row r="343" spans="1:12" ht="45" x14ac:dyDescent="0.25">
      <c r="A343" s="269" t="s">
        <v>34</v>
      </c>
      <c r="B343" s="269" t="s">
        <v>4817</v>
      </c>
      <c r="C343" s="269" t="s">
        <v>4818</v>
      </c>
      <c r="D343" s="269" t="s">
        <v>5485</v>
      </c>
      <c r="E343" s="269" t="s">
        <v>4</v>
      </c>
      <c r="F343" s="269" t="s">
        <v>6</v>
      </c>
      <c r="G343" s="270"/>
      <c r="H343" s="20"/>
      <c r="I343" s="270"/>
      <c r="J343" s="269"/>
      <c r="K343" s="269" t="s">
        <v>9</v>
      </c>
      <c r="L343" s="269" t="s">
        <v>37</v>
      </c>
    </row>
    <row r="344" spans="1:12" ht="45" x14ac:dyDescent="0.25">
      <c r="A344" s="269" t="s">
        <v>979</v>
      </c>
      <c r="B344" s="269" t="s">
        <v>4900</v>
      </c>
      <c r="C344" s="269" t="s">
        <v>4901</v>
      </c>
      <c r="D344" s="269" t="s">
        <v>5485</v>
      </c>
      <c r="E344" s="269" t="s">
        <v>4</v>
      </c>
      <c r="F344" s="269" t="s">
        <v>6</v>
      </c>
      <c r="G344" s="270"/>
      <c r="H344" s="20"/>
      <c r="I344" s="270"/>
      <c r="J344" s="269"/>
      <c r="K344" s="269" t="s">
        <v>9</v>
      </c>
      <c r="L344" s="269" t="s">
        <v>37</v>
      </c>
    </row>
    <row r="345" spans="1:12" ht="45" x14ac:dyDescent="0.25">
      <c r="A345" s="269" t="s">
        <v>2125</v>
      </c>
      <c r="B345" s="269" t="s">
        <v>5002</v>
      </c>
      <c r="C345" s="269" t="s">
        <v>5003</v>
      </c>
      <c r="D345" s="269" t="s">
        <v>5485</v>
      </c>
      <c r="E345" s="269" t="s">
        <v>4</v>
      </c>
      <c r="F345" s="269" t="s">
        <v>6</v>
      </c>
      <c r="G345" s="270"/>
      <c r="H345" s="20"/>
      <c r="I345" s="270"/>
      <c r="J345" s="269"/>
      <c r="K345" s="269" t="s">
        <v>9</v>
      </c>
      <c r="L345" s="269" t="s">
        <v>37</v>
      </c>
    </row>
    <row r="346" spans="1:12" ht="30" x14ac:dyDescent="0.25">
      <c r="A346" s="269" t="s">
        <v>5016</v>
      </c>
      <c r="B346" s="269" t="s">
        <v>5017</v>
      </c>
      <c r="C346" s="269" t="s">
        <v>5018</v>
      </c>
      <c r="D346" s="269" t="s">
        <v>5485</v>
      </c>
      <c r="E346" s="269" t="s">
        <v>4</v>
      </c>
      <c r="F346" s="269" t="s">
        <v>5</v>
      </c>
      <c r="G346" s="270"/>
      <c r="H346" s="20"/>
      <c r="I346" s="270"/>
      <c r="J346" s="269"/>
      <c r="K346" s="269" t="s">
        <v>9</v>
      </c>
      <c r="L346" s="269" t="s">
        <v>37</v>
      </c>
    </row>
    <row r="347" spans="1:12" ht="30" x14ac:dyDescent="0.25">
      <c r="A347" s="269" t="s">
        <v>2645</v>
      </c>
      <c r="B347" s="269" t="s">
        <v>5013</v>
      </c>
      <c r="C347" s="269" t="s">
        <v>5014</v>
      </c>
      <c r="D347" s="269" t="s">
        <v>5485</v>
      </c>
      <c r="E347" s="269" t="s">
        <v>4</v>
      </c>
      <c r="F347" s="269" t="s">
        <v>6</v>
      </c>
      <c r="G347" s="270"/>
      <c r="H347" s="20"/>
      <c r="I347" s="270"/>
      <c r="J347" s="269"/>
      <c r="K347" s="269" t="s">
        <v>626</v>
      </c>
      <c r="L347" s="269" t="s">
        <v>37</v>
      </c>
    </row>
    <row r="348" spans="1:12" ht="45" x14ac:dyDescent="0.25">
      <c r="A348" s="269" t="s">
        <v>3136</v>
      </c>
      <c r="B348" s="269" t="s">
        <v>5022</v>
      </c>
      <c r="C348" s="269" t="s">
        <v>5023</v>
      </c>
      <c r="D348" s="269" t="s">
        <v>5485</v>
      </c>
      <c r="E348" s="269" t="s">
        <v>8</v>
      </c>
      <c r="F348" s="269" t="s">
        <v>6</v>
      </c>
      <c r="G348" s="270"/>
      <c r="H348" s="20"/>
      <c r="I348" s="270"/>
      <c r="J348" s="269"/>
      <c r="K348" s="269" t="s">
        <v>9</v>
      </c>
      <c r="L348" s="269" t="s">
        <v>37</v>
      </c>
    </row>
    <row r="349" spans="1:12" ht="45" x14ac:dyDescent="0.25">
      <c r="A349" s="269" t="s">
        <v>3139</v>
      </c>
      <c r="B349" s="269" t="s">
        <v>5024</v>
      </c>
      <c r="C349" s="269" t="s">
        <v>5025</v>
      </c>
      <c r="D349" s="269" t="s">
        <v>5485</v>
      </c>
      <c r="E349" s="269" t="s">
        <v>8</v>
      </c>
      <c r="F349" s="269" t="s">
        <v>6</v>
      </c>
      <c r="G349" s="270"/>
      <c r="H349" s="20"/>
      <c r="I349" s="270"/>
      <c r="J349" s="269"/>
      <c r="K349" s="269" t="s">
        <v>9</v>
      </c>
      <c r="L349" s="269" t="s">
        <v>37</v>
      </c>
    </row>
    <row r="350" spans="1:12" ht="45" x14ac:dyDescent="0.25">
      <c r="A350" s="269" t="s">
        <v>3142</v>
      </c>
      <c r="B350" s="269" t="s">
        <v>5026</v>
      </c>
      <c r="C350" s="269" t="s">
        <v>5027</v>
      </c>
      <c r="D350" s="269" t="s">
        <v>5485</v>
      </c>
      <c r="E350" s="269" t="s">
        <v>8</v>
      </c>
      <c r="F350" s="269" t="s">
        <v>6</v>
      </c>
      <c r="G350" s="270"/>
      <c r="H350" s="20"/>
      <c r="I350" s="270"/>
      <c r="J350" s="269"/>
      <c r="K350" s="269" t="s">
        <v>9</v>
      </c>
      <c r="L350" s="269" t="s">
        <v>37</v>
      </c>
    </row>
    <row r="351" spans="1:12" ht="45" x14ac:dyDescent="0.25">
      <c r="A351" s="269" t="s">
        <v>3146</v>
      </c>
      <c r="B351" s="269" t="s">
        <v>5028</v>
      </c>
      <c r="C351" s="269" t="s">
        <v>5029</v>
      </c>
      <c r="D351" s="269" t="s">
        <v>5485</v>
      </c>
      <c r="E351" s="269" t="s">
        <v>8</v>
      </c>
      <c r="F351" s="269" t="s">
        <v>6</v>
      </c>
      <c r="G351" s="270"/>
      <c r="H351" s="20"/>
      <c r="I351" s="270"/>
      <c r="J351" s="269"/>
      <c r="K351" s="269" t="s">
        <v>9</v>
      </c>
      <c r="L351" s="269" t="s">
        <v>37</v>
      </c>
    </row>
    <row r="352" spans="1:12" ht="45" x14ac:dyDescent="0.25">
      <c r="A352" s="269" t="s">
        <v>3149</v>
      </c>
      <c r="B352" s="269" t="s">
        <v>5030</v>
      </c>
      <c r="C352" s="269" t="s">
        <v>5031</v>
      </c>
      <c r="D352" s="269" t="s">
        <v>5485</v>
      </c>
      <c r="E352" s="269" t="s">
        <v>8</v>
      </c>
      <c r="F352" s="269" t="s">
        <v>6</v>
      </c>
      <c r="G352" s="270"/>
      <c r="H352" s="20"/>
      <c r="I352" s="270"/>
      <c r="J352" s="269"/>
      <c r="K352" s="269" t="s">
        <v>9</v>
      </c>
      <c r="L352" s="269" t="s">
        <v>37</v>
      </c>
    </row>
    <row r="353" spans="1:12" ht="60" x14ac:dyDescent="0.25">
      <c r="A353" s="269" t="s">
        <v>3152</v>
      </c>
      <c r="B353" s="269" t="s">
        <v>5032</v>
      </c>
      <c r="C353" s="269" t="s">
        <v>5033</v>
      </c>
      <c r="D353" s="269" t="s">
        <v>5487</v>
      </c>
      <c r="E353" s="269" t="s">
        <v>8</v>
      </c>
      <c r="F353" s="269" t="s">
        <v>6</v>
      </c>
      <c r="G353" s="270"/>
      <c r="H353" s="20"/>
      <c r="I353" s="270"/>
      <c r="J353" s="269"/>
      <c r="K353" s="269" t="s">
        <v>9</v>
      </c>
      <c r="L353" s="269" t="s">
        <v>37</v>
      </c>
    </row>
    <row r="354" spans="1:12" ht="60" x14ac:dyDescent="0.25">
      <c r="A354" s="269" t="s">
        <v>3155</v>
      </c>
      <c r="B354" s="269" t="s">
        <v>3244</v>
      </c>
      <c r="C354" s="269" t="s">
        <v>5034</v>
      </c>
      <c r="D354" s="269" t="s">
        <v>5487</v>
      </c>
      <c r="E354" s="269" t="s">
        <v>8</v>
      </c>
      <c r="F354" s="269" t="s">
        <v>6</v>
      </c>
      <c r="G354" s="270"/>
      <c r="H354" s="20"/>
      <c r="I354" s="270"/>
      <c r="J354" s="269"/>
      <c r="K354" s="269" t="s">
        <v>9</v>
      </c>
      <c r="L354" s="269" t="s">
        <v>37</v>
      </c>
    </row>
    <row r="355" spans="1:12" ht="60" x14ac:dyDescent="0.25">
      <c r="A355" s="269" t="s">
        <v>3158</v>
      </c>
      <c r="B355" s="269" t="s">
        <v>5035</v>
      </c>
      <c r="C355" s="269" t="s">
        <v>5036</v>
      </c>
      <c r="D355" s="269" t="s">
        <v>5485</v>
      </c>
      <c r="E355" s="269" t="s">
        <v>8</v>
      </c>
      <c r="F355" s="269" t="s">
        <v>6</v>
      </c>
      <c r="G355" s="270"/>
      <c r="H355" s="20"/>
      <c r="I355" s="270"/>
      <c r="J355" s="269"/>
      <c r="K355" s="269" t="s">
        <v>9</v>
      </c>
      <c r="L355" s="269" t="s">
        <v>37</v>
      </c>
    </row>
    <row r="356" spans="1:12" ht="60" x14ac:dyDescent="0.25">
      <c r="A356" s="269" t="s">
        <v>3161</v>
      </c>
      <c r="B356" s="269" t="s">
        <v>5037</v>
      </c>
      <c r="C356" s="269" t="s">
        <v>5038</v>
      </c>
      <c r="D356" s="269" t="s">
        <v>5487</v>
      </c>
      <c r="E356" s="269" t="s">
        <v>8</v>
      </c>
      <c r="F356" s="269" t="s">
        <v>6</v>
      </c>
      <c r="G356" s="270"/>
      <c r="H356" s="20"/>
      <c r="I356" s="270"/>
      <c r="J356" s="269"/>
      <c r="K356" s="269" t="s">
        <v>9</v>
      </c>
      <c r="L356" s="269" t="s">
        <v>37</v>
      </c>
    </row>
    <row r="357" spans="1:12" ht="60" x14ac:dyDescent="0.25">
      <c r="A357" s="269" t="s">
        <v>3164</v>
      </c>
      <c r="B357" s="269" t="s">
        <v>5039</v>
      </c>
      <c r="C357" s="269" t="s">
        <v>5040</v>
      </c>
      <c r="D357" s="269" t="s">
        <v>5487</v>
      </c>
      <c r="E357" s="269" t="s">
        <v>8</v>
      </c>
      <c r="F357" s="269" t="s">
        <v>6</v>
      </c>
      <c r="G357" s="270"/>
      <c r="H357" s="20"/>
      <c r="I357" s="270"/>
      <c r="J357" s="269"/>
      <c r="K357" s="269" t="s">
        <v>9</v>
      </c>
      <c r="L357" s="269" t="s">
        <v>37</v>
      </c>
    </row>
    <row r="358" spans="1:12" ht="60" x14ac:dyDescent="0.25">
      <c r="A358" s="269" t="s">
        <v>3166</v>
      </c>
      <c r="B358" s="269" t="s">
        <v>3167</v>
      </c>
      <c r="C358" s="269" t="s">
        <v>5041</v>
      </c>
      <c r="D358" s="269" t="s">
        <v>5485</v>
      </c>
      <c r="E358" s="269" t="s">
        <v>4</v>
      </c>
      <c r="F358" s="269" t="s">
        <v>6</v>
      </c>
      <c r="G358" s="270"/>
      <c r="H358" s="20"/>
      <c r="I358" s="270"/>
      <c r="J358" s="269"/>
      <c r="K358" s="269" t="s">
        <v>626</v>
      </c>
      <c r="L358" s="269" t="s">
        <v>37</v>
      </c>
    </row>
    <row r="359" spans="1:12" ht="45" x14ac:dyDescent="0.25">
      <c r="A359" s="269" t="s">
        <v>3170</v>
      </c>
      <c r="B359" s="269" t="s">
        <v>3171</v>
      </c>
      <c r="C359" s="269" t="s">
        <v>3172</v>
      </c>
      <c r="D359" s="269" t="s">
        <v>5485</v>
      </c>
      <c r="E359" s="269" t="s">
        <v>8</v>
      </c>
      <c r="F359" s="269" t="s">
        <v>5</v>
      </c>
      <c r="G359" s="270"/>
      <c r="H359" s="20"/>
      <c r="I359" s="270"/>
      <c r="J359" s="269"/>
      <c r="K359" s="269" t="s">
        <v>9</v>
      </c>
      <c r="L359" s="269" t="s">
        <v>37</v>
      </c>
    </row>
    <row r="360" spans="1:12" ht="45" x14ac:dyDescent="0.25">
      <c r="A360" s="269" t="s">
        <v>3175</v>
      </c>
      <c r="B360" s="269" t="s">
        <v>3143</v>
      </c>
      <c r="C360" s="269" t="s">
        <v>5042</v>
      </c>
      <c r="D360" s="269" t="s">
        <v>5485</v>
      </c>
      <c r="E360" s="269" t="s">
        <v>8</v>
      </c>
      <c r="F360" s="269" t="s">
        <v>6</v>
      </c>
      <c r="G360" s="270"/>
      <c r="H360" s="20"/>
      <c r="I360" s="270"/>
      <c r="J360" s="269"/>
      <c r="K360" s="269" t="s">
        <v>9</v>
      </c>
      <c r="L360" s="269" t="s">
        <v>37</v>
      </c>
    </row>
    <row r="361" spans="1:12" ht="45" x14ac:dyDescent="0.25">
      <c r="A361" s="269" t="s">
        <v>3178</v>
      </c>
      <c r="B361" s="269" t="s">
        <v>5043</v>
      </c>
      <c r="C361" s="269" t="s">
        <v>5044</v>
      </c>
      <c r="D361" s="269" t="s">
        <v>5485</v>
      </c>
      <c r="E361" s="269" t="s">
        <v>8</v>
      </c>
      <c r="F361" s="269" t="s">
        <v>6</v>
      </c>
      <c r="G361" s="270"/>
      <c r="H361" s="20"/>
      <c r="I361" s="270"/>
      <c r="J361" s="269"/>
      <c r="K361" s="269" t="s">
        <v>9</v>
      </c>
      <c r="L361" s="269" t="s">
        <v>37</v>
      </c>
    </row>
    <row r="362" spans="1:12" ht="60" x14ac:dyDescent="0.25">
      <c r="A362" s="269" t="s">
        <v>3182</v>
      </c>
      <c r="B362" s="269" t="s">
        <v>3183</v>
      </c>
      <c r="C362" s="269" t="s">
        <v>3184</v>
      </c>
      <c r="D362" s="269" t="s">
        <v>5487</v>
      </c>
      <c r="E362" s="269" t="s">
        <v>8</v>
      </c>
      <c r="F362" s="269" t="s">
        <v>6</v>
      </c>
      <c r="G362" s="270"/>
      <c r="H362" s="20"/>
      <c r="I362" s="270"/>
      <c r="J362" s="269"/>
      <c r="K362" s="269" t="s">
        <v>9</v>
      </c>
      <c r="L362" s="269" t="s">
        <v>37</v>
      </c>
    </row>
    <row r="363" spans="1:12" ht="45" x14ac:dyDescent="0.25">
      <c r="A363" s="269" t="s">
        <v>3186</v>
      </c>
      <c r="B363" s="269" t="s">
        <v>5045</v>
      </c>
      <c r="C363" s="269" t="s">
        <v>5046</v>
      </c>
      <c r="D363" s="269" t="s">
        <v>5485</v>
      </c>
      <c r="E363" s="269" t="s">
        <v>4</v>
      </c>
      <c r="F363" s="269" t="s">
        <v>6</v>
      </c>
      <c r="G363" s="270"/>
      <c r="H363" s="20"/>
      <c r="I363" s="270"/>
      <c r="J363" s="269"/>
      <c r="K363" s="269" t="s">
        <v>9</v>
      </c>
      <c r="L363" s="269" t="s">
        <v>37</v>
      </c>
    </row>
    <row r="364" spans="1:12" ht="60" x14ac:dyDescent="0.25">
      <c r="A364" s="269" t="s">
        <v>3189</v>
      </c>
      <c r="B364" s="269" t="s">
        <v>5047</v>
      </c>
      <c r="C364" s="269" t="s">
        <v>5048</v>
      </c>
      <c r="D364" s="269" t="s">
        <v>5485</v>
      </c>
      <c r="E364" s="269" t="s">
        <v>8</v>
      </c>
      <c r="F364" s="269" t="s">
        <v>6</v>
      </c>
      <c r="G364" s="270"/>
      <c r="H364" s="20"/>
      <c r="I364" s="270"/>
      <c r="J364" s="269"/>
      <c r="K364" s="269" t="s">
        <v>9</v>
      </c>
      <c r="L364" s="269" t="s">
        <v>37</v>
      </c>
    </row>
    <row r="365" spans="1:12" ht="60" x14ac:dyDescent="0.25">
      <c r="A365" s="269" t="s">
        <v>3192</v>
      </c>
      <c r="B365" s="269" t="s">
        <v>5049</v>
      </c>
      <c r="C365" s="269" t="s">
        <v>5050</v>
      </c>
      <c r="D365" s="269" t="s">
        <v>5485</v>
      </c>
      <c r="E365" s="269" t="s">
        <v>8</v>
      </c>
      <c r="F365" s="269" t="s">
        <v>6</v>
      </c>
      <c r="G365" s="270"/>
      <c r="H365" s="20"/>
      <c r="I365" s="270"/>
      <c r="J365" s="269"/>
      <c r="K365" s="269" t="s">
        <v>9</v>
      </c>
      <c r="L365" s="269" t="s">
        <v>37</v>
      </c>
    </row>
    <row r="366" spans="1:12" ht="60" x14ac:dyDescent="0.25">
      <c r="A366" s="269" t="s">
        <v>3195</v>
      </c>
      <c r="B366" s="269" t="s">
        <v>5051</v>
      </c>
      <c r="C366" s="269" t="s">
        <v>5052</v>
      </c>
      <c r="D366" s="269" t="s">
        <v>5485</v>
      </c>
      <c r="E366" s="269" t="s">
        <v>8</v>
      </c>
      <c r="F366" s="269" t="s">
        <v>6</v>
      </c>
      <c r="G366" s="270"/>
      <c r="H366" s="20"/>
      <c r="I366" s="270"/>
      <c r="J366" s="269"/>
      <c r="K366" s="269" t="s">
        <v>9</v>
      </c>
      <c r="L366" s="269" t="s">
        <v>37</v>
      </c>
    </row>
    <row r="367" spans="1:12" ht="60" x14ac:dyDescent="0.25">
      <c r="A367" s="269" t="s">
        <v>3198</v>
      </c>
      <c r="B367" s="269" t="s">
        <v>5053</v>
      </c>
      <c r="C367" s="269" t="s">
        <v>5054</v>
      </c>
      <c r="D367" s="269" t="s">
        <v>5485</v>
      </c>
      <c r="E367" s="269" t="s">
        <v>8</v>
      </c>
      <c r="F367" s="269" t="s">
        <v>6</v>
      </c>
      <c r="G367" s="270"/>
      <c r="H367" s="20"/>
      <c r="I367" s="270"/>
      <c r="J367" s="269"/>
      <c r="K367" s="269" t="s">
        <v>9</v>
      </c>
      <c r="L367" s="269" t="s">
        <v>37</v>
      </c>
    </row>
    <row r="368" spans="1:12" ht="60" x14ac:dyDescent="0.25">
      <c r="A368" s="269" t="s">
        <v>3201</v>
      </c>
      <c r="B368" s="269" t="s">
        <v>5055</v>
      </c>
      <c r="C368" s="269" t="s">
        <v>5056</v>
      </c>
      <c r="D368" s="269" t="s">
        <v>5485</v>
      </c>
      <c r="E368" s="269" t="s">
        <v>8</v>
      </c>
      <c r="F368" s="269" t="s">
        <v>6</v>
      </c>
      <c r="G368" s="270"/>
      <c r="H368" s="20"/>
      <c r="I368" s="270"/>
      <c r="J368" s="269"/>
      <c r="K368" s="269" t="s">
        <v>9</v>
      </c>
      <c r="L368" s="269" t="s">
        <v>37</v>
      </c>
    </row>
    <row r="369" spans="1:12" ht="45" x14ac:dyDescent="0.25">
      <c r="A369" s="269" t="s">
        <v>3203</v>
      </c>
      <c r="B369" s="269" t="s">
        <v>3179</v>
      </c>
      <c r="C369" s="269" t="s">
        <v>5057</v>
      </c>
      <c r="D369" s="269" t="s">
        <v>5485</v>
      </c>
      <c r="E369" s="269" t="s">
        <v>4</v>
      </c>
      <c r="F369" s="269" t="s">
        <v>5</v>
      </c>
      <c r="G369" s="270"/>
      <c r="H369" s="20"/>
      <c r="I369" s="270"/>
      <c r="J369" s="269"/>
      <c r="K369" s="269" t="s">
        <v>9</v>
      </c>
      <c r="L369" s="269" t="s">
        <v>37</v>
      </c>
    </row>
    <row r="370" spans="1:12" ht="45" x14ac:dyDescent="0.25">
      <c r="A370" s="269" t="s">
        <v>3205</v>
      </c>
      <c r="B370" s="269" t="s">
        <v>5058</v>
      </c>
      <c r="C370" s="269" t="s">
        <v>5059</v>
      </c>
      <c r="D370" s="269" t="s">
        <v>5485</v>
      </c>
      <c r="E370" s="269" t="s">
        <v>4</v>
      </c>
      <c r="F370" s="269" t="s">
        <v>5</v>
      </c>
      <c r="G370" s="270"/>
      <c r="H370" s="20"/>
      <c r="I370" s="270"/>
      <c r="J370" s="269"/>
      <c r="K370" s="269" t="s">
        <v>9</v>
      </c>
      <c r="L370" s="269" t="s">
        <v>37</v>
      </c>
    </row>
    <row r="371" spans="1:12" ht="45" x14ac:dyDescent="0.25">
      <c r="A371" s="269" t="s">
        <v>3208</v>
      </c>
      <c r="B371" s="269" t="s">
        <v>99</v>
      </c>
      <c r="C371" s="269" t="s">
        <v>5060</v>
      </c>
      <c r="D371" s="269" t="s">
        <v>5485</v>
      </c>
      <c r="E371" s="269" t="s">
        <v>4</v>
      </c>
      <c r="F371" s="269" t="s">
        <v>5</v>
      </c>
      <c r="G371" s="270"/>
      <c r="H371" s="20"/>
      <c r="I371" s="270"/>
      <c r="J371" s="269"/>
      <c r="K371" s="269" t="s">
        <v>9</v>
      </c>
      <c r="L371" s="269" t="s">
        <v>37</v>
      </c>
    </row>
    <row r="372" spans="1:12" ht="60" x14ac:dyDescent="0.25">
      <c r="A372" s="269" t="s">
        <v>3210</v>
      </c>
      <c r="B372" s="269" t="s">
        <v>5061</v>
      </c>
      <c r="C372" s="269" t="s">
        <v>5062</v>
      </c>
      <c r="D372" s="269" t="s">
        <v>5485</v>
      </c>
      <c r="E372" s="269" t="s">
        <v>4</v>
      </c>
      <c r="F372" s="269" t="s">
        <v>5</v>
      </c>
      <c r="G372" s="270"/>
      <c r="H372" s="20"/>
      <c r="I372" s="270"/>
      <c r="J372" s="269"/>
      <c r="K372" s="269" t="s">
        <v>9</v>
      </c>
      <c r="L372" s="269" t="s">
        <v>37</v>
      </c>
    </row>
    <row r="373" spans="1:12" ht="45" x14ac:dyDescent="0.25">
      <c r="A373" s="269" t="s">
        <v>3213</v>
      </c>
      <c r="B373" s="269" t="s">
        <v>3214</v>
      </c>
      <c r="C373" s="269" t="s">
        <v>5063</v>
      </c>
      <c r="D373" s="269" t="s">
        <v>5485</v>
      </c>
      <c r="E373" s="269" t="s">
        <v>8</v>
      </c>
      <c r="F373" s="269" t="s">
        <v>6</v>
      </c>
      <c r="G373" s="270"/>
      <c r="H373" s="20"/>
      <c r="I373" s="270"/>
      <c r="J373" s="269"/>
      <c r="K373" s="269" t="s">
        <v>9</v>
      </c>
      <c r="L373" s="269" t="s">
        <v>37</v>
      </c>
    </row>
    <row r="374" spans="1:12" ht="45" x14ac:dyDescent="0.25">
      <c r="A374" s="269" t="s">
        <v>3217</v>
      </c>
      <c r="B374" s="269" t="s">
        <v>5064</v>
      </c>
      <c r="C374" s="269" t="s">
        <v>5065</v>
      </c>
      <c r="D374" s="269" t="s">
        <v>5485</v>
      </c>
      <c r="E374" s="269" t="s">
        <v>8</v>
      </c>
      <c r="F374" s="269" t="s">
        <v>6</v>
      </c>
      <c r="G374" s="270"/>
      <c r="H374" s="20"/>
      <c r="I374" s="270"/>
      <c r="J374" s="269"/>
      <c r="K374" s="269" t="s">
        <v>9</v>
      </c>
      <c r="L374" s="269" t="s">
        <v>37</v>
      </c>
    </row>
    <row r="375" spans="1:12" ht="45" x14ac:dyDescent="0.25">
      <c r="A375" s="269" t="s">
        <v>3220</v>
      </c>
      <c r="B375" s="269" t="s">
        <v>5066</v>
      </c>
      <c r="C375" s="269" t="s">
        <v>5067</v>
      </c>
      <c r="D375" s="269" t="s">
        <v>5485</v>
      </c>
      <c r="E375" s="269" t="s">
        <v>8</v>
      </c>
      <c r="F375" s="269" t="s">
        <v>6</v>
      </c>
      <c r="G375" s="270"/>
      <c r="H375" s="20"/>
      <c r="I375" s="270"/>
      <c r="J375" s="269"/>
      <c r="K375" s="269" t="s">
        <v>9</v>
      </c>
      <c r="L375" s="269" t="s">
        <v>37</v>
      </c>
    </row>
    <row r="376" spans="1:12" ht="45" x14ac:dyDescent="0.25">
      <c r="A376" s="269" t="s">
        <v>3223</v>
      </c>
      <c r="B376" s="269" t="s">
        <v>5068</v>
      </c>
      <c r="C376" s="269" t="s">
        <v>5069</v>
      </c>
      <c r="D376" s="269" t="s">
        <v>5485</v>
      </c>
      <c r="E376" s="269" t="s">
        <v>8</v>
      </c>
      <c r="F376" s="269" t="s">
        <v>6</v>
      </c>
      <c r="G376" s="270"/>
      <c r="H376" s="20"/>
      <c r="I376" s="270"/>
      <c r="J376" s="269"/>
      <c r="K376" s="269" t="s">
        <v>9</v>
      </c>
      <c r="L376" s="269" t="s">
        <v>37</v>
      </c>
    </row>
    <row r="377" spans="1:12" ht="45" x14ac:dyDescent="0.25">
      <c r="A377" s="269" t="s">
        <v>3226</v>
      </c>
      <c r="B377" s="269" t="s">
        <v>5070</v>
      </c>
      <c r="C377" s="269" t="s">
        <v>5071</v>
      </c>
      <c r="D377" s="269" t="s">
        <v>5485</v>
      </c>
      <c r="E377" s="269" t="s">
        <v>8</v>
      </c>
      <c r="F377" s="269" t="s">
        <v>6</v>
      </c>
      <c r="G377" s="270"/>
      <c r="H377" s="20"/>
      <c r="I377" s="270"/>
      <c r="J377" s="269"/>
      <c r="K377" s="269" t="s">
        <v>9</v>
      </c>
      <c r="L377" s="269" t="s">
        <v>37</v>
      </c>
    </row>
    <row r="378" spans="1:12" ht="45" x14ac:dyDescent="0.25">
      <c r="A378" s="269" t="s">
        <v>3229</v>
      </c>
      <c r="B378" s="269" t="s">
        <v>5072</v>
      </c>
      <c r="C378" s="269" t="s">
        <v>5073</v>
      </c>
      <c r="D378" s="269" t="s">
        <v>5485</v>
      </c>
      <c r="E378" s="269" t="s">
        <v>8</v>
      </c>
      <c r="F378" s="269" t="s">
        <v>6</v>
      </c>
      <c r="G378" s="270"/>
      <c r="H378" s="20"/>
      <c r="I378" s="270"/>
      <c r="J378" s="269"/>
      <c r="K378" s="269" t="s">
        <v>9</v>
      </c>
      <c r="L378" s="269" t="s">
        <v>37</v>
      </c>
    </row>
    <row r="379" spans="1:12" ht="60" x14ac:dyDescent="0.25">
      <c r="A379" s="269" t="s">
        <v>3232</v>
      </c>
      <c r="B379" s="269" t="s">
        <v>5074</v>
      </c>
      <c r="C379" s="269" t="s">
        <v>5075</v>
      </c>
      <c r="D379" s="269" t="s">
        <v>5485</v>
      </c>
      <c r="E379" s="269" t="s">
        <v>8</v>
      </c>
      <c r="F379" s="269" t="s">
        <v>6</v>
      </c>
      <c r="G379" s="270"/>
      <c r="H379" s="20"/>
      <c r="I379" s="270"/>
      <c r="J379" s="269"/>
      <c r="K379" s="269" t="s">
        <v>9</v>
      </c>
      <c r="L379" s="269" t="s">
        <v>37</v>
      </c>
    </row>
    <row r="380" spans="1:12" ht="60" x14ac:dyDescent="0.25">
      <c r="A380" s="269" t="s">
        <v>3235</v>
      </c>
      <c r="B380" s="269" t="s">
        <v>5076</v>
      </c>
      <c r="C380" s="269" t="s">
        <v>3236</v>
      </c>
      <c r="D380" s="269" t="s">
        <v>5487</v>
      </c>
      <c r="E380" s="269" t="s">
        <v>8</v>
      </c>
      <c r="F380" s="269" t="s">
        <v>6</v>
      </c>
      <c r="G380" s="270"/>
      <c r="H380" s="20"/>
      <c r="I380" s="270"/>
      <c r="J380" s="269"/>
      <c r="K380" s="269" t="s">
        <v>9</v>
      </c>
      <c r="L380" s="269" t="s">
        <v>37</v>
      </c>
    </row>
    <row r="381" spans="1:12" ht="60" x14ac:dyDescent="0.25">
      <c r="A381" s="269" t="s">
        <v>3239</v>
      </c>
      <c r="B381" s="269" t="s">
        <v>3240</v>
      </c>
      <c r="C381" s="269" t="s">
        <v>3241</v>
      </c>
      <c r="D381" s="269" t="s">
        <v>5487</v>
      </c>
      <c r="E381" s="269" t="s">
        <v>8</v>
      </c>
      <c r="F381" s="269" t="s">
        <v>6</v>
      </c>
      <c r="G381" s="270"/>
      <c r="H381" s="20"/>
      <c r="I381" s="270"/>
      <c r="J381" s="269"/>
      <c r="K381" s="269" t="s">
        <v>9</v>
      </c>
      <c r="L381" s="269" t="s">
        <v>37</v>
      </c>
    </row>
    <row r="382" spans="1:12" ht="60" x14ac:dyDescent="0.25">
      <c r="A382" s="269" t="s">
        <v>3243</v>
      </c>
      <c r="B382" s="269" t="s">
        <v>3244</v>
      </c>
      <c r="C382" s="269" t="s">
        <v>3245</v>
      </c>
      <c r="D382" s="269" t="s">
        <v>5485</v>
      </c>
      <c r="E382" s="269" t="s">
        <v>4</v>
      </c>
      <c r="F382" s="269" t="s">
        <v>6</v>
      </c>
      <c r="G382" s="270"/>
      <c r="H382" s="20"/>
      <c r="I382" s="270"/>
      <c r="J382" s="269"/>
      <c r="K382" s="269" t="s">
        <v>9</v>
      </c>
      <c r="L382" s="269" t="s">
        <v>37</v>
      </c>
    </row>
    <row r="383" spans="1:12" ht="60" x14ac:dyDescent="0.25">
      <c r="A383" s="269" t="s">
        <v>3247</v>
      </c>
      <c r="B383" s="269" t="s">
        <v>5077</v>
      </c>
      <c r="C383" s="269" t="s">
        <v>5078</v>
      </c>
      <c r="D383" s="269" t="s">
        <v>5485</v>
      </c>
      <c r="E383" s="269" t="s">
        <v>4</v>
      </c>
      <c r="F383" s="269" t="s">
        <v>6</v>
      </c>
      <c r="G383" s="270"/>
      <c r="H383" s="20"/>
      <c r="I383" s="270"/>
      <c r="J383" s="269"/>
      <c r="K383" s="269" t="s">
        <v>9</v>
      </c>
      <c r="L383" s="269" t="s">
        <v>37</v>
      </c>
    </row>
    <row r="384" spans="1:12" ht="45" x14ac:dyDescent="0.25">
      <c r="A384" s="269" t="s">
        <v>3488</v>
      </c>
      <c r="B384" s="269" t="s">
        <v>5081</v>
      </c>
      <c r="C384" s="269" t="s">
        <v>5082</v>
      </c>
      <c r="D384" s="269" t="s">
        <v>5485</v>
      </c>
      <c r="E384" s="269" t="s">
        <v>8</v>
      </c>
      <c r="F384" s="269" t="s">
        <v>6</v>
      </c>
      <c r="G384" s="270"/>
      <c r="H384" s="20"/>
      <c r="I384" s="270"/>
      <c r="J384" s="269"/>
      <c r="K384" s="269" t="s">
        <v>9</v>
      </c>
      <c r="L384" s="269" t="s">
        <v>37</v>
      </c>
    </row>
    <row r="385" spans="1:12" ht="45" x14ac:dyDescent="0.25">
      <c r="A385" s="269" t="s">
        <v>3491</v>
      </c>
      <c r="B385" s="269" t="s">
        <v>5083</v>
      </c>
      <c r="C385" s="269" t="s">
        <v>5084</v>
      </c>
      <c r="D385" s="269" t="s">
        <v>5485</v>
      </c>
      <c r="E385" s="269" t="s">
        <v>8</v>
      </c>
      <c r="F385" s="269" t="s">
        <v>6</v>
      </c>
      <c r="G385" s="270"/>
      <c r="H385" s="20"/>
      <c r="I385" s="270"/>
      <c r="J385" s="269"/>
      <c r="K385" s="269" t="s">
        <v>9</v>
      </c>
      <c r="L385" s="269" t="s">
        <v>37</v>
      </c>
    </row>
    <row r="386" spans="1:12" ht="45" x14ac:dyDescent="0.25">
      <c r="A386" s="269" t="s">
        <v>3494</v>
      </c>
      <c r="B386" s="269" t="s">
        <v>5085</v>
      </c>
      <c r="C386" s="269" t="s">
        <v>5086</v>
      </c>
      <c r="D386" s="269" t="s">
        <v>5485</v>
      </c>
      <c r="E386" s="269" t="s">
        <v>8</v>
      </c>
      <c r="F386" s="269" t="s">
        <v>6</v>
      </c>
      <c r="G386" s="270"/>
      <c r="H386" s="20"/>
      <c r="I386" s="270"/>
      <c r="J386" s="269"/>
      <c r="K386" s="269" t="s">
        <v>9</v>
      </c>
      <c r="L386" s="269" t="s">
        <v>37</v>
      </c>
    </row>
    <row r="387" spans="1:12" ht="45" x14ac:dyDescent="0.25">
      <c r="A387" s="269" t="s">
        <v>3497</v>
      </c>
      <c r="B387" s="269" t="s">
        <v>3498</v>
      </c>
      <c r="C387" s="269" t="s">
        <v>3499</v>
      </c>
      <c r="D387" s="269" t="s">
        <v>5485</v>
      </c>
      <c r="E387" s="269" t="s">
        <v>8</v>
      </c>
      <c r="F387" s="269" t="s">
        <v>6</v>
      </c>
      <c r="G387" s="270"/>
      <c r="H387" s="20"/>
      <c r="I387" s="270"/>
      <c r="J387" s="269"/>
      <c r="K387" s="269" t="s">
        <v>9</v>
      </c>
      <c r="L387" s="269" t="s">
        <v>37</v>
      </c>
    </row>
    <row r="388" spans="1:12" ht="45" x14ac:dyDescent="0.25">
      <c r="A388" s="269" t="s">
        <v>3502</v>
      </c>
      <c r="B388" s="269" t="s">
        <v>3503</v>
      </c>
      <c r="C388" s="269" t="s">
        <v>3504</v>
      </c>
      <c r="D388" s="269" t="s">
        <v>5485</v>
      </c>
      <c r="E388" s="269" t="s">
        <v>8</v>
      </c>
      <c r="F388" s="269" t="s">
        <v>6</v>
      </c>
      <c r="G388" s="270"/>
      <c r="H388" s="20"/>
      <c r="I388" s="270"/>
      <c r="J388" s="269"/>
      <c r="K388" s="269" t="s">
        <v>9</v>
      </c>
      <c r="L388" s="269" t="s">
        <v>37</v>
      </c>
    </row>
    <row r="389" spans="1:12" ht="30" x14ac:dyDescent="0.25">
      <c r="A389" s="269" t="s">
        <v>3506</v>
      </c>
      <c r="B389" s="269" t="s">
        <v>5087</v>
      </c>
      <c r="C389" s="269" t="s">
        <v>5088</v>
      </c>
      <c r="D389" s="269" t="s">
        <v>5485</v>
      </c>
      <c r="E389" s="269" t="s">
        <v>4</v>
      </c>
      <c r="F389" s="269" t="s">
        <v>5</v>
      </c>
      <c r="G389" s="270"/>
      <c r="H389" s="20"/>
      <c r="I389" s="270"/>
      <c r="J389" s="269"/>
      <c r="K389" s="269" t="s">
        <v>9</v>
      </c>
      <c r="L389" s="269" t="s">
        <v>37</v>
      </c>
    </row>
    <row r="390" spans="1:12" ht="45" x14ac:dyDescent="0.25">
      <c r="A390" s="269" t="s">
        <v>3958</v>
      </c>
      <c r="B390" s="269" t="s">
        <v>5089</v>
      </c>
      <c r="C390" s="269" t="s">
        <v>5090</v>
      </c>
      <c r="D390" s="269" t="s">
        <v>5485</v>
      </c>
      <c r="E390" s="269" t="s">
        <v>4</v>
      </c>
      <c r="F390" s="269" t="s">
        <v>6</v>
      </c>
      <c r="G390" s="270"/>
      <c r="H390" s="20"/>
      <c r="I390" s="270"/>
      <c r="J390" s="269"/>
      <c r="K390" s="269" t="s">
        <v>626</v>
      </c>
      <c r="L390" s="269" t="s">
        <v>37</v>
      </c>
    </row>
    <row r="391" spans="1:12" ht="60" x14ac:dyDescent="0.25">
      <c r="A391" s="269" t="s">
        <v>5099</v>
      </c>
      <c r="B391" s="269" t="s">
        <v>5100</v>
      </c>
      <c r="C391" s="269" t="s">
        <v>3206</v>
      </c>
      <c r="D391" s="269" t="s">
        <v>5485</v>
      </c>
      <c r="E391" s="269" t="s">
        <v>4</v>
      </c>
      <c r="F391" s="269" t="s">
        <v>5</v>
      </c>
      <c r="G391" s="270"/>
      <c r="H391" s="20"/>
      <c r="I391" s="270"/>
      <c r="J391" s="269"/>
      <c r="K391" s="269" t="s">
        <v>15</v>
      </c>
      <c r="L391" s="269" t="s">
        <v>37</v>
      </c>
    </row>
    <row r="392" spans="1:12" ht="45" x14ac:dyDescent="0.25">
      <c r="A392" s="269" t="s">
        <v>791</v>
      </c>
      <c r="B392" s="269" t="s">
        <v>792</v>
      </c>
      <c r="C392" s="269" t="s">
        <v>793</v>
      </c>
      <c r="D392" s="269" t="s">
        <v>5485</v>
      </c>
      <c r="E392" s="269" t="s">
        <v>8</v>
      </c>
      <c r="F392" s="269" t="s">
        <v>5</v>
      </c>
      <c r="G392" s="270"/>
      <c r="H392" s="20"/>
      <c r="I392" s="270"/>
      <c r="J392" s="269"/>
      <c r="K392" s="269" t="s">
        <v>653</v>
      </c>
      <c r="L392" s="269" t="s">
        <v>794</v>
      </c>
    </row>
    <row r="393" spans="1:12" ht="45" x14ac:dyDescent="0.25">
      <c r="A393" s="269" t="s">
        <v>797</v>
      </c>
      <c r="B393" s="269" t="s">
        <v>798</v>
      </c>
      <c r="C393" s="269" t="s">
        <v>799</v>
      </c>
      <c r="D393" s="269" t="s">
        <v>5485</v>
      </c>
      <c r="E393" s="269" t="s">
        <v>8</v>
      </c>
      <c r="F393" s="269" t="s">
        <v>5</v>
      </c>
      <c r="G393" s="270"/>
      <c r="H393" s="20"/>
      <c r="I393" s="270"/>
      <c r="J393" s="269"/>
      <c r="K393" s="269" t="s">
        <v>653</v>
      </c>
      <c r="L393" s="269" t="s">
        <v>794</v>
      </c>
    </row>
    <row r="394" spans="1:12" ht="45" x14ac:dyDescent="0.25">
      <c r="A394" s="269" t="s">
        <v>802</v>
      </c>
      <c r="B394" s="269" t="s">
        <v>803</v>
      </c>
      <c r="C394" s="269" t="s">
        <v>804</v>
      </c>
      <c r="D394" s="269" t="s">
        <v>5485</v>
      </c>
      <c r="E394" s="269" t="s">
        <v>8</v>
      </c>
      <c r="F394" s="269" t="s">
        <v>5</v>
      </c>
      <c r="G394" s="270"/>
      <c r="H394" s="20"/>
      <c r="I394" s="270"/>
      <c r="J394" s="269"/>
      <c r="K394" s="269" t="s">
        <v>653</v>
      </c>
      <c r="L394" s="269" t="s">
        <v>794</v>
      </c>
    </row>
    <row r="395" spans="1:12" ht="45" x14ac:dyDescent="0.25">
      <c r="A395" s="269" t="s">
        <v>807</v>
      </c>
      <c r="B395" s="269" t="s">
        <v>808</v>
      </c>
      <c r="C395" s="269" t="s">
        <v>809</v>
      </c>
      <c r="D395" s="269" t="s">
        <v>5485</v>
      </c>
      <c r="E395" s="269" t="s">
        <v>8</v>
      </c>
      <c r="F395" s="269" t="s">
        <v>5</v>
      </c>
      <c r="G395" s="270"/>
      <c r="H395" s="20"/>
      <c r="I395" s="270"/>
      <c r="J395" s="269"/>
      <c r="K395" s="269" t="s">
        <v>653</v>
      </c>
      <c r="L395" s="269" t="s">
        <v>794</v>
      </c>
    </row>
    <row r="396" spans="1:12" ht="45" x14ac:dyDescent="0.25">
      <c r="A396" s="269" t="s">
        <v>812</v>
      </c>
      <c r="B396" s="269" t="s">
        <v>813</v>
      </c>
      <c r="C396" s="269" t="s">
        <v>814</v>
      </c>
      <c r="D396" s="269" t="s">
        <v>5485</v>
      </c>
      <c r="E396" s="269" t="s">
        <v>8</v>
      </c>
      <c r="F396" s="269" t="s">
        <v>5</v>
      </c>
      <c r="G396" s="270"/>
      <c r="H396" s="20"/>
      <c r="I396" s="270"/>
      <c r="J396" s="269"/>
      <c r="K396" s="269" t="s">
        <v>653</v>
      </c>
      <c r="L396" s="269" t="s">
        <v>794</v>
      </c>
    </row>
    <row r="397" spans="1:12" ht="45" x14ac:dyDescent="0.25">
      <c r="A397" s="269" t="s">
        <v>817</v>
      </c>
      <c r="B397" s="269" t="s">
        <v>818</v>
      </c>
      <c r="C397" s="269" t="s">
        <v>819</v>
      </c>
      <c r="D397" s="269" t="s">
        <v>5485</v>
      </c>
      <c r="E397" s="269" t="s">
        <v>8</v>
      </c>
      <c r="F397" s="269" t="s">
        <v>5</v>
      </c>
      <c r="G397" s="270"/>
      <c r="H397" s="20"/>
      <c r="I397" s="270"/>
      <c r="J397" s="269"/>
      <c r="K397" s="269" t="s">
        <v>653</v>
      </c>
      <c r="L397" s="269" t="s">
        <v>794</v>
      </c>
    </row>
    <row r="398" spans="1:12" ht="45" x14ac:dyDescent="0.25">
      <c r="A398" s="269" t="s">
        <v>822</v>
      </c>
      <c r="B398" s="269" t="s">
        <v>5269</v>
      </c>
      <c r="C398" s="269" t="s">
        <v>5270</v>
      </c>
      <c r="D398" s="269" t="s">
        <v>5485</v>
      </c>
      <c r="E398" s="269" t="s">
        <v>8</v>
      </c>
      <c r="F398" s="269" t="s">
        <v>5</v>
      </c>
      <c r="G398" s="270"/>
      <c r="H398" s="20"/>
      <c r="I398" s="270"/>
      <c r="J398" s="269"/>
      <c r="K398" s="269" t="s">
        <v>653</v>
      </c>
      <c r="L398" s="269" t="s">
        <v>794</v>
      </c>
    </row>
    <row r="399" spans="1:12" ht="45" x14ac:dyDescent="0.25">
      <c r="A399" s="269" t="s">
        <v>825</v>
      </c>
      <c r="B399" s="269" t="s">
        <v>826</v>
      </c>
      <c r="C399" s="269" t="s">
        <v>827</v>
      </c>
      <c r="D399" s="269" t="s">
        <v>5485</v>
      </c>
      <c r="E399" s="269" t="s">
        <v>8</v>
      </c>
      <c r="F399" s="269" t="s">
        <v>5</v>
      </c>
      <c r="G399" s="270"/>
      <c r="H399" s="20"/>
      <c r="I399" s="270"/>
      <c r="J399" s="269"/>
      <c r="K399" s="269" t="s">
        <v>653</v>
      </c>
      <c r="L399" s="269" t="s">
        <v>794</v>
      </c>
    </row>
    <row r="400" spans="1:12" ht="45" x14ac:dyDescent="0.25">
      <c r="A400" s="269" t="s">
        <v>830</v>
      </c>
      <c r="B400" s="269" t="s">
        <v>831</v>
      </c>
      <c r="C400" s="269" t="s">
        <v>832</v>
      </c>
      <c r="D400" s="269" t="s">
        <v>5485</v>
      </c>
      <c r="E400" s="269" t="s">
        <v>8</v>
      </c>
      <c r="F400" s="269" t="s">
        <v>5</v>
      </c>
      <c r="G400" s="270"/>
      <c r="H400" s="20"/>
      <c r="I400" s="270"/>
      <c r="J400" s="269"/>
      <c r="K400" s="269" t="s">
        <v>653</v>
      </c>
      <c r="L400" s="269" t="s">
        <v>794</v>
      </c>
    </row>
    <row r="401" spans="1:12" ht="45" x14ac:dyDescent="0.25">
      <c r="A401" s="269" t="s">
        <v>835</v>
      </c>
      <c r="B401" s="269" t="s">
        <v>836</v>
      </c>
      <c r="C401" s="269" t="s">
        <v>837</v>
      </c>
      <c r="D401" s="269" t="s">
        <v>5485</v>
      </c>
      <c r="E401" s="269" t="s">
        <v>8</v>
      </c>
      <c r="F401" s="269" t="s">
        <v>5</v>
      </c>
      <c r="G401" s="270"/>
      <c r="H401" s="20"/>
      <c r="I401" s="270"/>
      <c r="J401" s="269"/>
      <c r="K401" s="269" t="s">
        <v>653</v>
      </c>
      <c r="L401" s="269" t="s">
        <v>794</v>
      </c>
    </row>
    <row r="402" spans="1:12" ht="30" x14ac:dyDescent="0.25">
      <c r="A402" s="269" t="s">
        <v>840</v>
      </c>
      <c r="B402" s="269" t="s">
        <v>841</v>
      </c>
      <c r="C402" s="269" t="s">
        <v>842</v>
      </c>
      <c r="D402" s="269" t="s">
        <v>5485</v>
      </c>
      <c r="E402" s="269" t="s">
        <v>8</v>
      </c>
      <c r="F402" s="269" t="s">
        <v>5</v>
      </c>
      <c r="G402" s="270"/>
      <c r="H402" s="20"/>
      <c r="I402" s="270"/>
      <c r="J402" s="269"/>
      <c r="K402" s="269" t="s">
        <v>653</v>
      </c>
      <c r="L402" s="269" t="s">
        <v>794</v>
      </c>
    </row>
    <row r="403" spans="1:12" ht="30" x14ac:dyDescent="0.25">
      <c r="A403" s="269" t="s">
        <v>845</v>
      </c>
      <c r="B403" s="269" t="s">
        <v>846</v>
      </c>
      <c r="C403" s="269" t="s">
        <v>847</v>
      </c>
      <c r="D403" s="269" t="s">
        <v>5485</v>
      </c>
      <c r="E403" s="269" t="s">
        <v>8</v>
      </c>
      <c r="F403" s="269" t="s">
        <v>5</v>
      </c>
      <c r="G403" s="270"/>
      <c r="H403" s="20"/>
      <c r="I403" s="270"/>
      <c r="J403" s="269"/>
      <c r="K403" s="269" t="s">
        <v>653</v>
      </c>
      <c r="L403" s="269" t="s">
        <v>794</v>
      </c>
    </row>
    <row r="404" spans="1:12" ht="30" x14ac:dyDescent="0.25">
      <c r="A404" s="269" t="s">
        <v>850</v>
      </c>
      <c r="B404" s="269" t="s">
        <v>851</v>
      </c>
      <c r="C404" s="269" t="s">
        <v>852</v>
      </c>
      <c r="D404" s="269" t="s">
        <v>5485</v>
      </c>
      <c r="E404" s="269" t="s">
        <v>8</v>
      </c>
      <c r="F404" s="269" t="s">
        <v>5</v>
      </c>
      <c r="G404" s="270"/>
      <c r="H404" s="20"/>
      <c r="I404" s="270"/>
      <c r="J404" s="269"/>
      <c r="K404" s="269" t="s">
        <v>653</v>
      </c>
      <c r="L404" s="269" t="s">
        <v>794</v>
      </c>
    </row>
    <row r="405" spans="1:12" ht="30" x14ac:dyDescent="0.25">
      <c r="A405" s="269" t="s">
        <v>855</v>
      </c>
      <c r="B405" s="269" t="s">
        <v>1042</v>
      </c>
      <c r="C405" s="269" t="s">
        <v>852</v>
      </c>
      <c r="D405" s="269" t="s">
        <v>5485</v>
      </c>
      <c r="E405" s="269" t="s">
        <v>8</v>
      </c>
      <c r="F405" s="269" t="s">
        <v>5</v>
      </c>
      <c r="G405" s="270"/>
      <c r="H405" s="20"/>
      <c r="I405" s="270"/>
      <c r="J405" s="269"/>
      <c r="K405" s="269" t="s">
        <v>653</v>
      </c>
      <c r="L405" s="269" t="s">
        <v>794</v>
      </c>
    </row>
    <row r="406" spans="1:12" ht="30" x14ac:dyDescent="0.25">
      <c r="A406" s="269" t="s">
        <v>858</v>
      </c>
      <c r="B406" s="269" t="s">
        <v>859</v>
      </c>
      <c r="C406" s="269" t="s">
        <v>860</v>
      </c>
      <c r="D406" s="269" t="s">
        <v>5485</v>
      </c>
      <c r="E406" s="269" t="s">
        <v>8</v>
      </c>
      <c r="F406" s="269" t="s">
        <v>5</v>
      </c>
      <c r="G406" s="270"/>
      <c r="H406" s="20"/>
      <c r="I406" s="270"/>
      <c r="J406" s="269"/>
      <c r="K406" s="269" t="s">
        <v>653</v>
      </c>
      <c r="L406" s="269" t="s">
        <v>794</v>
      </c>
    </row>
    <row r="407" spans="1:12" ht="30" x14ac:dyDescent="0.25">
      <c r="A407" s="269" t="s">
        <v>863</v>
      </c>
      <c r="B407" s="269" t="s">
        <v>864</v>
      </c>
      <c r="C407" s="269" t="s">
        <v>865</v>
      </c>
      <c r="D407" s="269" t="s">
        <v>5485</v>
      </c>
      <c r="E407" s="269" t="s">
        <v>8</v>
      </c>
      <c r="F407" s="269" t="s">
        <v>5</v>
      </c>
      <c r="G407" s="270"/>
      <c r="H407" s="20"/>
      <c r="I407" s="270"/>
      <c r="J407" s="269"/>
      <c r="K407" s="269" t="s">
        <v>653</v>
      </c>
      <c r="L407" s="269" t="s">
        <v>794</v>
      </c>
    </row>
    <row r="408" spans="1:12" ht="30" x14ac:dyDescent="0.25">
      <c r="A408" s="269" t="s">
        <v>868</v>
      </c>
      <c r="B408" s="269" t="s">
        <v>869</v>
      </c>
      <c r="C408" s="269" t="s">
        <v>870</v>
      </c>
      <c r="D408" s="269" t="s">
        <v>5485</v>
      </c>
      <c r="E408" s="269" t="s">
        <v>8</v>
      </c>
      <c r="F408" s="269" t="s">
        <v>5</v>
      </c>
      <c r="G408" s="270"/>
      <c r="H408" s="20"/>
      <c r="I408" s="270"/>
      <c r="J408" s="269"/>
      <c r="K408" s="269" t="s">
        <v>653</v>
      </c>
      <c r="L408" s="269" t="s">
        <v>794</v>
      </c>
    </row>
    <row r="409" spans="1:12" ht="30" x14ac:dyDescent="0.25">
      <c r="A409" s="269" t="s">
        <v>873</v>
      </c>
      <c r="B409" s="269" t="s">
        <v>874</v>
      </c>
      <c r="C409" s="269" t="s">
        <v>875</v>
      </c>
      <c r="D409" s="269" t="s">
        <v>5485</v>
      </c>
      <c r="E409" s="269" t="s">
        <v>8</v>
      </c>
      <c r="F409" s="269" t="s">
        <v>5</v>
      </c>
      <c r="G409" s="270"/>
      <c r="H409" s="20"/>
      <c r="I409" s="270"/>
      <c r="J409" s="269"/>
      <c r="K409" s="269" t="s">
        <v>653</v>
      </c>
      <c r="L409" s="269" t="s">
        <v>794</v>
      </c>
    </row>
    <row r="410" spans="1:12" ht="30" x14ac:dyDescent="0.25">
      <c r="A410" s="269" t="s">
        <v>878</v>
      </c>
      <c r="B410" s="269" t="s">
        <v>879</v>
      </c>
      <c r="C410" s="269" t="s">
        <v>880</v>
      </c>
      <c r="D410" s="269" t="s">
        <v>5485</v>
      </c>
      <c r="E410" s="269" t="s">
        <v>8</v>
      </c>
      <c r="F410" s="269" t="s">
        <v>5</v>
      </c>
      <c r="G410" s="270"/>
      <c r="H410" s="20"/>
      <c r="I410" s="270"/>
      <c r="J410" s="269"/>
      <c r="K410" s="269" t="s">
        <v>653</v>
      </c>
      <c r="L410" s="269" t="s">
        <v>794</v>
      </c>
    </row>
    <row r="411" spans="1:12" ht="30" x14ac:dyDescent="0.25">
      <c r="A411" s="269" t="s">
        <v>883</v>
      </c>
      <c r="B411" s="269" t="s">
        <v>884</v>
      </c>
      <c r="C411" s="269" t="s">
        <v>885</v>
      </c>
      <c r="D411" s="269" t="s">
        <v>5485</v>
      </c>
      <c r="E411" s="269" t="s">
        <v>8</v>
      </c>
      <c r="F411" s="269" t="s">
        <v>5</v>
      </c>
      <c r="G411" s="270"/>
      <c r="H411" s="20"/>
      <c r="I411" s="270"/>
      <c r="J411" s="269"/>
      <c r="K411" s="269" t="s">
        <v>653</v>
      </c>
      <c r="L411" s="269" t="s">
        <v>794</v>
      </c>
    </row>
    <row r="412" spans="1:12" ht="30" x14ac:dyDescent="0.25">
      <c r="A412" s="269" t="s">
        <v>888</v>
      </c>
      <c r="B412" s="269" t="s">
        <v>889</v>
      </c>
      <c r="C412" s="269" t="s">
        <v>890</v>
      </c>
      <c r="D412" s="269" t="s">
        <v>5485</v>
      </c>
      <c r="E412" s="269" t="s">
        <v>8</v>
      </c>
      <c r="F412" s="269" t="s">
        <v>5</v>
      </c>
      <c r="G412" s="270"/>
      <c r="H412" s="20"/>
      <c r="I412" s="270"/>
      <c r="J412" s="269"/>
      <c r="K412" s="269" t="s">
        <v>653</v>
      </c>
      <c r="L412" s="269" t="s">
        <v>794</v>
      </c>
    </row>
    <row r="413" spans="1:12" ht="30" x14ac:dyDescent="0.25">
      <c r="A413" s="269" t="s">
        <v>893</v>
      </c>
      <c r="B413" s="269" t="s">
        <v>894</v>
      </c>
      <c r="C413" s="269" t="s">
        <v>895</v>
      </c>
      <c r="D413" s="269" t="s">
        <v>5485</v>
      </c>
      <c r="E413" s="269" t="s">
        <v>8</v>
      </c>
      <c r="F413" s="269" t="s">
        <v>5</v>
      </c>
      <c r="G413" s="270"/>
      <c r="H413" s="20"/>
      <c r="I413" s="270"/>
      <c r="J413" s="269"/>
      <c r="K413" s="269" t="s">
        <v>653</v>
      </c>
      <c r="L413" s="269" t="s">
        <v>794</v>
      </c>
    </row>
    <row r="414" spans="1:12" ht="30" x14ac:dyDescent="0.25">
      <c r="A414" s="269" t="s">
        <v>898</v>
      </c>
      <c r="B414" s="269" t="s">
        <v>899</v>
      </c>
      <c r="C414" s="269" t="s">
        <v>900</v>
      </c>
      <c r="D414" s="269" t="s">
        <v>5485</v>
      </c>
      <c r="E414" s="269" t="s">
        <v>8</v>
      </c>
      <c r="F414" s="269" t="s">
        <v>5</v>
      </c>
      <c r="G414" s="270"/>
      <c r="H414" s="20"/>
      <c r="I414" s="270"/>
      <c r="J414" s="269"/>
      <c r="K414" s="269" t="s">
        <v>901</v>
      </c>
      <c r="L414" s="269" t="s">
        <v>794</v>
      </c>
    </row>
    <row r="415" spans="1:12" ht="30" x14ac:dyDescent="0.25">
      <c r="A415" s="269" t="s">
        <v>904</v>
      </c>
      <c r="B415" s="269" t="s">
        <v>905</v>
      </c>
      <c r="C415" s="269" t="s">
        <v>906</v>
      </c>
      <c r="D415" s="269" t="s">
        <v>5485</v>
      </c>
      <c r="E415" s="269" t="s">
        <v>8</v>
      </c>
      <c r="F415" s="269" t="s">
        <v>5</v>
      </c>
      <c r="G415" s="270"/>
      <c r="H415" s="20"/>
      <c r="I415" s="270"/>
      <c r="J415" s="269"/>
      <c r="K415" s="269" t="s">
        <v>653</v>
      </c>
      <c r="L415" s="269" t="s">
        <v>794</v>
      </c>
    </row>
    <row r="416" spans="1:12" ht="30" x14ac:dyDescent="0.25">
      <c r="A416" s="269" t="s">
        <v>909</v>
      </c>
      <c r="B416" s="269" t="s">
        <v>5273</v>
      </c>
      <c r="C416" s="269" t="s">
        <v>5274</v>
      </c>
      <c r="D416" s="269" t="s">
        <v>5485</v>
      </c>
      <c r="E416" s="269" t="s">
        <v>8</v>
      </c>
      <c r="F416" s="269" t="s">
        <v>5</v>
      </c>
      <c r="G416" s="270"/>
      <c r="H416" s="20"/>
      <c r="I416" s="270"/>
      <c r="J416" s="269"/>
      <c r="K416" s="269" t="s">
        <v>653</v>
      </c>
      <c r="L416" s="269" t="s">
        <v>794</v>
      </c>
    </row>
    <row r="417" spans="1:12" ht="30" x14ac:dyDescent="0.25">
      <c r="A417" s="269" t="s">
        <v>912</v>
      </c>
      <c r="B417" s="269" t="s">
        <v>913</v>
      </c>
      <c r="C417" s="269" t="s">
        <v>914</v>
      </c>
      <c r="D417" s="269" t="s">
        <v>5485</v>
      </c>
      <c r="E417" s="269" t="s">
        <v>8</v>
      </c>
      <c r="F417" s="269" t="s">
        <v>5</v>
      </c>
      <c r="G417" s="270"/>
      <c r="H417" s="20"/>
      <c r="I417" s="270"/>
      <c r="J417" s="269"/>
      <c r="K417" s="269" t="s">
        <v>653</v>
      </c>
      <c r="L417" s="269" t="s">
        <v>794</v>
      </c>
    </row>
    <row r="418" spans="1:12" ht="30" x14ac:dyDescent="0.25">
      <c r="A418" s="269" t="s">
        <v>917</v>
      </c>
      <c r="B418" s="269" t="s">
        <v>918</v>
      </c>
      <c r="C418" s="269" t="s">
        <v>919</v>
      </c>
      <c r="D418" s="269" t="s">
        <v>5485</v>
      </c>
      <c r="E418" s="269" t="s">
        <v>8</v>
      </c>
      <c r="F418" s="269" t="s">
        <v>5</v>
      </c>
      <c r="G418" s="270"/>
      <c r="H418" s="20"/>
      <c r="I418" s="270"/>
      <c r="J418" s="269"/>
      <c r="K418" s="269" t="s">
        <v>653</v>
      </c>
      <c r="L418" s="269" t="s">
        <v>794</v>
      </c>
    </row>
    <row r="419" spans="1:12" ht="30" x14ac:dyDescent="0.25">
      <c r="A419" s="269" t="s">
        <v>922</v>
      </c>
      <c r="B419" s="269" t="s">
        <v>5276</v>
      </c>
      <c r="C419" s="269" t="s">
        <v>5277</v>
      </c>
      <c r="D419" s="269" t="s">
        <v>5485</v>
      </c>
      <c r="E419" s="269" t="s">
        <v>8</v>
      </c>
      <c r="F419" s="269" t="s">
        <v>5</v>
      </c>
      <c r="G419" s="270"/>
      <c r="H419" s="20"/>
      <c r="I419" s="270"/>
      <c r="J419" s="269"/>
      <c r="K419" s="269" t="s">
        <v>653</v>
      </c>
      <c r="L419" s="269" t="s">
        <v>794</v>
      </c>
    </row>
    <row r="420" spans="1:12" ht="45" x14ac:dyDescent="0.25">
      <c r="A420" s="269" t="s">
        <v>925</v>
      </c>
      <c r="B420" s="269" t="s">
        <v>926</v>
      </c>
      <c r="C420" s="269" t="s">
        <v>927</v>
      </c>
      <c r="D420" s="269" t="s">
        <v>5485</v>
      </c>
      <c r="E420" s="269" t="s">
        <v>8</v>
      </c>
      <c r="F420" s="269" t="s">
        <v>5</v>
      </c>
      <c r="G420" s="270"/>
      <c r="H420" s="20"/>
      <c r="I420" s="270"/>
      <c r="J420" s="269"/>
      <c r="K420" s="269" t="s">
        <v>928</v>
      </c>
      <c r="L420" s="269" t="s">
        <v>794</v>
      </c>
    </row>
    <row r="421" spans="1:12" ht="30" x14ac:dyDescent="0.25">
      <c r="A421" s="269" t="s">
        <v>930</v>
      </c>
      <c r="B421" s="269" t="s">
        <v>931</v>
      </c>
      <c r="C421" s="269" t="s">
        <v>932</v>
      </c>
      <c r="D421" s="269" t="s">
        <v>5485</v>
      </c>
      <c r="E421" s="269" t="s">
        <v>4</v>
      </c>
      <c r="F421" s="269" t="s">
        <v>5</v>
      </c>
      <c r="G421" s="270"/>
      <c r="H421" s="20"/>
      <c r="I421" s="270"/>
      <c r="J421" s="269"/>
      <c r="K421" s="269"/>
      <c r="L421" s="269" t="s">
        <v>794</v>
      </c>
    </row>
    <row r="422" spans="1:12" ht="30" x14ac:dyDescent="0.25">
      <c r="A422" s="269" t="s">
        <v>3552</v>
      </c>
      <c r="B422" s="269" t="s">
        <v>5413</v>
      </c>
      <c r="C422" s="269" t="s">
        <v>3553</v>
      </c>
      <c r="D422" s="269" t="s">
        <v>5485</v>
      </c>
      <c r="E422" s="269" t="s">
        <v>8</v>
      </c>
      <c r="F422" s="269" t="s">
        <v>5</v>
      </c>
      <c r="G422" s="270"/>
      <c r="H422" s="20"/>
      <c r="I422" s="270"/>
      <c r="J422" s="269"/>
      <c r="K422" s="269" t="s">
        <v>653</v>
      </c>
      <c r="L422" s="269" t="s">
        <v>794</v>
      </c>
    </row>
    <row r="423" spans="1:12" ht="30" x14ac:dyDescent="0.25">
      <c r="A423" s="269" t="s">
        <v>3556</v>
      </c>
      <c r="B423" s="269" t="s">
        <v>3557</v>
      </c>
      <c r="C423" s="269" t="s">
        <v>3558</v>
      </c>
      <c r="D423" s="269" t="s">
        <v>5485</v>
      </c>
      <c r="E423" s="269" t="s">
        <v>8</v>
      </c>
      <c r="F423" s="269" t="s">
        <v>5</v>
      </c>
      <c r="G423" s="270"/>
      <c r="H423" s="20"/>
      <c r="I423" s="270"/>
      <c r="J423" s="269"/>
      <c r="K423" s="269" t="s">
        <v>653</v>
      </c>
      <c r="L423" s="269" t="s">
        <v>794</v>
      </c>
    </row>
    <row r="424" spans="1:12" ht="30" x14ac:dyDescent="0.25">
      <c r="A424" s="269" t="s">
        <v>3561</v>
      </c>
      <c r="B424" s="269" t="s">
        <v>931</v>
      </c>
      <c r="C424" s="269" t="s">
        <v>5414</v>
      </c>
      <c r="D424" s="269" t="s">
        <v>5485</v>
      </c>
      <c r="E424" s="269" t="s">
        <v>8</v>
      </c>
      <c r="F424" s="269" t="s">
        <v>5</v>
      </c>
      <c r="G424" s="270"/>
      <c r="H424" s="20"/>
      <c r="I424" s="270"/>
      <c r="J424" s="269"/>
      <c r="K424" s="269" t="s">
        <v>653</v>
      </c>
      <c r="L424" s="269" t="s">
        <v>794</v>
      </c>
    </row>
    <row r="425" spans="1:12" ht="30" x14ac:dyDescent="0.25">
      <c r="A425" s="269" t="s">
        <v>3564</v>
      </c>
      <c r="B425" s="269" t="s">
        <v>3565</v>
      </c>
      <c r="C425" s="269" t="s">
        <v>3566</v>
      </c>
      <c r="D425" s="269" t="s">
        <v>5485</v>
      </c>
      <c r="E425" s="269" t="s">
        <v>8</v>
      </c>
      <c r="F425" s="269" t="s">
        <v>5</v>
      </c>
      <c r="G425" s="270"/>
      <c r="H425" s="20"/>
      <c r="I425" s="270"/>
      <c r="J425" s="269"/>
      <c r="K425" s="269" t="s">
        <v>653</v>
      </c>
      <c r="L425" s="269" t="s">
        <v>794</v>
      </c>
    </row>
    <row r="426" spans="1:12" ht="30" x14ac:dyDescent="0.25">
      <c r="A426" s="269" t="s">
        <v>3569</v>
      </c>
      <c r="B426" s="269" t="s">
        <v>3570</v>
      </c>
      <c r="C426" s="269" t="s">
        <v>3571</v>
      </c>
      <c r="D426" s="269" t="s">
        <v>5485</v>
      </c>
      <c r="E426" s="269" t="s">
        <v>8</v>
      </c>
      <c r="F426" s="269" t="s">
        <v>5</v>
      </c>
      <c r="G426" s="270"/>
      <c r="H426" s="20"/>
      <c r="I426" s="270"/>
      <c r="J426" s="269"/>
      <c r="K426" s="269" t="s">
        <v>653</v>
      </c>
      <c r="L426" s="269" t="s">
        <v>794</v>
      </c>
    </row>
    <row r="427" spans="1:12" ht="30" x14ac:dyDescent="0.25">
      <c r="A427" s="269" t="s">
        <v>3574</v>
      </c>
      <c r="B427" s="269" t="s">
        <v>3575</v>
      </c>
      <c r="C427" s="269" t="s">
        <v>3576</v>
      </c>
      <c r="D427" s="269" t="s">
        <v>5485</v>
      </c>
      <c r="E427" s="269" t="s">
        <v>8</v>
      </c>
      <c r="F427" s="269" t="s">
        <v>5</v>
      </c>
      <c r="G427" s="270"/>
      <c r="H427" s="20"/>
      <c r="I427" s="270"/>
      <c r="J427" s="269"/>
      <c r="K427" s="269" t="s">
        <v>3577</v>
      </c>
      <c r="L427" s="269" t="s">
        <v>794</v>
      </c>
    </row>
    <row r="428" spans="1:12" ht="30" x14ac:dyDescent="0.25">
      <c r="A428" s="269" t="s">
        <v>3580</v>
      </c>
      <c r="B428" s="269" t="s">
        <v>3581</v>
      </c>
      <c r="C428" s="269" t="s">
        <v>3582</v>
      </c>
      <c r="D428" s="269" t="s">
        <v>5485</v>
      </c>
      <c r="E428" s="269" t="s">
        <v>8</v>
      </c>
      <c r="F428" s="269" t="s">
        <v>5</v>
      </c>
      <c r="G428" s="270"/>
      <c r="H428" s="20"/>
      <c r="I428" s="270"/>
      <c r="J428" s="269"/>
      <c r="K428" s="269" t="s">
        <v>653</v>
      </c>
      <c r="L428" s="269" t="s">
        <v>794</v>
      </c>
    </row>
    <row r="429" spans="1:12" ht="30" x14ac:dyDescent="0.25">
      <c r="A429" s="269" t="s">
        <v>3585</v>
      </c>
      <c r="B429" s="269" t="s">
        <v>3586</v>
      </c>
      <c r="C429" s="269" t="s">
        <v>3587</v>
      </c>
      <c r="D429" s="269" t="s">
        <v>5485</v>
      </c>
      <c r="E429" s="269" t="s">
        <v>8</v>
      </c>
      <c r="F429" s="269" t="s">
        <v>5</v>
      </c>
      <c r="G429" s="270"/>
      <c r="H429" s="20"/>
      <c r="I429" s="270"/>
      <c r="J429" s="269"/>
      <c r="K429" s="269" t="s">
        <v>653</v>
      </c>
      <c r="L429" s="269" t="s">
        <v>794</v>
      </c>
    </row>
    <row r="430" spans="1:12" ht="30" x14ac:dyDescent="0.25">
      <c r="A430" s="269" t="s">
        <v>3590</v>
      </c>
      <c r="B430" s="269" t="s">
        <v>3591</v>
      </c>
      <c r="C430" s="269" t="s">
        <v>3592</v>
      </c>
      <c r="D430" s="269" t="s">
        <v>5485</v>
      </c>
      <c r="E430" s="269" t="s">
        <v>8</v>
      </c>
      <c r="F430" s="269" t="s">
        <v>5</v>
      </c>
      <c r="G430" s="270"/>
      <c r="H430" s="20"/>
      <c r="I430" s="270"/>
      <c r="J430" s="269"/>
      <c r="K430" s="269" t="s">
        <v>653</v>
      </c>
      <c r="L430" s="269" t="s">
        <v>794</v>
      </c>
    </row>
    <row r="431" spans="1:12" ht="30" x14ac:dyDescent="0.25">
      <c r="A431" s="269" t="s">
        <v>3599</v>
      </c>
      <c r="B431" s="269" t="s">
        <v>3600</v>
      </c>
      <c r="C431" s="269" t="s">
        <v>3601</v>
      </c>
      <c r="D431" s="269" t="s">
        <v>5485</v>
      </c>
      <c r="E431" s="269" t="s">
        <v>8</v>
      </c>
      <c r="F431" s="269" t="s">
        <v>5</v>
      </c>
      <c r="G431" s="270"/>
      <c r="H431" s="20"/>
      <c r="I431" s="270"/>
      <c r="J431" s="269"/>
      <c r="K431" s="269" t="s">
        <v>653</v>
      </c>
      <c r="L431" s="269" t="s">
        <v>794</v>
      </c>
    </row>
    <row r="432" spans="1:12" ht="30" x14ac:dyDescent="0.25">
      <c r="A432" s="269" t="s">
        <v>3604</v>
      </c>
      <c r="B432" s="269" t="s">
        <v>3605</v>
      </c>
      <c r="C432" s="269" t="s">
        <v>3606</v>
      </c>
      <c r="D432" s="269" t="s">
        <v>5485</v>
      </c>
      <c r="E432" s="269" t="s">
        <v>8</v>
      </c>
      <c r="F432" s="269" t="s">
        <v>5</v>
      </c>
      <c r="G432" s="270"/>
      <c r="H432" s="20"/>
      <c r="I432" s="270"/>
      <c r="J432" s="269"/>
      <c r="K432" s="269" t="s">
        <v>653</v>
      </c>
      <c r="L432" s="269" t="s">
        <v>794</v>
      </c>
    </row>
    <row r="433" spans="1:12" ht="30" x14ac:dyDescent="0.25">
      <c r="A433" s="269" t="s">
        <v>3609</v>
      </c>
      <c r="B433" s="269" t="s">
        <v>5416</v>
      </c>
      <c r="C433" s="269" t="s">
        <v>5417</v>
      </c>
      <c r="D433" s="269" t="s">
        <v>5485</v>
      </c>
      <c r="E433" s="269" t="s">
        <v>8</v>
      </c>
      <c r="F433" s="269" t="s">
        <v>5</v>
      </c>
      <c r="G433" s="270"/>
      <c r="H433" s="20"/>
      <c r="I433" s="270"/>
      <c r="J433" s="269"/>
      <c r="K433" s="269" t="s">
        <v>653</v>
      </c>
      <c r="L433" s="269" t="s">
        <v>794</v>
      </c>
    </row>
    <row r="434" spans="1:12" ht="30" x14ac:dyDescent="0.25">
      <c r="A434" s="269" t="s">
        <v>3612</v>
      </c>
      <c r="B434" s="269" t="s">
        <v>3613</v>
      </c>
      <c r="C434" s="269" t="s">
        <v>3614</v>
      </c>
      <c r="D434" s="269" t="s">
        <v>5485</v>
      </c>
      <c r="E434" s="269" t="s">
        <v>8</v>
      </c>
      <c r="F434" s="269" t="s">
        <v>5</v>
      </c>
      <c r="G434" s="270"/>
      <c r="H434" s="20"/>
      <c r="I434" s="270"/>
      <c r="J434" s="269"/>
      <c r="K434" s="269" t="s">
        <v>653</v>
      </c>
      <c r="L434" s="269" t="s">
        <v>794</v>
      </c>
    </row>
    <row r="435" spans="1:12" ht="30" x14ac:dyDescent="0.25">
      <c r="A435" s="269" t="s">
        <v>5418</v>
      </c>
      <c r="B435" s="269" t="s">
        <v>3595</v>
      </c>
      <c r="C435" s="269" t="s">
        <v>3596</v>
      </c>
      <c r="D435" s="269" t="s">
        <v>5485</v>
      </c>
      <c r="E435" s="269" t="s">
        <v>8</v>
      </c>
      <c r="F435" s="269" t="s">
        <v>5</v>
      </c>
      <c r="G435" s="270"/>
      <c r="H435" s="20"/>
      <c r="I435" s="270"/>
      <c r="J435" s="269"/>
      <c r="K435" s="269" t="s">
        <v>653</v>
      </c>
      <c r="L435" s="269" t="s">
        <v>794</v>
      </c>
    </row>
    <row r="436" spans="1:12" ht="30" x14ac:dyDescent="0.25">
      <c r="A436" s="269" t="s">
        <v>3617</v>
      </c>
      <c r="B436" s="269" t="s">
        <v>3618</v>
      </c>
      <c r="C436" s="269" t="s">
        <v>3619</v>
      </c>
      <c r="D436" s="269" t="s">
        <v>5485</v>
      </c>
      <c r="E436" s="269" t="s">
        <v>8</v>
      </c>
      <c r="F436" s="269" t="s">
        <v>5</v>
      </c>
      <c r="G436" s="270"/>
      <c r="H436" s="20"/>
      <c r="I436" s="270"/>
      <c r="J436" s="269"/>
      <c r="K436" s="269" t="s">
        <v>653</v>
      </c>
      <c r="L436" s="269" t="s">
        <v>794</v>
      </c>
    </row>
    <row r="437" spans="1:12" ht="30" x14ac:dyDescent="0.25">
      <c r="A437" s="269" t="s">
        <v>3622</v>
      </c>
      <c r="B437" s="269" t="s">
        <v>3623</v>
      </c>
      <c r="C437" s="269" t="s">
        <v>3624</v>
      </c>
      <c r="D437" s="269" t="s">
        <v>5485</v>
      </c>
      <c r="E437" s="269" t="s">
        <v>8</v>
      </c>
      <c r="F437" s="269" t="s">
        <v>5</v>
      </c>
      <c r="G437" s="270"/>
      <c r="H437" s="20"/>
      <c r="I437" s="270"/>
      <c r="J437" s="269"/>
      <c r="K437" s="269" t="s">
        <v>653</v>
      </c>
      <c r="L437" s="269" t="s">
        <v>794</v>
      </c>
    </row>
    <row r="438" spans="1:12" ht="30" x14ac:dyDescent="0.25">
      <c r="A438" s="269" t="s">
        <v>3627</v>
      </c>
      <c r="B438" s="269" t="s">
        <v>5419</v>
      </c>
      <c r="C438" s="269" t="s">
        <v>5420</v>
      </c>
      <c r="D438" s="269" t="s">
        <v>5485</v>
      </c>
      <c r="E438" s="269" t="s">
        <v>8</v>
      </c>
      <c r="F438" s="269" t="s">
        <v>5</v>
      </c>
      <c r="G438" s="270"/>
      <c r="H438" s="20"/>
      <c r="I438" s="270"/>
      <c r="J438" s="269"/>
      <c r="K438" s="269" t="s">
        <v>653</v>
      </c>
      <c r="L438" s="269" t="s">
        <v>794</v>
      </c>
    </row>
    <row r="439" spans="1:12" ht="30" x14ac:dyDescent="0.25">
      <c r="A439" s="269" t="s">
        <v>3630</v>
      </c>
      <c r="B439" s="269" t="s">
        <v>5421</v>
      </c>
      <c r="C439" s="269" t="s">
        <v>5422</v>
      </c>
      <c r="D439" s="269" t="s">
        <v>5485</v>
      </c>
      <c r="E439" s="269" t="s">
        <v>8</v>
      </c>
      <c r="F439" s="269" t="s">
        <v>5</v>
      </c>
      <c r="G439" s="270"/>
      <c r="H439" s="20"/>
      <c r="I439" s="270"/>
      <c r="J439" s="269"/>
      <c r="K439" s="269" t="s">
        <v>653</v>
      </c>
      <c r="L439" s="269" t="s">
        <v>794</v>
      </c>
    </row>
    <row r="440" spans="1:12" ht="45" x14ac:dyDescent="0.25">
      <c r="A440" s="269" t="s">
        <v>3632</v>
      </c>
      <c r="B440" s="269" t="s">
        <v>3633</v>
      </c>
      <c r="C440" s="269" t="s">
        <v>3634</v>
      </c>
      <c r="D440" s="269" t="s">
        <v>5485</v>
      </c>
      <c r="E440" s="269" t="s">
        <v>4</v>
      </c>
      <c r="F440" s="269" t="s">
        <v>5</v>
      </c>
      <c r="G440" s="270"/>
      <c r="H440" s="20"/>
      <c r="I440" s="270"/>
      <c r="J440" s="269"/>
      <c r="K440" s="269" t="s">
        <v>653</v>
      </c>
      <c r="L440" s="269" t="s">
        <v>794</v>
      </c>
    </row>
    <row r="441" spans="1:12" ht="30" x14ac:dyDescent="0.25">
      <c r="A441" s="269" t="s">
        <v>3636</v>
      </c>
      <c r="B441" s="269" t="s">
        <v>3637</v>
      </c>
      <c r="C441" s="269" t="s">
        <v>3638</v>
      </c>
      <c r="D441" s="269" t="s">
        <v>5488</v>
      </c>
      <c r="E441" s="269" t="s">
        <v>4</v>
      </c>
      <c r="F441" s="269" t="s">
        <v>5</v>
      </c>
      <c r="G441" s="270"/>
      <c r="H441" s="20"/>
      <c r="I441" s="270"/>
      <c r="J441" s="269"/>
      <c r="K441" s="269"/>
      <c r="L441" s="269" t="s">
        <v>794</v>
      </c>
    </row>
    <row r="442" spans="1:12" ht="45" x14ac:dyDescent="0.25">
      <c r="A442" s="269" t="s">
        <v>1597</v>
      </c>
      <c r="B442" s="269" t="s">
        <v>1540</v>
      </c>
      <c r="C442" s="269" t="s">
        <v>1598</v>
      </c>
      <c r="D442" s="269" t="s">
        <v>5485</v>
      </c>
      <c r="E442" s="269" t="s">
        <v>4</v>
      </c>
      <c r="F442" s="269" t="s">
        <v>6</v>
      </c>
      <c r="G442" s="270"/>
      <c r="H442" s="20"/>
      <c r="I442" s="270"/>
      <c r="J442" s="269"/>
      <c r="K442" s="269" t="s">
        <v>13</v>
      </c>
      <c r="L442" s="269" t="s">
        <v>1599</v>
      </c>
    </row>
    <row r="443" spans="1:12" ht="30" x14ac:dyDescent="0.25">
      <c r="A443" s="269" t="s">
        <v>2049</v>
      </c>
      <c r="B443" s="269" t="s">
        <v>1203</v>
      </c>
      <c r="C443" s="269" t="s">
        <v>2050</v>
      </c>
      <c r="D443" s="269" t="s">
        <v>5485</v>
      </c>
      <c r="E443" s="269" t="s">
        <v>8</v>
      </c>
      <c r="F443" s="269" t="s">
        <v>5</v>
      </c>
      <c r="G443" s="270"/>
      <c r="H443" s="20"/>
      <c r="I443" s="270"/>
      <c r="J443" s="269"/>
      <c r="K443" s="269" t="s">
        <v>653</v>
      </c>
      <c r="L443" s="269" t="s">
        <v>1599</v>
      </c>
    </row>
    <row r="444" spans="1:12" ht="30" x14ac:dyDescent="0.25">
      <c r="A444" s="269" t="s">
        <v>2053</v>
      </c>
      <c r="B444" s="269" t="s">
        <v>2054</v>
      </c>
      <c r="C444" s="269" t="s">
        <v>2055</v>
      </c>
      <c r="D444" s="269" t="s">
        <v>5485</v>
      </c>
      <c r="E444" s="269" t="s">
        <v>8</v>
      </c>
      <c r="F444" s="269" t="s">
        <v>5</v>
      </c>
      <c r="G444" s="270"/>
      <c r="H444" s="20"/>
      <c r="I444" s="270"/>
      <c r="J444" s="269"/>
      <c r="K444" s="269" t="s">
        <v>653</v>
      </c>
      <c r="L444" s="269" t="s">
        <v>1599</v>
      </c>
    </row>
    <row r="445" spans="1:12" ht="30" x14ac:dyDescent="0.25">
      <c r="A445" s="269" t="s">
        <v>2058</v>
      </c>
      <c r="B445" s="269" t="s">
        <v>2059</v>
      </c>
      <c r="C445" s="269" t="s">
        <v>2060</v>
      </c>
      <c r="D445" s="269" t="s">
        <v>5485</v>
      </c>
      <c r="E445" s="269" t="s">
        <v>8</v>
      </c>
      <c r="F445" s="269" t="s">
        <v>5</v>
      </c>
      <c r="G445" s="270"/>
      <c r="H445" s="20"/>
      <c r="I445" s="270"/>
      <c r="J445" s="269"/>
      <c r="K445" s="269" t="s">
        <v>653</v>
      </c>
      <c r="L445" s="269" t="s">
        <v>1599</v>
      </c>
    </row>
    <row r="446" spans="1:12" ht="30" x14ac:dyDescent="0.25">
      <c r="A446" s="269" t="s">
        <v>2063</v>
      </c>
      <c r="B446" s="269" t="s">
        <v>2064</v>
      </c>
      <c r="C446" s="269" t="s">
        <v>2065</v>
      </c>
      <c r="D446" s="269" t="s">
        <v>5485</v>
      </c>
      <c r="E446" s="269" t="s">
        <v>8</v>
      </c>
      <c r="F446" s="269" t="s">
        <v>5</v>
      </c>
      <c r="G446" s="270"/>
      <c r="H446" s="20"/>
      <c r="I446" s="270"/>
      <c r="J446" s="269"/>
      <c r="K446" s="269" t="s">
        <v>653</v>
      </c>
      <c r="L446" s="269" t="s">
        <v>1599</v>
      </c>
    </row>
    <row r="447" spans="1:12" ht="30" x14ac:dyDescent="0.25">
      <c r="A447" s="269" t="s">
        <v>2068</v>
      </c>
      <c r="B447" s="269" t="s">
        <v>2069</v>
      </c>
      <c r="C447" s="269" t="s">
        <v>2070</v>
      </c>
      <c r="D447" s="269" t="s">
        <v>5485</v>
      </c>
      <c r="E447" s="269" t="s">
        <v>8</v>
      </c>
      <c r="F447" s="269" t="s">
        <v>5</v>
      </c>
      <c r="G447" s="270"/>
      <c r="H447" s="20"/>
      <c r="I447" s="270"/>
      <c r="J447" s="269"/>
      <c r="K447" s="269" t="s">
        <v>653</v>
      </c>
      <c r="L447" s="269" t="s">
        <v>1599</v>
      </c>
    </row>
    <row r="448" spans="1:12" ht="30" x14ac:dyDescent="0.25">
      <c r="A448" s="269" t="s">
        <v>2073</v>
      </c>
      <c r="B448" s="269" t="s">
        <v>2074</v>
      </c>
      <c r="C448" s="269" t="s">
        <v>2075</v>
      </c>
      <c r="D448" s="269" t="s">
        <v>5485</v>
      </c>
      <c r="E448" s="269" t="s">
        <v>8</v>
      </c>
      <c r="F448" s="269" t="s">
        <v>5</v>
      </c>
      <c r="G448" s="270"/>
      <c r="H448" s="20"/>
      <c r="I448" s="270"/>
      <c r="J448" s="269"/>
      <c r="K448" s="269" t="s">
        <v>653</v>
      </c>
      <c r="L448" s="269" t="s">
        <v>1599</v>
      </c>
    </row>
    <row r="449" spans="1:12" ht="30" x14ac:dyDescent="0.25">
      <c r="A449" s="269" t="s">
        <v>2078</v>
      </c>
      <c r="B449" s="269" t="s">
        <v>2079</v>
      </c>
      <c r="C449" s="269" t="s">
        <v>2080</v>
      </c>
      <c r="D449" s="269" t="s">
        <v>5485</v>
      </c>
      <c r="E449" s="269" t="s">
        <v>8</v>
      </c>
      <c r="F449" s="269" t="s">
        <v>5</v>
      </c>
      <c r="G449" s="270"/>
      <c r="H449" s="20"/>
      <c r="I449" s="270"/>
      <c r="J449" s="269"/>
      <c r="K449" s="269" t="s">
        <v>653</v>
      </c>
      <c r="L449" s="269" t="s">
        <v>1599</v>
      </c>
    </row>
    <row r="450" spans="1:12" ht="30" x14ac:dyDescent="0.25">
      <c r="A450" s="269" t="s">
        <v>2083</v>
      </c>
      <c r="B450" s="269" t="s">
        <v>2084</v>
      </c>
      <c r="C450" s="269" t="s">
        <v>2085</v>
      </c>
      <c r="D450" s="269" t="s">
        <v>5485</v>
      </c>
      <c r="E450" s="269" t="s">
        <v>8</v>
      </c>
      <c r="F450" s="269" t="s">
        <v>5</v>
      </c>
      <c r="G450" s="270"/>
      <c r="H450" s="20"/>
      <c r="I450" s="270"/>
      <c r="J450" s="269"/>
      <c r="K450" s="269" t="s">
        <v>653</v>
      </c>
      <c r="L450" s="269" t="s">
        <v>1599</v>
      </c>
    </row>
    <row r="451" spans="1:12" ht="30" x14ac:dyDescent="0.25">
      <c r="A451" s="269" t="s">
        <v>2088</v>
      </c>
      <c r="B451" s="269" t="s">
        <v>2089</v>
      </c>
      <c r="C451" s="269" t="s">
        <v>2090</v>
      </c>
      <c r="D451" s="269" t="s">
        <v>5485</v>
      </c>
      <c r="E451" s="269" t="s">
        <v>8</v>
      </c>
      <c r="F451" s="269" t="s">
        <v>5</v>
      </c>
      <c r="G451" s="270"/>
      <c r="H451" s="20"/>
      <c r="I451" s="270"/>
      <c r="J451" s="269"/>
      <c r="K451" s="269" t="s">
        <v>653</v>
      </c>
      <c r="L451" s="269" t="s">
        <v>1599</v>
      </c>
    </row>
    <row r="452" spans="1:12" ht="30" x14ac:dyDescent="0.25">
      <c r="A452" s="269" t="s">
        <v>2093</v>
      </c>
      <c r="B452" s="269" t="s">
        <v>2094</v>
      </c>
      <c r="C452" s="269" t="s">
        <v>2095</v>
      </c>
      <c r="D452" s="269" t="s">
        <v>5485</v>
      </c>
      <c r="E452" s="269" t="s">
        <v>8</v>
      </c>
      <c r="F452" s="269" t="s">
        <v>5</v>
      </c>
      <c r="G452" s="270"/>
      <c r="H452" s="20"/>
      <c r="I452" s="270"/>
      <c r="J452" s="269"/>
      <c r="K452" s="269" t="s">
        <v>653</v>
      </c>
      <c r="L452" s="269" t="s">
        <v>1599</v>
      </c>
    </row>
    <row r="453" spans="1:12" ht="30" x14ac:dyDescent="0.25">
      <c r="A453" s="269" t="s">
        <v>2098</v>
      </c>
      <c r="B453" s="269" t="s">
        <v>5371</v>
      </c>
      <c r="C453" s="269" t="s">
        <v>5372</v>
      </c>
      <c r="D453" s="269" t="s">
        <v>5485</v>
      </c>
      <c r="E453" s="269" t="s">
        <v>8</v>
      </c>
      <c r="F453" s="269" t="s">
        <v>5</v>
      </c>
      <c r="G453" s="270"/>
      <c r="H453" s="20"/>
      <c r="I453" s="270"/>
      <c r="J453" s="269"/>
      <c r="K453" s="269" t="s">
        <v>653</v>
      </c>
      <c r="L453" s="269" t="s">
        <v>1599</v>
      </c>
    </row>
    <row r="454" spans="1:12" ht="30" x14ac:dyDescent="0.25">
      <c r="A454" s="269" t="s">
        <v>2101</v>
      </c>
      <c r="B454" s="269" t="s">
        <v>5373</v>
      </c>
      <c r="C454" s="269" t="s">
        <v>5374</v>
      </c>
      <c r="D454" s="269" t="s">
        <v>5485</v>
      </c>
      <c r="E454" s="269" t="s">
        <v>8</v>
      </c>
      <c r="F454" s="269" t="s">
        <v>5</v>
      </c>
      <c r="G454" s="270"/>
      <c r="H454" s="20"/>
      <c r="I454" s="270"/>
      <c r="J454" s="269"/>
      <c r="K454" s="269" t="s">
        <v>653</v>
      </c>
      <c r="L454" s="269" t="s">
        <v>1599</v>
      </c>
    </row>
    <row r="455" spans="1:12" ht="60" x14ac:dyDescent="0.25">
      <c r="A455" s="269" t="s">
        <v>2103</v>
      </c>
      <c r="B455" s="269" t="s">
        <v>2104</v>
      </c>
      <c r="C455" s="269" t="s">
        <v>2105</v>
      </c>
      <c r="D455" s="269" t="s">
        <v>5488</v>
      </c>
      <c r="E455" s="269" t="s">
        <v>4</v>
      </c>
      <c r="F455" s="269" t="s">
        <v>5</v>
      </c>
      <c r="G455" s="270"/>
      <c r="H455" s="20"/>
      <c r="I455" s="270"/>
      <c r="J455" s="269"/>
      <c r="K455" s="269"/>
      <c r="L455" s="269" t="s">
        <v>1599</v>
      </c>
    </row>
    <row r="456" spans="1:12" ht="45" x14ac:dyDescent="0.25">
      <c r="A456" s="269" t="s">
        <v>2574</v>
      </c>
      <c r="B456" s="269" t="s">
        <v>2575</v>
      </c>
      <c r="C456" s="269" t="s">
        <v>2576</v>
      </c>
      <c r="D456" s="269" t="s">
        <v>5485</v>
      </c>
      <c r="E456" s="269" t="s">
        <v>8</v>
      </c>
      <c r="F456" s="269" t="s">
        <v>5</v>
      </c>
      <c r="G456" s="270"/>
      <c r="H456" s="20"/>
      <c r="I456" s="270"/>
      <c r="J456" s="269"/>
      <c r="K456" s="269" t="s">
        <v>653</v>
      </c>
      <c r="L456" s="269" t="s">
        <v>1599</v>
      </c>
    </row>
    <row r="457" spans="1:12" ht="45" x14ac:dyDescent="0.25">
      <c r="A457" s="269" t="s">
        <v>2579</v>
      </c>
      <c r="B457" s="269" t="s">
        <v>2580</v>
      </c>
      <c r="C457" s="269" t="s">
        <v>2581</v>
      </c>
      <c r="D457" s="269" t="s">
        <v>5485</v>
      </c>
      <c r="E457" s="269" t="s">
        <v>8</v>
      </c>
      <c r="F457" s="269" t="s">
        <v>5</v>
      </c>
      <c r="G457" s="270"/>
      <c r="H457" s="20"/>
      <c r="I457" s="270"/>
      <c r="J457" s="269"/>
      <c r="K457" s="269" t="s">
        <v>653</v>
      </c>
      <c r="L457" s="269" t="s">
        <v>1599</v>
      </c>
    </row>
    <row r="458" spans="1:12" ht="45" x14ac:dyDescent="0.25">
      <c r="A458" s="269" t="s">
        <v>2584</v>
      </c>
      <c r="B458" s="269" t="s">
        <v>2585</v>
      </c>
      <c r="C458" s="269" t="s">
        <v>2586</v>
      </c>
      <c r="D458" s="269" t="s">
        <v>5485</v>
      </c>
      <c r="E458" s="269" t="s">
        <v>8</v>
      </c>
      <c r="F458" s="269" t="s">
        <v>5</v>
      </c>
      <c r="G458" s="270"/>
      <c r="H458" s="20"/>
      <c r="I458" s="270"/>
      <c r="J458" s="269"/>
      <c r="K458" s="269" t="s">
        <v>653</v>
      </c>
      <c r="L458" s="269" t="s">
        <v>1599</v>
      </c>
    </row>
    <row r="459" spans="1:12" ht="45" x14ac:dyDescent="0.25">
      <c r="A459" s="269" t="s">
        <v>2589</v>
      </c>
      <c r="B459" s="269" t="s">
        <v>2590</v>
      </c>
      <c r="C459" s="269" t="s">
        <v>2591</v>
      </c>
      <c r="D459" s="269" t="s">
        <v>5485</v>
      </c>
      <c r="E459" s="269" t="s">
        <v>8</v>
      </c>
      <c r="F459" s="269" t="s">
        <v>5</v>
      </c>
      <c r="G459" s="270"/>
      <c r="H459" s="20"/>
      <c r="I459" s="270"/>
      <c r="J459" s="269"/>
      <c r="K459" s="269" t="s">
        <v>653</v>
      </c>
      <c r="L459" s="269" t="s">
        <v>1599</v>
      </c>
    </row>
    <row r="460" spans="1:12" ht="45" x14ac:dyDescent="0.25">
      <c r="A460" s="269" t="s">
        <v>2594</v>
      </c>
      <c r="B460" s="269" t="s">
        <v>2595</v>
      </c>
      <c r="C460" s="269" t="s">
        <v>2596</v>
      </c>
      <c r="D460" s="269" t="s">
        <v>5485</v>
      </c>
      <c r="E460" s="269" t="s">
        <v>8</v>
      </c>
      <c r="F460" s="269" t="s">
        <v>5</v>
      </c>
      <c r="G460" s="270"/>
      <c r="H460" s="20"/>
      <c r="I460" s="270"/>
      <c r="J460" s="269"/>
      <c r="K460" s="269" t="s">
        <v>653</v>
      </c>
      <c r="L460" s="269" t="s">
        <v>1599</v>
      </c>
    </row>
    <row r="461" spans="1:12" ht="45" x14ac:dyDescent="0.25">
      <c r="A461" s="269" t="s">
        <v>2598</v>
      </c>
      <c r="B461" s="269" t="s">
        <v>2599</v>
      </c>
      <c r="C461" s="269" t="s">
        <v>2600</v>
      </c>
      <c r="D461" s="269" t="s">
        <v>5485</v>
      </c>
      <c r="E461" s="269" t="s">
        <v>4</v>
      </c>
      <c r="F461" s="269" t="s">
        <v>5</v>
      </c>
      <c r="G461" s="270"/>
      <c r="H461" s="20"/>
      <c r="I461" s="270"/>
      <c r="J461" s="269"/>
      <c r="K461" s="269" t="s">
        <v>653</v>
      </c>
      <c r="L461" s="269" t="s">
        <v>1599</v>
      </c>
    </row>
    <row r="462" spans="1:12" ht="45" x14ac:dyDescent="0.25">
      <c r="A462" s="269" t="s">
        <v>2602</v>
      </c>
      <c r="B462" s="269" t="s">
        <v>2603</v>
      </c>
      <c r="C462" s="269" t="s">
        <v>2604</v>
      </c>
      <c r="D462" s="269" t="s">
        <v>5485</v>
      </c>
      <c r="E462" s="269" t="s">
        <v>4</v>
      </c>
      <c r="F462" s="269" t="s">
        <v>5</v>
      </c>
      <c r="G462" s="270"/>
      <c r="H462" s="20"/>
      <c r="I462" s="270"/>
      <c r="J462" s="269"/>
      <c r="K462" s="269" t="s">
        <v>653</v>
      </c>
      <c r="L462" s="269" t="s">
        <v>1599</v>
      </c>
    </row>
    <row r="463" spans="1:12" ht="45" x14ac:dyDescent="0.25">
      <c r="A463" s="269" t="s">
        <v>2606</v>
      </c>
      <c r="B463" s="269" t="s">
        <v>2607</v>
      </c>
      <c r="C463" s="269" t="s">
        <v>2608</v>
      </c>
      <c r="D463" s="269" t="s">
        <v>5488</v>
      </c>
      <c r="E463" s="269" t="s">
        <v>4</v>
      </c>
      <c r="F463" s="269" t="s">
        <v>5</v>
      </c>
      <c r="G463" s="270"/>
      <c r="H463" s="20"/>
      <c r="I463" s="270"/>
      <c r="J463" s="269"/>
      <c r="K463" s="269" t="s">
        <v>653</v>
      </c>
      <c r="L463" s="269" t="s">
        <v>1599</v>
      </c>
    </row>
    <row r="464" spans="1:12" ht="45" x14ac:dyDescent="0.25">
      <c r="A464" s="269" t="s">
        <v>2610</v>
      </c>
      <c r="B464" s="269" t="s">
        <v>2611</v>
      </c>
      <c r="C464" s="269" t="s">
        <v>2612</v>
      </c>
      <c r="D464" s="269" t="s">
        <v>5488</v>
      </c>
      <c r="E464" s="269" t="s">
        <v>4</v>
      </c>
      <c r="F464" s="269" t="s">
        <v>5</v>
      </c>
      <c r="G464" s="270"/>
      <c r="H464" s="20"/>
      <c r="I464" s="270"/>
      <c r="J464" s="269"/>
      <c r="K464" s="269"/>
      <c r="L464" s="269" t="s">
        <v>1599</v>
      </c>
    </row>
    <row r="465" spans="1:12" ht="30" x14ac:dyDescent="0.25">
      <c r="A465" s="269" t="s">
        <v>3249</v>
      </c>
      <c r="B465" s="269" t="s">
        <v>3250</v>
      </c>
      <c r="C465" s="269" t="s">
        <v>3251</v>
      </c>
      <c r="D465" s="269" t="s">
        <v>5485</v>
      </c>
      <c r="E465" s="269" t="s">
        <v>4</v>
      </c>
      <c r="F465" s="269" t="s">
        <v>5</v>
      </c>
      <c r="G465" s="270"/>
      <c r="H465" s="20"/>
      <c r="I465" s="270"/>
      <c r="J465" s="269"/>
      <c r="K465" s="269"/>
      <c r="L465" s="269" t="s">
        <v>1599</v>
      </c>
    </row>
    <row r="466" spans="1:12" ht="45" x14ac:dyDescent="0.25">
      <c r="A466" s="269" t="s">
        <v>4307</v>
      </c>
      <c r="B466" s="269" t="s">
        <v>4308</v>
      </c>
      <c r="C466" s="269" t="s">
        <v>4309</v>
      </c>
      <c r="D466" s="269" t="s">
        <v>5485</v>
      </c>
      <c r="E466" s="269" t="s">
        <v>8</v>
      </c>
      <c r="F466" s="269" t="s">
        <v>5</v>
      </c>
      <c r="G466" s="270"/>
      <c r="H466" s="20"/>
      <c r="I466" s="270"/>
      <c r="J466" s="269"/>
      <c r="K466" s="269" t="s">
        <v>653</v>
      </c>
      <c r="L466" s="269" t="s">
        <v>1599</v>
      </c>
    </row>
    <row r="467" spans="1:12" ht="45" x14ac:dyDescent="0.25">
      <c r="A467" s="269" t="s">
        <v>4312</v>
      </c>
      <c r="B467" s="269" t="s">
        <v>5102</v>
      </c>
      <c r="C467" s="269" t="s">
        <v>5103</v>
      </c>
      <c r="D467" s="269" t="s">
        <v>5485</v>
      </c>
      <c r="E467" s="269" t="s">
        <v>8</v>
      </c>
      <c r="F467" s="269" t="s">
        <v>5</v>
      </c>
      <c r="G467" s="270"/>
      <c r="H467" s="20"/>
      <c r="I467" s="270"/>
      <c r="J467" s="269"/>
      <c r="K467" s="269" t="s">
        <v>653</v>
      </c>
      <c r="L467" s="269" t="s">
        <v>1599</v>
      </c>
    </row>
    <row r="468" spans="1:12" ht="45" x14ac:dyDescent="0.25">
      <c r="A468" s="269" t="s">
        <v>4315</v>
      </c>
      <c r="B468" s="269" t="s">
        <v>4316</v>
      </c>
      <c r="C468" s="269" t="s">
        <v>4317</v>
      </c>
      <c r="D468" s="269" t="s">
        <v>5485</v>
      </c>
      <c r="E468" s="269" t="s">
        <v>8</v>
      </c>
      <c r="F468" s="269" t="s">
        <v>5</v>
      </c>
      <c r="G468" s="270"/>
      <c r="H468" s="20"/>
      <c r="I468" s="270"/>
      <c r="J468" s="269"/>
      <c r="K468" s="269" t="s">
        <v>653</v>
      </c>
      <c r="L468" s="269" t="s">
        <v>1599</v>
      </c>
    </row>
    <row r="469" spans="1:12" ht="45" x14ac:dyDescent="0.25">
      <c r="A469" s="269" t="s">
        <v>4320</v>
      </c>
      <c r="B469" s="269" t="s">
        <v>4321</v>
      </c>
      <c r="C469" s="269" t="s">
        <v>4322</v>
      </c>
      <c r="D469" s="269" t="s">
        <v>5485</v>
      </c>
      <c r="E469" s="269" t="s">
        <v>8</v>
      </c>
      <c r="F469" s="269" t="s">
        <v>5</v>
      </c>
      <c r="G469" s="270"/>
      <c r="H469" s="20"/>
      <c r="I469" s="270"/>
      <c r="J469" s="269"/>
      <c r="K469" s="269" t="s">
        <v>653</v>
      </c>
      <c r="L469" s="269" t="s">
        <v>1599</v>
      </c>
    </row>
    <row r="470" spans="1:12" ht="45" x14ac:dyDescent="0.25">
      <c r="A470" s="269" t="s">
        <v>4325</v>
      </c>
      <c r="B470" s="269" t="s">
        <v>4326</v>
      </c>
      <c r="C470" s="269" t="s">
        <v>4327</v>
      </c>
      <c r="D470" s="269" t="s">
        <v>5485</v>
      </c>
      <c r="E470" s="269" t="s">
        <v>8</v>
      </c>
      <c r="F470" s="269" t="s">
        <v>5</v>
      </c>
      <c r="G470" s="270"/>
      <c r="H470" s="20"/>
      <c r="I470" s="270"/>
      <c r="J470" s="269"/>
      <c r="K470" s="269" t="s">
        <v>653</v>
      </c>
      <c r="L470" s="269" t="s">
        <v>1599</v>
      </c>
    </row>
    <row r="471" spans="1:12" ht="30" x14ac:dyDescent="0.25">
      <c r="A471" s="269" t="s">
        <v>4330</v>
      </c>
      <c r="B471" s="269" t="s">
        <v>4331</v>
      </c>
      <c r="C471" s="269" t="s">
        <v>4332</v>
      </c>
      <c r="D471" s="269" t="s">
        <v>5486</v>
      </c>
      <c r="E471" s="269" t="s">
        <v>8</v>
      </c>
      <c r="F471" s="269" t="s">
        <v>6</v>
      </c>
      <c r="G471" s="270"/>
      <c r="H471" s="20"/>
      <c r="I471" s="270"/>
      <c r="J471" s="269"/>
      <c r="K471" s="269"/>
      <c r="L471" s="269" t="s">
        <v>1599</v>
      </c>
    </row>
    <row r="472" spans="1:12" ht="60" x14ac:dyDescent="0.25">
      <c r="A472" s="269" t="s">
        <v>4335</v>
      </c>
      <c r="B472" s="269" t="s">
        <v>4336</v>
      </c>
      <c r="C472" s="269" t="s">
        <v>4337</v>
      </c>
      <c r="D472" s="269" t="s">
        <v>5487</v>
      </c>
      <c r="E472" s="269" t="s">
        <v>8</v>
      </c>
      <c r="F472" s="269" t="s">
        <v>6</v>
      </c>
      <c r="G472" s="270"/>
      <c r="H472" s="20"/>
      <c r="I472" s="270"/>
      <c r="J472" s="269"/>
      <c r="K472" s="269" t="s">
        <v>653</v>
      </c>
      <c r="L472" s="269" t="s">
        <v>1599</v>
      </c>
    </row>
    <row r="473" spans="1:12" ht="45" x14ac:dyDescent="0.25">
      <c r="A473" s="269" t="s">
        <v>4339</v>
      </c>
      <c r="B473" s="269" t="s">
        <v>4340</v>
      </c>
      <c r="C473" s="269" t="s">
        <v>4341</v>
      </c>
      <c r="D473" s="269" t="s">
        <v>5485</v>
      </c>
      <c r="E473" s="269" t="s">
        <v>4</v>
      </c>
      <c r="F473" s="269" t="s">
        <v>5</v>
      </c>
      <c r="G473" s="270"/>
      <c r="H473" s="20"/>
      <c r="I473" s="270"/>
      <c r="J473" s="269"/>
      <c r="K473" s="269" t="s">
        <v>653</v>
      </c>
      <c r="L473" s="269" t="s">
        <v>1599</v>
      </c>
    </row>
    <row r="474" spans="1:12" ht="30" x14ac:dyDescent="0.25">
      <c r="A474" s="269" t="s">
        <v>4344</v>
      </c>
      <c r="B474" s="269" t="s">
        <v>4345</v>
      </c>
      <c r="C474" s="269" t="s">
        <v>2576</v>
      </c>
      <c r="D474" s="269" t="s">
        <v>5485</v>
      </c>
      <c r="E474" s="269" t="s">
        <v>8</v>
      </c>
      <c r="F474" s="269" t="s">
        <v>5</v>
      </c>
      <c r="G474" s="270"/>
      <c r="H474" s="20"/>
      <c r="I474" s="270"/>
      <c r="J474" s="269"/>
      <c r="K474" s="269" t="s">
        <v>653</v>
      </c>
      <c r="L474" s="269" t="s">
        <v>1599</v>
      </c>
    </row>
    <row r="475" spans="1:12" ht="45" x14ac:dyDescent="0.25">
      <c r="A475" s="269" t="s">
        <v>4348</v>
      </c>
      <c r="B475" s="269" t="s">
        <v>4349</v>
      </c>
      <c r="C475" s="269" t="s">
        <v>4350</v>
      </c>
      <c r="D475" s="269" t="s">
        <v>5485</v>
      </c>
      <c r="E475" s="269" t="s">
        <v>8</v>
      </c>
      <c r="F475" s="269" t="s">
        <v>5</v>
      </c>
      <c r="G475" s="270"/>
      <c r="H475" s="20"/>
      <c r="I475" s="270"/>
      <c r="J475" s="269"/>
      <c r="K475" s="269" t="s">
        <v>653</v>
      </c>
      <c r="L475" s="269" t="s">
        <v>1599</v>
      </c>
    </row>
    <row r="476" spans="1:12" ht="45" x14ac:dyDescent="0.25">
      <c r="A476" s="269" t="s">
        <v>4353</v>
      </c>
      <c r="B476" s="269" t="s">
        <v>4354</v>
      </c>
      <c r="C476" s="269" t="s">
        <v>4355</v>
      </c>
      <c r="D476" s="269" t="s">
        <v>5485</v>
      </c>
      <c r="E476" s="269" t="s">
        <v>8</v>
      </c>
      <c r="F476" s="269" t="s">
        <v>5</v>
      </c>
      <c r="G476" s="270"/>
      <c r="H476" s="20"/>
      <c r="I476" s="270"/>
      <c r="J476" s="269"/>
      <c r="K476" s="269" t="s">
        <v>653</v>
      </c>
      <c r="L476" s="269" t="s">
        <v>1599</v>
      </c>
    </row>
    <row r="477" spans="1:12" ht="30" x14ac:dyDescent="0.25">
      <c r="A477" s="269" t="s">
        <v>4358</v>
      </c>
      <c r="B477" s="269" t="s">
        <v>4359</v>
      </c>
      <c r="C477" s="269" t="s">
        <v>4360</v>
      </c>
      <c r="D477" s="269" t="s">
        <v>5485</v>
      </c>
      <c r="E477" s="269" t="s">
        <v>8</v>
      </c>
      <c r="F477" s="269" t="s">
        <v>5</v>
      </c>
      <c r="G477" s="270"/>
      <c r="H477" s="20"/>
      <c r="I477" s="270"/>
      <c r="J477" s="269"/>
      <c r="K477" s="269" t="s">
        <v>653</v>
      </c>
      <c r="L477" s="269" t="s">
        <v>1599</v>
      </c>
    </row>
    <row r="478" spans="1:12" ht="30" x14ac:dyDescent="0.25">
      <c r="A478" s="269" t="s">
        <v>4363</v>
      </c>
      <c r="B478" s="269" t="s">
        <v>4364</v>
      </c>
      <c r="C478" s="269" t="s">
        <v>4365</v>
      </c>
      <c r="D478" s="269" t="s">
        <v>5485</v>
      </c>
      <c r="E478" s="269" t="s">
        <v>8</v>
      </c>
      <c r="F478" s="269" t="s">
        <v>5</v>
      </c>
      <c r="G478" s="270"/>
      <c r="H478" s="20"/>
      <c r="I478" s="270"/>
      <c r="J478" s="269"/>
      <c r="K478" s="269" t="s">
        <v>653</v>
      </c>
      <c r="L478" s="269" t="s">
        <v>1599</v>
      </c>
    </row>
    <row r="479" spans="1:12" ht="30" x14ac:dyDescent="0.25">
      <c r="A479" s="269" t="s">
        <v>4368</v>
      </c>
      <c r="B479" s="269" t="s">
        <v>5465</v>
      </c>
      <c r="C479" s="269" t="s">
        <v>5466</v>
      </c>
      <c r="D479" s="269" t="s">
        <v>5485</v>
      </c>
      <c r="E479" s="269" t="s">
        <v>8</v>
      </c>
      <c r="F479" s="269" t="s">
        <v>5</v>
      </c>
      <c r="G479" s="270"/>
      <c r="H479" s="20"/>
      <c r="I479" s="270"/>
      <c r="J479" s="269"/>
      <c r="K479" s="269" t="s">
        <v>653</v>
      </c>
      <c r="L479" s="269" t="s">
        <v>1599</v>
      </c>
    </row>
    <row r="480" spans="1:12" ht="30" x14ac:dyDescent="0.25">
      <c r="A480" s="269" t="s">
        <v>4372</v>
      </c>
      <c r="B480" s="269" t="s">
        <v>4373</v>
      </c>
      <c r="C480" s="269" t="s">
        <v>4374</v>
      </c>
      <c r="D480" s="269" t="s">
        <v>5485</v>
      </c>
      <c r="E480" s="269" t="s">
        <v>8</v>
      </c>
      <c r="F480" s="269" t="s">
        <v>5</v>
      </c>
      <c r="G480" s="270"/>
      <c r="H480" s="20"/>
      <c r="I480" s="270"/>
      <c r="J480" s="269"/>
      <c r="K480" s="269" t="s">
        <v>653</v>
      </c>
      <c r="L480" s="269" t="s">
        <v>1599</v>
      </c>
    </row>
    <row r="481" spans="1:12" ht="30" x14ac:dyDescent="0.25">
      <c r="A481" s="269" t="s">
        <v>4377</v>
      </c>
      <c r="B481" s="269" t="s">
        <v>4378</v>
      </c>
      <c r="C481" s="269" t="s">
        <v>4379</v>
      </c>
      <c r="D481" s="269" t="s">
        <v>5485</v>
      </c>
      <c r="E481" s="269" t="s">
        <v>8</v>
      </c>
      <c r="F481" s="269" t="s">
        <v>5</v>
      </c>
      <c r="G481" s="270"/>
      <c r="H481" s="20"/>
      <c r="I481" s="270"/>
      <c r="J481" s="269"/>
      <c r="K481" s="269" t="s">
        <v>653</v>
      </c>
      <c r="L481" s="269" t="s">
        <v>1599</v>
      </c>
    </row>
    <row r="482" spans="1:12" ht="30" x14ac:dyDescent="0.25">
      <c r="A482" s="269" t="s">
        <v>4382</v>
      </c>
      <c r="B482" s="269" t="s">
        <v>4373</v>
      </c>
      <c r="C482" s="269" t="s">
        <v>4383</v>
      </c>
      <c r="D482" s="269" t="s">
        <v>5485</v>
      </c>
      <c r="E482" s="269" t="s">
        <v>8</v>
      </c>
      <c r="F482" s="269" t="s">
        <v>5</v>
      </c>
      <c r="G482" s="270"/>
      <c r="H482" s="20"/>
      <c r="I482" s="270"/>
      <c r="J482" s="269"/>
      <c r="K482" s="269" t="s">
        <v>653</v>
      </c>
      <c r="L482" s="269" t="s">
        <v>1599</v>
      </c>
    </row>
    <row r="483" spans="1:12" ht="30" x14ac:dyDescent="0.25">
      <c r="A483" s="269" t="s">
        <v>4386</v>
      </c>
      <c r="B483" s="269" t="s">
        <v>4387</v>
      </c>
      <c r="C483" s="269" t="s">
        <v>4388</v>
      </c>
      <c r="D483" s="269" t="s">
        <v>5485</v>
      </c>
      <c r="E483" s="269" t="s">
        <v>8</v>
      </c>
      <c r="F483" s="269" t="s">
        <v>6</v>
      </c>
      <c r="G483" s="270"/>
      <c r="H483" s="20"/>
      <c r="I483" s="270"/>
      <c r="J483" s="269"/>
      <c r="K483" s="269" t="s">
        <v>653</v>
      </c>
      <c r="L483" s="269" t="s">
        <v>1599</v>
      </c>
    </row>
    <row r="484" spans="1:12" ht="30" x14ac:dyDescent="0.25">
      <c r="A484" s="269" t="s">
        <v>4391</v>
      </c>
      <c r="B484" s="269" t="s">
        <v>4392</v>
      </c>
      <c r="C484" s="269" t="s">
        <v>4393</v>
      </c>
      <c r="D484" s="269" t="s">
        <v>5485</v>
      </c>
      <c r="E484" s="269" t="s">
        <v>8</v>
      </c>
      <c r="F484" s="269" t="s">
        <v>5</v>
      </c>
      <c r="G484" s="270"/>
      <c r="H484" s="20"/>
      <c r="I484" s="270"/>
      <c r="J484" s="269"/>
      <c r="K484" s="269" t="s">
        <v>653</v>
      </c>
      <c r="L484" s="269" t="s">
        <v>1599</v>
      </c>
    </row>
    <row r="485" spans="1:12" ht="30" x14ac:dyDescent="0.25">
      <c r="A485" s="269" t="s">
        <v>4396</v>
      </c>
      <c r="B485" s="269" t="s">
        <v>4345</v>
      </c>
      <c r="C485" s="269" t="s">
        <v>4397</v>
      </c>
      <c r="D485" s="269" t="s">
        <v>5485</v>
      </c>
      <c r="E485" s="269" t="s">
        <v>8</v>
      </c>
      <c r="F485" s="269" t="s">
        <v>5</v>
      </c>
      <c r="G485" s="270"/>
      <c r="H485" s="20"/>
      <c r="I485" s="270"/>
      <c r="J485" s="269"/>
      <c r="K485" s="269" t="s">
        <v>653</v>
      </c>
      <c r="L485" s="269" t="s">
        <v>1599</v>
      </c>
    </row>
    <row r="486" spans="1:12" ht="30" x14ac:dyDescent="0.25">
      <c r="A486" s="269" t="s">
        <v>4400</v>
      </c>
      <c r="B486" s="269" t="s">
        <v>4369</v>
      </c>
      <c r="C486" s="269" t="s">
        <v>4401</v>
      </c>
      <c r="D486" s="269" t="s">
        <v>5485</v>
      </c>
      <c r="E486" s="269" t="s">
        <v>8</v>
      </c>
      <c r="F486" s="269" t="s">
        <v>5</v>
      </c>
      <c r="G486" s="270"/>
      <c r="H486" s="20"/>
      <c r="I486" s="270"/>
      <c r="J486" s="269"/>
      <c r="K486" s="269" t="s">
        <v>2201</v>
      </c>
      <c r="L486" s="269" t="s">
        <v>1599</v>
      </c>
    </row>
    <row r="487" spans="1:12" ht="30" x14ac:dyDescent="0.25">
      <c r="A487" s="269" t="s">
        <v>4404</v>
      </c>
      <c r="B487" s="269" t="s">
        <v>4405</v>
      </c>
      <c r="C487" s="269" t="s">
        <v>4406</v>
      </c>
      <c r="D487" s="269" t="s">
        <v>5485</v>
      </c>
      <c r="E487" s="269" t="s">
        <v>8</v>
      </c>
      <c r="F487" s="269" t="s">
        <v>5</v>
      </c>
      <c r="G487" s="270"/>
      <c r="H487" s="20"/>
      <c r="I487" s="270"/>
      <c r="J487" s="269"/>
      <c r="K487" s="269" t="s">
        <v>653</v>
      </c>
      <c r="L487" s="269" t="s">
        <v>1599</v>
      </c>
    </row>
    <row r="488" spans="1:12" ht="30" x14ac:dyDescent="0.25">
      <c r="A488" s="269" t="s">
        <v>4409</v>
      </c>
      <c r="B488" s="269" t="s">
        <v>4410</v>
      </c>
      <c r="C488" s="269" t="s">
        <v>4411</v>
      </c>
      <c r="D488" s="269" t="s">
        <v>5485</v>
      </c>
      <c r="E488" s="269" t="s">
        <v>8</v>
      </c>
      <c r="F488" s="269" t="s">
        <v>5</v>
      </c>
      <c r="G488" s="270"/>
      <c r="H488" s="20"/>
      <c r="I488" s="270"/>
      <c r="J488" s="269"/>
      <c r="K488" s="269" t="s">
        <v>653</v>
      </c>
      <c r="L488" s="269" t="s">
        <v>1599</v>
      </c>
    </row>
    <row r="489" spans="1:12" ht="30" x14ac:dyDescent="0.25">
      <c r="A489" s="269" t="s">
        <v>4414</v>
      </c>
      <c r="B489" s="269" t="s">
        <v>4415</v>
      </c>
      <c r="C489" s="269" t="s">
        <v>4416</v>
      </c>
      <c r="D489" s="269" t="s">
        <v>5485</v>
      </c>
      <c r="E489" s="269" t="s">
        <v>8</v>
      </c>
      <c r="F489" s="269" t="s">
        <v>5</v>
      </c>
      <c r="G489" s="270"/>
      <c r="H489" s="20"/>
      <c r="I489" s="270"/>
      <c r="J489" s="269"/>
      <c r="K489" s="269" t="s">
        <v>653</v>
      </c>
      <c r="L489" s="269" t="s">
        <v>1599</v>
      </c>
    </row>
    <row r="490" spans="1:12" ht="30" x14ac:dyDescent="0.25">
      <c r="A490" s="269" t="s">
        <v>4419</v>
      </c>
      <c r="B490" s="269" t="s">
        <v>4420</v>
      </c>
      <c r="C490" s="269" t="s">
        <v>4421</v>
      </c>
      <c r="D490" s="269" t="s">
        <v>5485</v>
      </c>
      <c r="E490" s="269" t="s">
        <v>8</v>
      </c>
      <c r="F490" s="269" t="s">
        <v>5</v>
      </c>
      <c r="G490" s="270"/>
      <c r="H490" s="20"/>
      <c r="I490" s="270"/>
      <c r="J490" s="269"/>
      <c r="K490" s="269" t="s">
        <v>653</v>
      </c>
      <c r="L490" s="269" t="s">
        <v>1599</v>
      </c>
    </row>
    <row r="491" spans="1:12" ht="30" x14ac:dyDescent="0.25">
      <c r="A491" s="269" t="s">
        <v>4424</v>
      </c>
      <c r="B491" s="269" t="s">
        <v>4425</v>
      </c>
      <c r="C491" s="269" t="s">
        <v>4426</v>
      </c>
      <c r="D491" s="269" t="s">
        <v>5485</v>
      </c>
      <c r="E491" s="269" t="s">
        <v>8</v>
      </c>
      <c r="F491" s="269" t="s">
        <v>5</v>
      </c>
      <c r="G491" s="270"/>
      <c r="H491" s="20"/>
      <c r="I491" s="270"/>
      <c r="J491" s="269"/>
      <c r="K491" s="269" t="s">
        <v>653</v>
      </c>
      <c r="L491" s="269" t="s">
        <v>1599</v>
      </c>
    </row>
    <row r="492" spans="1:12" ht="30" x14ac:dyDescent="0.25">
      <c r="A492" s="269" t="s">
        <v>4429</v>
      </c>
      <c r="B492" s="269" t="s">
        <v>4430</v>
      </c>
      <c r="C492" s="269" t="s">
        <v>4431</v>
      </c>
      <c r="D492" s="269" t="s">
        <v>5485</v>
      </c>
      <c r="E492" s="269" t="s">
        <v>8</v>
      </c>
      <c r="F492" s="269" t="s">
        <v>5</v>
      </c>
      <c r="G492" s="270"/>
      <c r="H492" s="20"/>
      <c r="I492" s="270"/>
      <c r="J492" s="269"/>
      <c r="K492" s="269" t="s">
        <v>653</v>
      </c>
      <c r="L492" s="269" t="s">
        <v>1599</v>
      </c>
    </row>
    <row r="493" spans="1:12" ht="30" x14ac:dyDescent="0.25">
      <c r="A493" s="269" t="s">
        <v>4434</v>
      </c>
      <c r="B493" s="269" t="s">
        <v>4435</v>
      </c>
      <c r="C493" s="269" t="s">
        <v>4436</v>
      </c>
      <c r="D493" s="269" t="s">
        <v>5485</v>
      </c>
      <c r="E493" s="269" t="s">
        <v>8</v>
      </c>
      <c r="F493" s="269" t="s">
        <v>5</v>
      </c>
      <c r="G493" s="270"/>
      <c r="H493" s="20"/>
      <c r="I493" s="270"/>
      <c r="J493" s="269"/>
      <c r="K493" s="269" t="s">
        <v>653</v>
      </c>
      <c r="L493" s="269" t="s">
        <v>1599</v>
      </c>
    </row>
    <row r="494" spans="1:12" ht="30" x14ac:dyDescent="0.25">
      <c r="A494" s="269" t="s">
        <v>4439</v>
      </c>
      <c r="B494" s="269" t="s">
        <v>4440</v>
      </c>
      <c r="C494" s="269" t="s">
        <v>4441</v>
      </c>
      <c r="D494" s="269" t="s">
        <v>5485</v>
      </c>
      <c r="E494" s="269" t="s">
        <v>8</v>
      </c>
      <c r="F494" s="269" t="s">
        <v>5</v>
      </c>
      <c r="G494" s="270"/>
      <c r="H494" s="20"/>
      <c r="I494" s="270"/>
      <c r="J494" s="269"/>
      <c r="K494" s="269" t="s">
        <v>653</v>
      </c>
      <c r="L494" s="269" t="s">
        <v>1599</v>
      </c>
    </row>
    <row r="495" spans="1:12" ht="30" x14ac:dyDescent="0.25">
      <c r="A495" s="269" t="s">
        <v>4443</v>
      </c>
      <c r="B495" s="269" t="s">
        <v>4444</v>
      </c>
      <c r="C495" s="269" t="s">
        <v>4397</v>
      </c>
      <c r="D495" s="269" t="s">
        <v>5485</v>
      </c>
      <c r="E495" s="269" t="s">
        <v>4</v>
      </c>
      <c r="F495" s="269" t="s">
        <v>5</v>
      </c>
      <c r="G495" s="270"/>
      <c r="H495" s="20"/>
      <c r="I495" s="270"/>
      <c r="J495" s="269"/>
      <c r="K495" s="269"/>
      <c r="L495" s="269" t="s">
        <v>1599</v>
      </c>
    </row>
    <row r="496" spans="1:12" ht="30" x14ac:dyDescent="0.25">
      <c r="A496" s="269" t="s">
        <v>4446</v>
      </c>
      <c r="B496" s="269" t="s">
        <v>5104</v>
      </c>
      <c r="C496" s="269" t="s">
        <v>5105</v>
      </c>
      <c r="D496" s="269" t="s">
        <v>5485</v>
      </c>
      <c r="E496" s="269" t="s">
        <v>4</v>
      </c>
      <c r="F496" s="269" t="s">
        <v>5</v>
      </c>
      <c r="G496" s="270"/>
      <c r="H496" s="20"/>
      <c r="I496" s="270"/>
      <c r="J496" s="269"/>
      <c r="K496" s="269" t="s">
        <v>13</v>
      </c>
      <c r="L496" s="269" t="s">
        <v>1599</v>
      </c>
    </row>
    <row r="497" spans="1:12" ht="30" x14ac:dyDescent="0.25">
      <c r="A497" s="269" t="s">
        <v>4449</v>
      </c>
      <c r="B497" s="269" t="s">
        <v>4447</v>
      </c>
      <c r="C497" s="269" t="s">
        <v>4317</v>
      </c>
      <c r="D497" s="269" t="s">
        <v>5485</v>
      </c>
      <c r="E497" s="269" t="s">
        <v>4</v>
      </c>
      <c r="F497" s="269" t="s">
        <v>5</v>
      </c>
      <c r="G497" s="270"/>
      <c r="H497" s="20"/>
      <c r="I497" s="270"/>
      <c r="J497" s="269"/>
      <c r="K497" s="269"/>
      <c r="L497" s="269" t="s">
        <v>1599</v>
      </c>
    </row>
    <row r="498" spans="1:12" ht="30" x14ac:dyDescent="0.25">
      <c r="A498" s="269" t="s">
        <v>4451</v>
      </c>
      <c r="B498" s="269" t="s">
        <v>4452</v>
      </c>
      <c r="C498" s="269" t="s">
        <v>4453</v>
      </c>
      <c r="D498" s="269" t="s">
        <v>5485</v>
      </c>
      <c r="E498" s="269" t="s">
        <v>4</v>
      </c>
      <c r="F498" s="269" t="s">
        <v>5</v>
      </c>
      <c r="G498" s="270"/>
      <c r="H498" s="20"/>
      <c r="I498" s="270"/>
      <c r="J498" s="269"/>
      <c r="K498" s="269"/>
      <c r="L498" s="269" t="s">
        <v>1599</v>
      </c>
    </row>
    <row r="499" spans="1:12" ht="30" x14ac:dyDescent="0.25">
      <c r="A499" s="269" t="s">
        <v>648</v>
      </c>
      <c r="B499" s="269" t="s">
        <v>649</v>
      </c>
      <c r="C499" s="269" t="s">
        <v>650</v>
      </c>
      <c r="D499" s="269" t="s">
        <v>5485</v>
      </c>
      <c r="E499" s="269" t="s">
        <v>8</v>
      </c>
      <c r="F499" s="269" t="s">
        <v>5</v>
      </c>
      <c r="G499" s="270"/>
      <c r="H499" s="20"/>
      <c r="I499" s="270"/>
      <c r="J499" s="269"/>
      <c r="K499" s="269" t="s">
        <v>653</v>
      </c>
      <c r="L499" s="269" t="s">
        <v>651</v>
      </c>
    </row>
    <row r="500" spans="1:12" ht="30" x14ac:dyDescent="0.25">
      <c r="A500" s="269" t="s">
        <v>656</v>
      </c>
      <c r="B500" s="269" t="s">
        <v>657</v>
      </c>
      <c r="C500" s="269" t="s">
        <v>658</v>
      </c>
      <c r="D500" s="269" t="s">
        <v>5485</v>
      </c>
      <c r="E500" s="269" t="s">
        <v>8</v>
      </c>
      <c r="F500" s="269" t="s">
        <v>5</v>
      </c>
      <c r="G500" s="270"/>
      <c r="H500" s="20"/>
      <c r="I500" s="270"/>
      <c r="J500" s="269"/>
      <c r="K500" s="269" t="s">
        <v>653</v>
      </c>
      <c r="L500" s="269" t="s">
        <v>651</v>
      </c>
    </row>
    <row r="501" spans="1:12" ht="30" x14ac:dyDescent="0.25">
      <c r="A501" s="269" t="s">
        <v>661</v>
      </c>
      <c r="B501" s="269" t="s">
        <v>4887</v>
      </c>
      <c r="C501" s="269" t="s">
        <v>4888</v>
      </c>
      <c r="D501" s="269" t="s">
        <v>5485</v>
      </c>
      <c r="E501" s="269" t="s">
        <v>8</v>
      </c>
      <c r="F501" s="269" t="s">
        <v>5</v>
      </c>
      <c r="G501" s="270"/>
      <c r="H501" s="20"/>
      <c r="I501" s="270"/>
      <c r="J501" s="269"/>
      <c r="K501" s="269" t="s">
        <v>653</v>
      </c>
      <c r="L501" s="269" t="s">
        <v>651</v>
      </c>
    </row>
    <row r="502" spans="1:12" ht="30" x14ac:dyDescent="0.25">
      <c r="A502" s="269" t="s">
        <v>664</v>
      </c>
      <c r="B502" s="269" t="s">
        <v>5258</v>
      </c>
      <c r="C502" s="269" t="s">
        <v>5259</v>
      </c>
      <c r="D502" s="269" t="s">
        <v>5485</v>
      </c>
      <c r="E502" s="269" t="s">
        <v>8</v>
      </c>
      <c r="F502" s="269" t="s">
        <v>5</v>
      </c>
      <c r="G502" s="270"/>
      <c r="H502" s="20"/>
      <c r="I502" s="270"/>
      <c r="J502" s="269"/>
      <c r="K502" s="269" t="s">
        <v>653</v>
      </c>
      <c r="L502" s="269" t="s">
        <v>651</v>
      </c>
    </row>
    <row r="503" spans="1:12" ht="30" x14ac:dyDescent="0.25">
      <c r="A503" s="269" t="s">
        <v>667</v>
      </c>
      <c r="B503" s="269" t="s">
        <v>668</v>
      </c>
      <c r="C503" s="269" t="s">
        <v>669</v>
      </c>
      <c r="D503" s="269" t="s">
        <v>5485</v>
      </c>
      <c r="E503" s="269" t="s">
        <v>8</v>
      </c>
      <c r="F503" s="269" t="s">
        <v>5</v>
      </c>
      <c r="G503" s="270"/>
      <c r="H503" s="20"/>
      <c r="I503" s="270"/>
      <c r="J503" s="269"/>
      <c r="K503" s="269" t="s">
        <v>653</v>
      </c>
      <c r="L503" s="269" t="s">
        <v>651</v>
      </c>
    </row>
    <row r="504" spans="1:12" ht="30" x14ac:dyDescent="0.25">
      <c r="A504" s="269" t="s">
        <v>672</v>
      </c>
      <c r="B504" s="269" t="s">
        <v>673</v>
      </c>
      <c r="C504" s="269" t="s">
        <v>674</v>
      </c>
      <c r="D504" s="269" t="s">
        <v>5485</v>
      </c>
      <c r="E504" s="269" t="s">
        <v>4</v>
      </c>
      <c r="F504" s="269" t="s">
        <v>5</v>
      </c>
      <c r="G504" s="270"/>
      <c r="H504" s="20"/>
      <c r="I504" s="270"/>
      <c r="J504" s="269"/>
      <c r="K504" s="269" t="s">
        <v>653</v>
      </c>
      <c r="L504" s="269" t="s">
        <v>651</v>
      </c>
    </row>
    <row r="505" spans="1:12" ht="30" x14ac:dyDescent="0.25">
      <c r="A505" s="269" t="s">
        <v>677</v>
      </c>
      <c r="B505" s="269" t="s">
        <v>5260</v>
      </c>
      <c r="C505" s="269" t="s">
        <v>5261</v>
      </c>
      <c r="D505" s="269" t="s">
        <v>5485</v>
      </c>
      <c r="E505" s="269" t="s">
        <v>8</v>
      </c>
      <c r="F505" s="269" t="s">
        <v>5</v>
      </c>
      <c r="G505" s="270"/>
      <c r="H505" s="20"/>
      <c r="I505" s="270"/>
      <c r="J505" s="269"/>
      <c r="K505" s="269" t="s">
        <v>653</v>
      </c>
      <c r="L505" s="269" t="s">
        <v>651</v>
      </c>
    </row>
    <row r="506" spans="1:12" ht="30" x14ac:dyDescent="0.25">
      <c r="A506" s="269" t="s">
        <v>680</v>
      </c>
      <c r="B506" s="269" t="s">
        <v>681</v>
      </c>
      <c r="C506" s="269" t="s">
        <v>682</v>
      </c>
      <c r="D506" s="269" t="s">
        <v>5485</v>
      </c>
      <c r="E506" s="269" t="s">
        <v>8</v>
      </c>
      <c r="F506" s="269" t="s">
        <v>5</v>
      </c>
      <c r="G506" s="270"/>
      <c r="H506" s="20"/>
      <c r="I506" s="270"/>
      <c r="J506" s="269"/>
      <c r="K506" s="269" t="s">
        <v>653</v>
      </c>
      <c r="L506" s="269" t="s">
        <v>651</v>
      </c>
    </row>
    <row r="507" spans="1:12" ht="30" x14ac:dyDescent="0.25">
      <c r="A507" s="269" t="s">
        <v>685</v>
      </c>
      <c r="B507" s="269" t="s">
        <v>5262</v>
      </c>
      <c r="C507" s="269" t="s">
        <v>5263</v>
      </c>
      <c r="D507" s="269" t="s">
        <v>5485</v>
      </c>
      <c r="E507" s="269" t="s">
        <v>8</v>
      </c>
      <c r="F507" s="269" t="s">
        <v>5</v>
      </c>
      <c r="G507" s="270"/>
      <c r="H507" s="20"/>
      <c r="I507" s="270"/>
      <c r="J507" s="269"/>
      <c r="K507" s="269" t="s">
        <v>653</v>
      </c>
      <c r="L507" s="269" t="s">
        <v>651</v>
      </c>
    </row>
    <row r="508" spans="1:12" ht="30" x14ac:dyDescent="0.25">
      <c r="A508" s="269" t="s">
        <v>688</v>
      </c>
      <c r="B508" s="269" t="s">
        <v>4889</v>
      </c>
      <c r="C508" s="269" t="s">
        <v>4890</v>
      </c>
      <c r="D508" s="269" t="s">
        <v>5485</v>
      </c>
      <c r="E508" s="269" t="s">
        <v>8</v>
      </c>
      <c r="F508" s="269" t="s">
        <v>5</v>
      </c>
      <c r="G508" s="270"/>
      <c r="H508" s="20"/>
      <c r="I508" s="270"/>
      <c r="J508" s="269"/>
      <c r="K508" s="269" t="s">
        <v>653</v>
      </c>
      <c r="L508" s="269" t="s">
        <v>651</v>
      </c>
    </row>
    <row r="509" spans="1:12" ht="30" x14ac:dyDescent="0.25">
      <c r="A509" s="269" t="s">
        <v>691</v>
      </c>
      <c r="B509" s="269" t="s">
        <v>692</v>
      </c>
      <c r="C509" s="269" t="s">
        <v>693</v>
      </c>
      <c r="D509" s="269" t="s">
        <v>5485</v>
      </c>
      <c r="E509" s="269" t="s">
        <v>8</v>
      </c>
      <c r="F509" s="269" t="s">
        <v>5</v>
      </c>
      <c r="G509" s="270"/>
      <c r="H509" s="20"/>
      <c r="I509" s="270"/>
      <c r="J509" s="269"/>
      <c r="K509" s="269" t="s">
        <v>653</v>
      </c>
      <c r="L509" s="269" t="s">
        <v>651</v>
      </c>
    </row>
    <row r="510" spans="1:12" ht="30" x14ac:dyDescent="0.25">
      <c r="A510" s="269" t="s">
        <v>696</v>
      </c>
      <c r="B510" s="269" t="s">
        <v>5264</v>
      </c>
      <c r="C510" s="269" t="s">
        <v>5265</v>
      </c>
      <c r="D510" s="269" t="s">
        <v>5485</v>
      </c>
      <c r="E510" s="269" t="s">
        <v>8</v>
      </c>
      <c r="F510" s="269" t="s">
        <v>5</v>
      </c>
      <c r="G510" s="270"/>
      <c r="H510" s="20"/>
      <c r="I510" s="270"/>
      <c r="J510" s="269"/>
      <c r="K510" s="269" t="s">
        <v>653</v>
      </c>
      <c r="L510" s="269" t="s">
        <v>651</v>
      </c>
    </row>
    <row r="511" spans="1:12" ht="45" x14ac:dyDescent="0.25">
      <c r="A511" s="269" t="s">
        <v>698</v>
      </c>
      <c r="B511" s="269" t="s">
        <v>699</v>
      </c>
      <c r="C511" s="269" t="s">
        <v>700</v>
      </c>
      <c r="D511" s="269" t="s">
        <v>5485</v>
      </c>
      <c r="E511" s="269" t="s">
        <v>4</v>
      </c>
      <c r="F511" s="269" t="s">
        <v>5</v>
      </c>
      <c r="G511" s="270"/>
      <c r="H511" s="20"/>
      <c r="I511" s="270"/>
      <c r="J511" s="269"/>
      <c r="K511" s="269" t="s">
        <v>7</v>
      </c>
      <c r="L511" s="269" t="s">
        <v>651</v>
      </c>
    </row>
    <row r="512" spans="1:12" ht="45" x14ac:dyDescent="0.25">
      <c r="A512" s="269" t="s">
        <v>934</v>
      </c>
      <c r="B512" s="269" t="s">
        <v>935</v>
      </c>
      <c r="C512" s="269" t="s">
        <v>936</v>
      </c>
      <c r="D512" s="269" t="s">
        <v>5485</v>
      </c>
      <c r="E512" s="269" t="s">
        <v>4</v>
      </c>
      <c r="F512" s="269" t="s">
        <v>5</v>
      </c>
      <c r="G512" s="270"/>
      <c r="H512" s="20"/>
      <c r="I512" s="270"/>
      <c r="J512" s="269"/>
      <c r="K512" s="269" t="s">
        <v>13</v>
      </c>
      <c r="L512" s="269" t="s">
        <v>651</v>
      </c>
    </row>
    <row r="513" spans="1:12" ht="45" x14ac:dyDescent="0.25">
      <c r="A513" s="269" t="s">
        <v>938</v>
      </c>
      <c r="B513" s="269" t="s">
        <v>939</v>
      </c>
      <c r="C513" s="269" t="s">
        <v>940</v>
      </c>
      <c r="D513" s="269" t="s">
        <v>5485</v>
      </c>
      <c r="E513" s="269" t="s">
        <v>4</v>
      </c>
      <c r="F513" s="269" t="s">
        <v>5</v>
      </c>
      <c r="G513" s="270"/>
      <c r="H513" s="20"/>
      <c r="I513" s="270"/>
      <c r="J513" s="269"/>
      <c r="K513" s="269" t="s">
        <v>13</v>
      </c>
      <c r="L513" s="269" t="s">
        <v>651</v>
      </c>
    </row>
    <row r="514" spans="1:12" ht="45" x14ac:dyDescent="0.25">
      <c r="A514" s="269" t="s">
        <v>981</v>
      </c>
      <c r="B514" s="269" t="s">
        <v>982</v>
      </c>
      <c r="C514" s="269" t="s">
        <v>983</v>
      </c>
      <c r="D514" s="269" t="s">
        <v>5485</v>
      </c>
      <c r="E514" s="269" t="s">
        <v>4</v>
      </c>
      <c r="F514" s="269" t="s">
        <v>5</v>
      </c>
      <c r="G514" s="270"/>
      <c r="H514" s="20"/>
      <c r="I514" s="270"/>
      <c r="J514" s="269"/>
      <c r="K514" s="269"/>
      <c r="L514" s="269" t="s">
        <v>651</v>
      </c>
    </row>
    <row r="515" spans="1:12" ht="45" x14ac:dyDescent="0.25">
      <c r="A515" s="269" t="s">
        <v>986</v>
      </c>
      <c r="B515" s="269" t="s">
        <v>987</v>
      </c>
      <c r="C515" s="269" t="s">
        <v>988</v>
      </c>
      <c r="D515" s="269" t="s">
        <v>5485</v>
      </c>
      <c r="E515" s="269" t="s">
        <v>8</v>
      </c>
      <c r="F515" s="269" t="s">
        <v>5</v>
      </c>
      <c r="G515" s="270"/>
      <c r="H515" s="20"/>
      <c r="I515" s="270"/>
      <c r="J515" s="269"/>
      <c r="K515" s="269" t="s">
        <v>653</v>
      </c>
      <c r="L515" s="269" t="s">
        <v>651</v>
      </c>
    </row>
    <row r="516" spans="1:12" ht="30" x14ac:dyDescent="0.25">
      <c r="A516" s="269" t="s">
        <v>1025</v>
      </c>
      <c r="B516" s="269" t="s">
        <v>1026</v>
      </c>
      <c r="C516" s="269" t="s">
        <v>1027</v>
      </c>
      <c r="D516" s="269" t="s">
        <v>5485</v>
      </c>
      <c r="E516" s="269" t="s">
        <v>8</v>
      </c>
      <c r="F516" s="269" t="s">
        <v>5</v>
      </c>
      <c r="G516" s="270"/>
      <c r="H516" s="20"/>
      <c r="I516" s="270"/>
      <c r="J516" s="269"/>
      <c r="K516" s="269" t="s">
        <v>653</v>
      </c>
      <c r="L516" s="269" t="s">
        <v>651</v>
      </c>
    </row>
    <row r="517" spans="1:12" ht="30" x14ac:dyDescent="0.25">
      <c r="A517" s="269" t="s">
        <v>1030</v>
      </c>
      <c r="B517" s="269" t="s">
        <v>5279</v>
      </c>
      <c r="C517" s="269" t="s">
        <v>5280</v>
      </c>
      <c r="D517" s="269" t="s">
        <v>5485</v>
      </c>
      <c r="E517" s="269" t="s">
        <v>8</v>
      </c>
      <c r="F517" s="269" t="s">
        <v>5</v>
      </c>
      <c r="G517" s="270"/>
      <c r="H517" s="20"/>
      <c r="I517" s="270"/>
      <c r="J517" s="269"/>
      <c r="K517" s="269" t="s">
        <v>653</v>
      </c>
      <c r="L517" s="269" t="s">
        <v>651</v>
      </c>
    </row>
    <row r="518" spans="1:12" ht="30" x14ac:dyDescent="0.25">
      <c r="A518" s="269" t="s">
        <v>1033</v>
      </c>
      <c r="B518" s="269" t="s">
        <v>4903</v>
      </c>
      <c r="C518" s="269" t="s">
        <v>4904</v>
      </c>
      <c r="D518" s="269" t="s">
        <v>5485</v>
      </c>
      <c r="E518" s="269" t="s">
        <v>8</v>
      </c>
      <c r="F518" s="269" t="s">
        <v>5</v>
      </c>
      <c r="G518" s="270"/>
      <c r="H518" s="20"/>
      <c r="I518" s="270"/>
      <c r="J518" s="269"/>
      <c r="K518" s="269" t="s">
        <v>653</v>
      </c>
      <c r="L518" s="269" t="s">
        <v>651</v>
      </c>
    </row>
    <row r="519" spans="1:12" ht="30" x14ac:dyDescent="0.25">
      <c r="A519" s="269" t="s">
        <v>1036</v>
      </c>
      <c r="B519" s="269" t="s">
        <v>1037</v>
      </c>
      <c r="C519" s="269" t="s">
        <v>5281</v>
      </c>
      <c r="D519" s="269" t="s">
        <v>5485</v>
      </c>
      <c r="E519" s="269" t="s">
        <v>8</v>
      </c>
      <c r="F519" s="269" t="s">
        <v>5</v>
      </c>
      <c r="G519" s="270"/>
      <c r="H519" s="20"/>
      <c r="I519" s="270"/>
      <c r="J519" s="269"/>
      <c r="K519" s="269" t="s">
        <v>1038</v>
      </c>
      <c r="L519" s="269" t="s">
        <v>651</v>
      </c>
    </row>
    <row r="520" spans="1:12" ht="30" x14ac:dyDescent="0.25">
      <c r="A520" s="269" t="s">
        <v>1041</v>
      </c>
      <c r="B520" s="269" t="s">
        <v>1042</v>
      </c>
      <c r="C520" s="269" t="s">
        <v>1043</v>
      </c>
      <c r="D520" s="269" t="s">
        <v>5485</v>
      </c>
      <c r="E520" s="269" t="s">
        <v>8</v>
      </c>
      <c r="F520" s="269" t="s">
        <v>5</v>
      </c>
      <c r="G520" s="270"/>
      <c r="H520" s="20"/>
      <c r="I520" s="270"/>
      <c r="J520" s="269"/>
      <c r="K520" s="269" t="s">
        <v>653</v>
      </c>
      <c r="L520" s="269" t="s">
        <v>651</v>
      </c>
    </row>
    <row r="521" spans="1:12" ht="30" x14ac:dyDescent="0.25">
      <c r="A521" s="269" t="s">
        <v>1046</v>
      </c>
      <c r="B521" s="269" t="s">
        <v>1047</v>
      </c>
      <c r="C521" s="269" t="s">
        <v>1048</v>
      </c>
      <c r="D521" s="269" t="s">
        <v>5486</v>
      </c>
      <c r="E521" s="269" t="s">
        <v>8</v>
      </c>
      <c r="F521" s="269" t="s">
        <v>5</v>
      </c>
      <c r="G521" s="270"/>
      <c r="H521" s="20"/>
      <c r="I521" s="270"/>
      <c r="J521" s="269"/>
      <c r="K521" s="269" t="s">
        <v>653</v>
      </c>
      <c r="L521" s="269" t="s">
        <v>651</v>
      </c>
    </row>
    <row r="522" spans="1:12" ht="30" x14ac:dyDescent="0.25">
      <c r="A522" s="269" t="s">
        <v>1050</v>
      </c>
      <c r="B522" s="269" t="s">
        <v>1051</v>
      </c>
      <c r="C522" s="269" t="s">
        <v>1052</v>
      </c>
      <c r="D522" s="269" t="s">
        <v>5485</v>
      </c>
      <c r="E522" s="269" t="s">
        <v>4</v>
      </c>
      <c r="F522" s="269" t="s">
        <v>5</v>
      </c>
      <c r="G522" s="270"/>
      <c r="H522" s="20"/>
      <c r="I522" s="270"/>
      <c r="J522" s="269"/>
      <c r="K522" s="269" t="s">
        <v>13</v>
      </c>
      <c r="L522" s="269" t="s">
        <v>651</v>
      </c>
    </row>
    <row r="523" spans="1:12" ht="45" x14ac:dyDescent="0.25">
      <c r="A523" s="269" t="s">
        <v>1450</v>
      </c>
      <c r="B523" s="269" t="s">
        <v>1451</v>
      </c>
      <c r="C523" s="269" t="s">
        <v>1452</v>
      </c>
      <c r="D523" s="269" t="s">
        <v>5485</v>
      </c>
      <c r="E523" s="269" t="s">
        <v>4</v>
      </c>
      <c r="F523" s="269" t="s">
        <v>5</v>
      </c>
      <c r="G523" s="270"/>
      <c r="H523" s="20"/>
      <c r="I523" s="270"/>
      <c r="J523" s="269"/>
      <c r="K523" s="269"/>
      <c r="L523" s="269" t="s">
        <v>651</v>
      </c>
    </row>
    <row r="524" spans="1:12" ht="45" x14ac:dyDescent="0.25">
      <c r="A524" s="269" t="s">
        <v>1529</v>
      </c>
      <c r="B524" s="269" t="s">
        <v>1530</v>
      </c>
      <c r="C524" s="269" t="s">
        <v>1531</v>
      </c>
      <c r="D524" s="269" t="s">
        <v>5485</v>
      </c>
      <c r="E524" s="269" t="s">
        <v>4</v>
      </c>
      <c r="F524" s="269" t="s">
        <v>5</v>
      </c>
      <c r="G524" s="270"/>
      <c r="H524" s="20"/>
      <c r="I524" s="270"/>
      <c r="J524" s="269"/>
      <c r="K524" s="269" t="s">
        <v>653</v>
      </c>
      <c r="L524" s="269" t="s">
        <v>651</v>
      </c>
    </row>
    <row r="525" spans="1:12" ht="45" x14ac:dyDescent="0.25">
      <c r="A525" s="269" t="s">
        <v>1534</v>
      </c>
      <c r="B525" s="269" t="s">
        <v>1535</v>
      </c>
      <c r="C525" s="269" t="s">
        <v>1536</v>
      </c>
      <c r="D525" s="269" t="s">
        <v>5485</v>
      </c>
      <c r="E525" s="269" t="s">
        <v>4</v>
      </c>
      <c r="F525" s="269" t="s">
        <v>5</v>
      </c>
      <c r="G525" s="270"/>
      <c r="H525" s="20"/>
      <c r="I525" s="270"/>
      <c r="J525" s="269"/>
      <c r="K525" s="269" t="s">
        <v>653</v>
      </c>
      <c r="L525" s="269" t="s">
        <v>651</v>
      </c>
    </row>
    <row r="526" spans="1:12" ht="45" x14ac:dyDescent="0.25">
      <c r="A526" s="269" t="s">
        <v>1539</v>
      </c>
      <c r="B526" s="269" t="s">
        <v>1540</v>
      </c>
      <c r="C526" s="269" t="s">
        <v>1541</v>
      </c>
      <c r="D526" s="269" t="s">
        <v>5485</v>
      </c>
      <c r="E526" s="269" t="s">
        <v>4</v>
      </c>
      <c r="F526" s="269" t="s">
        <v>5</v>
      </c>
      <c r="G526" s="270"/>
      <c r="H526" s="20"/>
      <c r="I526" s="270"/>
      <c r="J526" s="269"/>
      <c r="K526" s="269" t="s">
        <v>653</v>
      </c>
      <c r="L526" s="269" t="s">
        <v>651</v>
      </c>
    </row>
    <row r="527" spans="1:12" ht="30" x14ac:dyDescent="0.25">
      <c r="A527" s="269" t="s">
        <v>1543</v>
      </c>
      <c r="B527" s="269" t="s">
        <v>1544</v>
      </c>
      <c r="C527" s="269" t="s">
        <v>1545</v>
      </c>
      <c r="D527" s="269" t="s">
        <v>5485</v>
      </c>
      <c r="E527" s="269" t="s">
        <v>4</v>
      </c>
      <c r="F527" s="269" t="s">
        <v>5</v>
      </c>
      <c r="G527" s="270"/>
      <c r="H527" s="20"/>
      <c r="I527" s="270"/>
      <c r="J527" s="269"/>
      <c r="K527" s="269" t="s">
        <v>13</v>
      </c>
      <c r="L527" s="269" t="s">
        <v>651</v>
      </c>
    </row>
    <row r="528" spans="1:12" ht="30" x14ac:dyDescent="0.25">
      <c r="A528" s="269" t="s">
        <v>1547</v>
      </c>
      <c r="B528" s="269" t="s">
        <v>1548</v>
      </c>
      <c r="C528" s="269" t="s">
        <v>1549</v>
      </c>
      <c r="D528" s="269" t="s">
        <v>5485</v>
      </c>
      <c r="E528" s="269" t="s">
        <v>4</v>
      </c>
      <c r="F528" s="269" t="s">
        <v>5</v>
      </c>
      <c r="G528" s="270"/>
      <c r="H528" s="20"/>
      <c r="I528" s="270"/>
      <c r="J528" s="269"/>
      <c r="K528" s="269" t="s">
        <v>198</v>
      </c>
      <c r="L528" s="269" t="s">
        <v>651</v>
      </c>
    </row>
    <row r="529" spans="1:12" ht="30" x14ac:dyDescent="0.25">
      <c r="A529" s="269" t="s">
        <v>1551</v>
      </c>
      <c r="B529" s="269" t="s">
        <v>1552</v>
      </c>
      <c r="C529" s="269" t="s">
        <v>1553</v>
      </c>
      <c r="D529" s="269" t="s">
        <v>5485</v>
      </c>
      <c r="E529" s="269" t="s">
        <v>4</v>
      </c>
      <c r="F529" s="269" t="s">
        <v>5</v>
      </c>
      <c r="G529" s="270"/>
      <c r="H529" s="20"/>
      <c r="I529" s="270"/>
      <c r="J529" s="269"/>
      <c r="K529" s="269" t="s">
        <v>13</v>
      </c>
      <c r="L529" s="269" t="s">
        <v>651</v>
      </c>
    </row>
    <row r="530" spans="1:12" ht="30" x14ac:dyDescent="0.25">
      <c r="A530" s="269" t="s">
        <v>1555</v>
      </c>
      <c r="B530" s="269" t="s">
        <v>1556</v>
      </c>
      <c r="C530" s="269" t="s">
        <v>1557</v>
      </c>
      <c r="D530" s="269" t="s">
        <v>5485</v>
      </c>
      <c r="E530" s="269" t="s">
        <v>4</v>
      </c>
      <c r="F530" s="269" t="s">
        <v>5</v>
      </c>
      <c r="G530" s="270"/>
      <c r="H530" s="20"/>
      <c r="I530" s="270"/>
      <c r="J530" s="269"/>
      <c r="K530" s="269" t="s">
        <v>13</v>
      </c>
      <c r="L530" s="269" t="s">
        <v>651</v>
      </c>
    </row>
    <row r="531" spans="1:12" ht="45" x14ac:dyDescent="0.25">
      <c r="A531" s="269" t="s">
        <v>1560</v>
      </c>
      <c r="B531" s="269" t="s">
        <v>1561</v>
      </c>
      <c r="C531" s="269" t="s">
        <v>1562</v>
      </c>
      <c r="D531" s="269" t="s">
        <v>5485</v>
      </c>
      <c r="E531" s="269" t="s">
        <v>8</v>
      </c>
      <c r="F531" s="269" t="s">
        <v>5</v>
      </c>
      <c r="G531" s="270"/>
      <c r="H531" s="20"/>
      <c r="I531" s="270"/>
      <c r="J531" s="269"/>
      <c r="K531" s="269" t="s">
        <v>1564</v>
      </c>
      <c r="L531" s="269" t="s">
        <v>651</v>
      </c>
    </row>
    <row r="532" spans="1:12" ht="45" x14ac:dyDescent="0.25">
      <c r="A532" s="269" t="s">
        <v>1567</v>
      </c>
      <c r="B532" s="269" t="s">
        <v>4946</v>
      </c>
      <c r="C532" s="269" t="s">
        <v>4947</v>
      </c>
      <c r="D532" s="269" t="s">
        <v>5485</v>
      </c>
      <c r="E532" s="269" t="s">
        <v>8</v>
      </c>
      <c r="F532" s="269" t="s">
        <v>5</v>
      </c>
      <c r="G532" s="270"/>
      <c r="H532" s="20"/>
      <c r="I532" s="270"/>
      <c r="J532" s="269"/>
      <c r="K532" s="269" t="s">
        <v>13</v>
      </c>
      <c r="L532" s="269" t="s">
        <v>651</v>
      </c>
    </row>
    <row r="533" spans="1:12" ht="45" x14ac:dyDescent="0.25">
      <c r="A533" s="269" t="s">
        <v>1570</v>
      </c>
      <c r="B533" s="269" t="s">
        <v>1571</v>
      </c>
      <c r="C533" s="269" t="s">
        <v>1572</v>
      </c>
      <c r="D533" s="269" t="s">
        <v>5485</v>
      </c>
      <c r="E533" s="269" t="s">
        <v>8</v>
      </c>
      <c r="F533" s="269" t="s">
        <v>5</v>
      </c>
      <c r="G533" s="270"/>
      <c r="H533" s="20"/>
      <c r="I533" s="270"/>
      <c r="J533" s="269"/>
      <c r="K533" s="269" t="s">
        <v>13</v>
      </c>
      <c r="L533" s="269" t="s">
        <v>651</v>
      </c>
    </row>
    <row r="534" spans="1:12" ht="45" x14ac:dyDescent="0.25">
      <c r="A534" s="269" t="s">
        <v>1575</v>
      </c>
      <c r="B534" s="269" t="s">
        <v>1576</v>
      </c>
      <c r="C534" s="269" t="s">
        <v>1577</v>
      </c>
      <c r="D534" s="269" t="s">
        <v>5485</v>
      </c>
      <c r="E534" s="269" t="s">
        <v>8</v>
      </c>
      <c r="F534" s="269" t="s">
        <v>5</v>
      </c>
      <c r="G534" s="270"/>
      <c r="H534" s="20"/>
      <c r="I534" s="270"/>
      <c r="J534" s="269"/>
      <c r="K534" s="269" t="s">
        <v>13</v>
      </c>
      <c r="L534" s="269" t="s">
        <v>651</v>
      </c>
    </row>
    <row r="535" spans="1:12" ht="45" x14ac:dyDescent="0.25">
      <c r="A535" s="269" t="s">
        <v>1610</v>
      </c>
      <c r="B535" s="269" t="s">
        <v>1611</v>
      </c>
      <c r="C535" s="269" t="s">
        <v>1612</v>
      </c>
      <c r="D535" s="269" t="s">
        <v>5485</v>
      </c>
      <c r="E535" s="269" t="s">
        <v>4</v>
      </c>
      <c r="F535" s="269" t="s">
        <v>5</v>
      </c>
      <c r="G535" s="270"/>
      <c r="H535" s="20"/>
      <c r="I535" s="270"/>
      <c r="J535" s="269"/>
      <c r="K535" s="269" t="s">
        <v>13</v>
      </c>
      <c r="L535" s="269" t="s">
        <v>651</v>
      </c>
    </row>
    <row r="536" spans="1:12" ht="30" x14ac:dyDescent="0.25">
      <c r="A536" s="269" t="s">
        <v>1695</v>
      </c>
      <c r="B536" s="269" t="s">
        <v>1696</v>
      </c>
      <c r="C536" s="269" t="s">
        <v>1697</v>
      </c>
      <c r="D536" s="269" t="s">
        <v>5485</v>
      </c>
      <c r="E536" s="269" t="s">
        <v>4</v>
      </c>
      <c r="F536" s="269" t="s">
        <v>5</v>
      </c>
      <c r="G536" s="270"/>
      <c r="H536" s="20"/>
      <c r="I536" s="270"/>
      <c r="J536" s="269"/>
      <c r="K536" s="269" t="s">
        <v>13</v>
      </c>
      <c r="L536" s="269" t="s">
        <v>651</v>
      </c>
    </row>
    <row r="537" spans="1:12" ht="30" x14ac:dyDescent="0.25">
      <c r="A537" s="269" t="s">
        <v>1699</v>
      </c>
      <c r="B537" s="269" t="s">
        <v>1700</v>
      </c>
      <c r="C537" s="269" t="s">
        <v>1701</v>
      </c>
      <c r="D537" s="269" t="s">
        <v>5485</v>
      </c>
      <c r="E537" s="269" t="s">
        <v>4</v>
      </c>
      <c r="F537" s="269" t="s">
        <v>5</v>
      </c>
      <c r="G537" s="270"/>
      <c r="H537" s="20"/>
      <c r="I537" s="270"/>
      <c r="J537" s="269"/>
      <c r="K537" s="269" t="s">
        <v>13</v>
      </c>
      <c r="L537" s="269" t="s">
        <v>651</v>
      </c>
    </row>
    <row r="538" spans="1:12" ht="30" x14ac:dyDescent="0.25">
      <c r="A538" s="269" t="s">
        <v>3896</v>
      </c>
      <c r="B538" s="269" t="s">
        <v>3897</v>
      </c>
      <c r="C538" s="269" t="s">
        <v>3898</v>
      </c>
      <c r="D538" s="269" t="s">
        <v>5485</v>
      </c>
      <c r="E538" s="269" t="s">
        <v>8</v>
      </c>
      <c r="F538" s="269" t="s">
        <v>5</v>
      </c>
      <c r="G538" s="270"/>
      <c r="H538" s="20"/>
      <c r="I538" s="270"/>
      <c r="J538" s="269"/>
      <c r="K538" s="269" t="s">
        <v>653</v>
      </c>
      <c r="L538" s="269" t="s">
        <v>651</v>
      </c>
    </row>
    <row r="539" spans="1:12" ht="45" x14ac:dyDescent="0.25">
      <c r="A539" s="269" t="s">
        <v>4857</v>
      </c>
      <c r="B539" s="269" t="s">
        <v>4858</v>
      </c>
      <c r="C539" s="269" t="s">
        <v>5235</v>
      </c>
      <c r="D539" s="269" t="s">
        <v>5487</v>
      </c>
      <c r="E539" s="269" t="s">
        <v>8</v>
      </c>
      <c r="F539" s="269" t="s">
        <v>5</v>
      </c>
      <c r="G539" s="270"/>
      <c r="H539" s="20"/>
      <c r="I539" s="270"/>
      <c r="J539" s="269"/>
      <c r="K539" s="269" t="s">
        <v>4815</v>
      </c>
      <c r="L539" s="269" t="s">
        <v>4641</v>
      </c>
    </row>
    <row r="540" spans="1:12" ht="60" x14ac:dyDescent="0.25">
      <c r="A540" s="269" t="s">
        <v>5855</v>
      </c>
      <c r="B540" s="269" t="s">
        <v>5856</v>
      </c>
      <c r="C540" s="269" t="s">
        <v>5857</v>
      </c>
      <c r="D540" s="269" t="s">
        <v>5487</v>
      </c>
      <c r="E540" s="269" t="s">
        <v>8</v>
      </c>
      <c r="F540" s="269" t="s">
        <v>5</v>
      </c>
      <c r="G540" s="270"/>
      <c r="H540" s="20"/>
      <c r="I540" s="270"/>
      <c r="J540" s="269"/>
      <c r="K540" s="269" t="s">
        <v>4815</v>
      </c>
      <c r="L540" s="269" t="s">
        <v>4641</v>
      </c>
    </row>
    <row r="541" spans="1:12" ht="60" x14ac:dyDescent="0.25">
      <c r="A541" s="269" t="s">
        <v>4861</v>
      </c>
      <c r="B541" s="269" t="s">
        <v>5237</v>
      </c>
      <c r="C541" s="269" t="s">
        <v>5238</v>
      </c>
      <c r="D541" s="269" t="s">
        <v>5487</v>
      </c>
      <c r="E541" s="269" t="s">
        <v>8</v>
      </c>
      <c r="F541" s="269" t="s">
        <v>5</v>
      </c>
      <c r="G541" s="270"/>
      <c r="H541" s="20"/>
      <c r="I541" s="270"/>
      <c r="J541" s="269"/>
      <c r="K541" s="269" t="s">
        <v>4815</v>
      </c>
      <c r="L541" s="269" t="s">
        <v>4641</v>
      </c>
    </row>
    <row r="542" spans="1:12" ht="45" x14ac:dyDescent="0.25">
      <c r="A542" s="269" t="s">
        <v>5254</v>
      </c>
      <c r="B542" s="269" t="s">
        <v>5255</v>
      </c>
      <c r="C542" s="269" t="s">
        <v>5256</v>
      </c>
      <c r="D542" s="269" t="s">
        <v>5487</v>
      </c>
      <c r="E542" s="269" t="s">
        <v>8</v>
      </c>
      <c r="F542" s="269" t="s">
        <v>6</v>
      </c>
      <c r="G542" s="270"/>
      <c r="H542" s="20"/>
      <c r="I542" s="270"/>
      <c r="J542" s="269"/>
      <c r="K542" s="269" t="s">
        <v>5177</v>
      </c>
      <c r="L542" s="269" t="s">
        <v>4641</v>
      </c>
    </row>
    <row r="543" spans="1:12" ht="30" x14ac:dyDescent="0.25">
      <c r="A543" s="269" t="s">
        <v>5346</v>
      </c>
      <c r="B543" s="269" t="s">
        <v>5347</v>
      </c>
      <c r="C543" s="269" t="s">
        <v>5348</v>
      </c>
      <c r="D543" s="269" t="s">
        <v>5487</v>
      </c>
      <c r="E543" s="269" t="s">
        <v>8</v>
      </c>
      <c r="F543" s="269" t="s">
        <v>6</v>
      </c>
      <c r="G543" s="270"/>
      <c r="H543" s="20"/>
      <c r="I543" s="270"/>
      <c r="J543" s="269"/>
      <c r="K543" s="269" t="s">
        <v>5179</v>
      </c>
      <c r="L543" s="269" t="s">
        <v>4641</v>
      </c>
    </row>
    <row r="544" spans="1:12" ht="60" x14ac:dyDescent="0.25">
      <c r="A544" s="269" t="s">
        <v>5397</v>
      </c>
      <c r="B544" s="269" t="s">
        <v>5398</v>
      </c>
      <c r="C544" s="269" t="s">
        <v>5399</v>
      </c>
      <c r="D544" s="269" t="s">
        <v>5487</v>
      </c>
      <c r="E544" s="269" t="s">
        <v>8</v>
      </c>
      <c r="F544" s="269" t="s">
        <v>6</v>
      </c>
      <c r="G544" s="270"/>
      <c r="H544" s="20"/>
      <c r="I544" s="270"/>
      <c r="J544" s="269"/>
      <c r="K544" s="269" t="s">
        <v>5180</v>
      </c>
      <c r="L544" s="269" t="s">
        <v>4641</v>
      </c>
    </row>
    <row r="545" spans="1:12" ht="60" x14ac:dyDescent="0.25">
      <c r="A545" s="269" t="s">
        <v>5437</v>
      </c>
      <c r="B545" s="269" t="s">
        <v>5438</v>
      </c>
      <c r="C545" s="269" t="s">
        <v>5439</v>
      </c>
      <c r="D545" s="269" t="s">
        <v>5487</v>
      </c>
      <c r="E545" s="269" t="s">
        <v>8</v>
      </c>
      <c r="F545" s="269" t="s">
        <v>6</v>
      </c>
      <c r="G545" s="270"/>
      <c r="H545" s="20"/>
      <c r="I545" s="270"/>
      <c r="J545" s="269"/>
      <c r="K545" s="269" t="s">
        <v>5181</v>
      </c>
      <c r="L545" s="269" t="s">
        <v>4641</v>
      </c>
    </row>
    <row r="546" spans="1:12" ht="75" x14ac:dyDescent="0.25">
      <c r="A546" s="269" t="s">
        <v>5456</v>
      </c>
      <c r="B546" s="269" t="s">
        <v>5457</v>
      </c>
      <c r="C546" s="269" t="s">
        <v>5458</v>
      </c>
      <c r="D546" s="269" t="s">
        <v>5487</v>
      </c>
      <c r="E546" s="269" t="s">
        <v>8</v>
      </c>
      <c r="F546" s="269" t="s">
        <v>6</v>
      </c>
      <c r="G546" s="270"/>
      <c r="H546" s="20"/>
      <c r="I546" s="270"/>
      <c r="J546" s="269"/>
      <c r="K546" s="269" t="s">
        <v>5182</v>
      </c>
      <c r="L546" s="269" t="s">
        <v>4641</v>
      </c>
    </row>
    <row r="547" spans="1:12" ht="60" x14ac:dyDescent="0.25">
      <c r="A547" s="269" t="s">
        <v>5459</v>
      </c>
      <c r="B547" s="269" t="s">
        <v>5460</v>
      </c>
      <c r="C547" s="269" t="s">
        <v>5461</v>
      </c>
      <c r="D547" s="269" t="s">
        <v>5487</v>
      </c>
      <c r="E547" s="269" t="s">
        <v>8</v>
      </c>
      <c r="F547" s="269" t="s">
        <v>6</v>
      </c>
      <c r="G547" s="270"/>
      <c r="H547" s="20"/>
      <c r="I547" s="270"/>
      <c r="J547" s="269"/>
      <c r="K547" s="269" t="s">
        <v>5175</v>
      </c>
      <c r="L547" s="269" t="s">
        <v>4641</v>
      </c>
    </row>
    <row r="548" spans="1:12" ht="60" x14ac:dyDescent="0.25">
      <c r="A548" s="269" t="s">
        <v>5462</v>
      </c>
      <c r="B548" s="269" t="s">
        <v>5463</v>
      </c>
      <c r="C548" s="269" t="s">
        <v>5464</v>
      </c>
      <c r="D548" s="269" t="s">
        <v>5487</v>
      </c>
      <c r="E548" s="269" t="s">
        <v>8</v>
      </c>
      <c r="F548" s="269" t="s">
        <v>6</v>
      </c>
      <c r="G548" s="270"/>
      <c r="H548" s="20"/>
      <c r="I548" s="270"/>
      <c r="J548" s="269"/>
      <c r="K548" s="269" t="s">
        <v>5852</v>
      </c>
      <c r="L548" s="269" t="s">
        <v>4641</v>
      </c>
    </row>
    <row r="549" spans="1:12" ht="45" x14ac:dyDescent="0.25">
      <c r="A549" s="269" t="s">
        <v>4633</v>
      </c>
      <c r="B549" s="269" t="s">
        <v>4634</v>
      </c>
      <c r="C549" s="269" t="s">
        <v>4635</v>
      </c>
      <c r="D549" s="269" t="s">
        <v>5487</v>
      </c>
      <c r="E549" s="269" t="s">
        <v>8</v>
      </c>
      <c r="F549" s="269" t="s">
        <v>5</v>
      </c>
      <c r="G549" s="270"/>
      <c r="H549" s="20"/>
      <c r="I549" s="270"/>
      <c r="J549" s="269"/>
      <c r="K549" s="269" t="s">
        <v>4637</v>
      </c>
      <c r="L549" s="269" t="s">
        <v>4641</v>
      </c>
    </row>
    <row r="550" spans="1:12" ht="45" x14ac:dyDescent="0.25">
      <c r="A550" s="269" t="s">
        <v>4640</v>
      </c>
      <c r="B550" s="269" t="s">
        <v>5472</v>
      </c>
      <c r="C550" s="269" t="s">
        <v>5473</v>
      </c>
      <c r="D550" s="269" t="s">
        <v>5487</v>
      </c>
      <c r="E550" s="269" t="s">
        <v>8</v>
      </c>
      <c r="F550" s="269" t="s">
        <v>5</v>
      </c>
      <c r="G550" s="270"/>
      <c r="H550" s="20"/>
      <c r="I550" s="270"/>
      <c r="J550" s="269"/>
      <c r="K550" s="269" t="s">
        <v>4642</v>
      </c>
      <c r="L550" s="269" t="s">
        <v>4641</v>
      </c>
    </row>
    <row r="551" spans="1:12" ht="45" x14ac:dyDescent="0.25">
      <c r="A551" s="269" t="s">
        <v>4645</v>
      </c>
      <c r="B551" s="269" t="s">
        <v>5130</v>
      </c>
      <c r="C551" s="269" t="s">
        <v>5131</v>
      </c>
      <c r="D551" s="269" t="s">
        <v>5487</v>
      </c>
      <c r="E551" s="269" t="s">
        <v>8</v>
      </c>
      <c r="F551" s="269" t="s">
        <v>5</v>
      </c>
      <c r="G551" s="270"/>
      <c r="H551" s="20"/>
      <c r="I551" s="270"/>
      <c r="J551" s="269"/>
      <c r="K551" s="269" t="s">
        <v>4647</v>
      </c>
      <c r="L551" s="269" t="s">
        <v>4641</v>
      </c>
    </row>
    <row r="552" spans="1:12" ht="45" x14ac:dyDescent="0.25">
      <c r="A552" s="269" t="s">
        <v>4650</v>
      </c>
      <c r="B552" s="269" t="s">
        <v>5474</v>
      </c>
      <c r="C552" s="269" t="s">
        <v>5475</v>
      </c>
      <c r="D552" s="269" t="s">
        <v>5487</v>
      </c>
      <c r="E552" s="269" t="s">
        <v>8</v>
      </c>
      <c r="F552" s="269" t="s">
        <v>5</v>
      </c>
      <c r="G552" s="270"/>
      <c r="H552" s="20"/>
      <c r="I552" s="270"/>
      <c r="J552" s="269"/>
      <c r="K552" s="269" t="s">
        <v>4642</v>
      </c>
      <c r="L552" s="269" t="s">
        <v>4641</v>
      </c>
    </row>
    <row r="553" spans="1:12" ht="45" x14ac:dyDescent="0.25">
      <c r="A553" s="269" t="s">
        <v>4659</v>
      </c>
      <c r="B553" s="269" t="s">
        <v>5477</v>
      </c>
      <c r="C553" s="269" t="s">
        <v>5478</v>
      </c>
      <c r="D553" s="269" t="s">
        <v>5487</v>
      </c>
      <c r="E553" s="269" t="s">
        <v>8</v>
      </c>
      <c r="F553" s="269" t="s">
        <v>5</v>
      </c>
      <c r="G553" s="270"/>
      <c r="H553" s="20"/>
      <c r="I553" s="270"/>
      <c r="J553" s="269"/>
      <c r="K553" s="269" t="s">
        <v>4660</v>
      </c>
      <c r="L553" s="269" t="s">
        <v>4641</v>
      </c>
    </row>
    <row r="554" spans="1:12" ht="45" x14ac:dyDescent="0.25">
      <c r="A554" s="269" t="s">
        <v>5134</v>
      </c>
      <c r="B554" s="269" t="s">
        <v>5135</v>
      </c>
      <c r="C554" s="269" t="s">
        <v>5136</v>
      </c>
      <c r="D554" s="269" t="s">
        <v>5487</v>
      </c>
      <c r="E554" s="269" t="s">
        <v>8</v>
      </c>
      <c r="F554" s="269" t="s">
        <v>5</v>
      </c>
      <c r="G554" s="270"/>
      <c r="H554" s="20"/>
      <c r="I554" s="270"/>
      <c r="J554" s="269"/>
      <c r="K554" s="269" t="s">
        <v>4660</v>
      </c>
      <c r="L554" s="269" t="s">
        <v>4641</v>
      </c>
    </row>
    <row r="555" spans="1:12" ht="45" x14ac:dyDescent="0.25">
      <c r="A555" s="269" t="s">
        <v>4663</v>
      </c>
      <c r="B555" s="269" t="s">
        <v>5138</v>
      </c>
      <c r="C555" s="269" t="s">
        <v>5139</v>
      </c>
      <c r="D555" s="269" t="s">
        <v>5487</v>
      </c>
      <c r="E555" s="269" t="s">
        <v>8</v>
      </c>
      <c r="F555" s="269" t="s">
        <v>5</v>
      </c>
      <c r="G555" s="270"/>
      <c r="H555" s="20"/>
      <c r="I555" s="270"/>
      <c r="J555" s="269"/>
      <c r="K555" s="269" t="s">
        <v>4664</v>
      </c>
      <c r="L555" s="269" t="s">
        <v>4641</v>
      </c>
    </row>
    <row r="556" spans="1:12" ht="45" x14ac:dyDescent="0.25">
      <c r="A556" s="269" t="s">
        <v>4667</v>
      </c>
      <c r="B556" s="269" t="s">
        <v>5479</v>
      </c>
      <c r="C556" s="269" t="s">
        <v>5480</v>
      </c>
      <c r="D556" s="269" t="s">
        <v>5487</v>
      </c>
      <c r="E556" s="269" t="s">
        <v>8</v>
      </c>
      <c r="F556" s="269" t="s">
        <v>5</v>
      </c>
      <c r="G556" s="270"/>
      <c r="H556" s="20"/>
      <c r="I556" s="270"/>
      <c r="J556" s="269"/>
      <c r="K556" s="269" t="s">
        <v>4664</v>
      </c>
      <c r="L556" s="269" t="s">
        <v>4641</v>
      </c>
    </row>
    <row r="557" spans="1:12" ht="45" x14ac:dyDescent="0.25">
      <c r="A557" s="269" t="s">
        <v>4671</v>
      </c>
      <c r="B557" s="269" t="s">
        <v>4672</v>
      </c>
      <c r="C557" s="269" t="s">
        <v>4673</v>
      </c>
      <c r="D557" s="269" t="s">
        <v>5487</v>
      </c>
      <c r="E557" s="269" t="s">
        <v>8</v>
      </c>
      <c r="F557" s="269" t="s">
        <v>6</v>
      </c>
      <c r="G557" s="270"/>
      <c r="H557" s="20"/>
      <c r="I557" s="270"/>
      <c r="J557" s="269"/>
      <c r="K557" s="269"/>
      <c r="L557" s="269" t="s">
        <v>4641</v>
      </c>
    </row>
    <row r="558" spans="1:12" ht="45" x14ac:dyDescent="0.25">
      <c r="A558" s="269" t="s">
        <v>4677</v>
      </c>
      <c r="B558" s="269" t="s">
        <v>4678</v>
      </c>
      <c r="C558" s="269" t="s">
        <v>4679</v>
      </c>
      <c r="D558" s="269" t="s">
        <v>5487</v>
      </c>
      <c r="E558" s="269" t="s">
        <v>8</v>
      </c>
      <c r="F558" s="269" t="s">
        <v>6</v>
      </c>
      <c r="G558" s="270"/>
      <c r="H558" s="20"/>
      <c r="I558" s="270"/>
      <c r="J558" s="269"/>
      <c r="K558" s="269"/>
      <c r="L558" s="269" t="s">
        <v>4641</v>
      </c>
    </row>
    <row r="559" spans="1:12" ht="45" x14ac:dyDescent="0.25">
      <c r="A559" s="269" t="s">
        <v>4682</v>
      </c>
      <c r="B559" s="269" t="s">
        <v>4683</v>
      </c>
      <c r="C559" s="269" t="s">
        <v>4684</v>
      </c>
      <c r="D559" s="269" t="s">
        <v>5487</v>
      </c>
      <c r="E559" s="269" t="s">
        <v>8</v>
      </c>
      <c r="F559" s="269" t="s">
        <v>6</v>
      </c>
      <c r="G559" s="270"/>
      <c r="H559" s="20"/>
      <c r="I559" s="270"/>
      <c r="J559" s="269"/>
      <c r="K559" s="269"/>
      <c r="L559" s="269" t="s">
        <v>4641</v>
      </c>
    </row>
    <row r="560" spans="1:12" ht="45" x14ac:dyDescent="0.25">
      <c r="A560" s="269" t="s">
        <v>4687</v>
      </c>
      <c r="B560" s="269" t="s">
        <v>4688</v>
      </c>
      <c r="C560" s="269" t="s">
        <v>4689</v>
      </c>
      <c r="D560" s="269" t="s">
        <v>5487</v>
      </c>
      <c r="E560" s="269" t="s">
        <v>8</v>
      </c>
      <c r="F560" s="269" t="s">
        <v>6</v>
      </c>
      <c r="G560" s="270"/>
      <c r="H560" s="20"/>
      <c r="I560" s="270"/>
      <c r="J560" s="269"/>
      <c r="K560" s="269"/>
      <c r="L560" s="269" t="s">
        <v>4641</v>
      </c>
    </row>
    <row r="561" spans="1:12" ht="45" x14ac:dyDescent="0.25">
      <c r="A561" s="269" t="s">
        <v>4692</v>
      </c>
      <c r="B561" s="269" t="s">
        <v>4693</v>
      </c>
      <c r="C561" s="269" t="s">
        <v>4694</v>
      </c>
      <c r="D561" s="269" t="s">
        <v>5487</v>
      </c>
      <c r="E561" s="269" t="s">
        <v>8</v>
      </c>
      <c r="F561" s="269" t="s">
        <v>6</v>
      </c>
      <c r="G561" s="270"/>
      <c r="H561" s="20"/>
      <c r="I561" s="270"/>
      <c r="J561" s="269"/>
      <c r="K561" s="269"/>
      <c r="L561" s="269" t="s">
        <v>4641</v>
      </c>
    </row>
    <row r="562" spans="1:12" ht="60" x14ac:dyDescent="0.25">
      <c r="A562" s="269" t="s">
        <v>5482</v>
      </c>
      <c r="B562" s="269" t="s">
        <v>5483</v>
      </c>
      <c r="C562" s="269" t="s">
        <v>5484</v>
      </c>
      <c r="D562" s="269" t="s">
        <v>5487</v>
      </c>
      <c r="E562" s="269" t="s">
        <v>8</v>
      </c>
      <c r="F562" s="269" t="s">
        <v>6</v>
      </c>
      <c r="G562" s="270"/>
      <c r="H562" s="270"/>
      <c r="I562" s="270"/>
      <c r="J562" s="269"/>
      <c r="K562" s="269" t="s">
        <v>5183</v>
      </c>
      <c r="L562" s="7" t="s">
        <v>4641</v>
      </c>
    </row>
    <row r="563" spans="1:12" ht="45" x14ac:dyDescent="0.25">
      <c r="A563" s="269" t="s">
        <v>52</v>
      </c>
      <c r="B563" s="269" t="s">
        <v>53</v>
      </c>
      <c r="C563" s="269" t="s">
        <v>54</v>
      </c>
      <c r="D563" s="269" t="s">
        <v>5485</v>
      </c>
      <c r="E563" s="269" t="s">
        <v>4</v>
      </c>
      <c r="F563" s="269" t="s">
        <v>5</v>
      </c>
      <c r="G563" s="270"/>
      <c r="H563" s="20"/>
      <c r="I563" s="270"/>
      <c r="J563" s="269"/>
      <c r="K563" s="269" t="s">
        <v>7</v>
      </c>
      <c r="L563" s="269" t="s">
        <v>56</v>
      </c>
    </row>
    <row r="564" spans="1:12" ht="45" x14ac:dyDescent="0.25">
      <c r="A564" s="269" t="s">
        <v>541</v>
      </c>
      <c r="B564" s="269" t="s">
        <v>542</v>
      </c>
      <c r="C564" s="269" t="s">
        <v>543</v>
      </c>
      <c r="D564" s="269" t="s">
        <v>5485</v>
      </c>
      <c r="E564" s="269" t="s">
        <v>4</v>
      </c>
      <c r="F564" s="269" t="s">
        <v>5</v>
      </c>
      <c r="G564" s="270"/>
      <c r="H564" s="20"/>
      <c r="I564" s="270"/>
      <c r="J564" s="269"/>
      <c r="K564" s="269" t="s">
        <v>545</v>
      </c>
      <c r="L564" s="269" t="s">
        <v>56</v>
      </c>
    </row>
    <row r="565" spans="1:12" ht="60" x14ac:dyDescent="0.25">
      <c r="A565" s="269" t="s">
        <v>1245</v>
      </c>
      <c r="B565" s="269" t="s">
        <v>1246</v>
      </c>
      <c r="C565" s="269" t="s">
        <v>1247</v>
      </c>
      <c r="D565" s="269" t="s">
        <v>5488</v>
      </c>
      <c r="E565" s="269" t="s">
        <v>4</v>
      </c>
      <c r="F565" s="269" t="s">
        <v>5</v>
      </c>
      <c r="G565" s="270"/>
      <c r="H565" s="20"/>
      <c r="I565" s="270"/>
      <c r="J565" s="269"/>
      <c r="K565" s="269"/>
      <c r="L565" s="269" t="s">
        <v>56</v>
      </c>
    </row>
    <row r="566" spans="1:12" ht="60" x14ac:dyDescent="0.25">
      <c r="A566" s="269" t="s">
        <v>1249</v>
      </c>
      <c r="B566" s="269" t="s">
        <v>1250</v>
      </c>
      <c r="C566" s="269" t="s">
        <v>1251</v>
      </c>
      <c r="D566" s="269" t="s">
        <v>5488</v>
      </c>
      <c r="E566" s="269" t="s">
        <v>4</v>
      </c>
      <c r="F566" s="269" t="s">
        <v>5</v>
      </c>
      <c r="G566" s="270"/>
      <c r="H566" s="20"/>
      <c r="I566" s="270"/>
      <c r="J566" s="269"/>
      <c r="K566" s="269"/>
      <c r="L566" s="269" t="s">
        <v>56</v>
      </c>
    </row>
    <row r="567" spans="1:12" ht="45" x14ac:dyDescent="0.25">
      <c r="A567" s="269" t="s">
        <v>1254</v>
      </c>
      <c r="B567" s="269" t="s">
        <v>1255</v>
      </c>
      <c r="C567" s="269" t="s">
        <v>1256</v>
      </c>
      <c r="D567" s="269" t="s">
        <v>5485</v>
      </c>
      <c r="E567" s="269" t="s">
        <v>4</v>
      </c>
      <c r="F567" s="269" t="s">
        <v>5</v>
      </c>
      <c r="G567" s="270"/>
      <c r="H567" s="20"/>
      <c r="I567" s="270"/>
      <c r="J567" s="269"/>
      <c r="K567" s="269"/>
      <c r="L567" s="269" t="s">
        <v>56</v>
      </c>
    </row>
    <row r="568" spans="1:12" ht="45" x14ac:dyDescent="0.25">
      <c r="A568" s="269" t="s">
        <v>1258</v>
      </c>
      <c r="B568" s="269" t="s">
        <v>1259</v>
      </c>
      <c r="C568" s="269" t="s">
        <v>1260</v>
      </c>
      <c r="D568" s="269" t="s">
        <v>5485</v>
      </c>
      <c r="E568" s="269" t="s">
        <v>4</v>
      </c>
      <c r="F568" s="269" t="s">
        <v>5</v>
      </c>
      <c r="G568" s="270"/>
      <c r="H568" s="20"/>
      <c r="I568" s="270"/>
      <c r="J568" s="269"/>
      <c r="K568" s="269" t="s">
        <v>9</v>
      </c>
      <c r="L568" s="269" t="s">
        <v>56</v>
      </c>
    </row>
    <row r="569" spans="1:12" ht="30" x14ac:dyDescent="0.25">
      <c r="A569" s="269" t="s">
        <v>1264</v>
      </c>
      <c r="B569" s="269" t="s">
        <v>1265</v>
      </c>
      <c r="C569" s="269" t="s">
        <v>1266</v>
      </c>
      <c r="D569" s="269" t="s">
        <v>5486</v>
      </c>
      <c r="E569" s="269" t="s">
        <v>8</v>
      </c>
      <c r="F569" s="269" t="s">
        <v>5</v>
      </c>
      <c r="G569" s="270"/>
      <c r="H569" s="20"/>
      <c r="I569" s="270"/>
      <c r="J569" s="269"/>
      <c r="K569" s="269"/>
      <c r="L569" s="269" t="s">
        <v>56</v>
      </c>
    </row>
    <row r="570" spans="1:12" ht="45" x14ac:dyDescent="0.25">
      <c r="A570" s="269" t="s">
        <v>1268</v>
      </c>
      <c r="B570" s="269" t="s">
        <v>1269</v>
      </c>
      <c r="C570" s="269" t="s">
        <v>1270</v>
      </c>
      <c r="D570" s="269" t="s">
        <v>5485</v>
      </c>
      <c r="E570" s="269" t="s">
        <v>4</v>
      </c>
      <c r="F570" s="269" t="s">
        <v>5</v>
      </c>
      <c r="G570" s="270"/>
      <c r="H570" s="20"/>
      <c r="I570" s="270"/>
      <c r="J570" s="269"/>
      <c r="K570" s="269"/>
      <c r="L570" s="269" t="s">
        <v>56</v>
      </c>
    </row>
    <row r="571" spans="1:12" ht="45" x14ac:dyDescent="0.25">
      <c r="A571" s="269" t="s">
        <v>1344</v>
      </c>
      <c r="B571" s="269" t="s">
        <v>1345</v>
      </c>
      <c r="C571" s="269" t="s">
        <v>5859</v>
      </c>
      <c r="D571" s="269" t="s">
        <v>5486</v>
      </c>
      <c r="E571" s="269" t="s">
        <v>8</v>
      </c>
      <c r="F571" s="269" t="s">
        <v>5</v>
      </c>
      <c r="G571" s="270"/>
      <c r="H571" s="20"/>
      <c r="I571" s="270"/>
      <c r="J571" s="269"/>
      <c r="K571" s="269"/>
      <c r="L571" s="269" t="s">
        <v>56</v>
      </c>
    </row>
    <row r="572" spans="1:12" ht="45" x14ac:dyDescent="0.25">
      <c r="A572" s="269" t="s">
        <v>1349</v>
      </c>
      <c r="B572" s="269" t="s">
        <v>5860</v>
      </c>
      <c r="C572" s="269" t="s">
        <v>5861</v>
      </c>
      <c r="D572" s="269" t="s">
        <v>5486</v>
      </c>
      <c r="E572" s="269" t="s">
        <v>8</v>
      </c>
      <c r="F572" s="269" t="s">
        <v>6</v>
      </c>
      <c r="G572" s="270"/>
      <c r="H572" s="20"/>
      <c r="I572" s="270"/>
      <c r="J572" s="269"/>
      <c r="K572" s="269"/>
      <c r="L572" s="269" t="s">
        <v>56</v>
      </c>
    </row>
    <row r="573" spans="1:12" ht="45" x14ac:dyDescent="0.25">
      <c r="A573" s="269" t="s">
        <v>5864</v>
      </c>
      <c r="B573" s="269" t="s">
        <v>5865</v>
      </c>
      <c r="C573" s="269" t="s">
        <v>5866</v>
      </c>
      <c r="D573" s="269" t="s">
        <v>5486</v>
      </c>
      <c r="E573" s="269" t="s">
        <v>8</v>
      </c>
      <c r="F573" s="269" t="s">
        <v>6</v>
      </c>
      <c r="G573" s="270"/>
      <c r="H573" s="20"/>
      <c r="I573" s="270"/>
      <c r="J573" s="269"/>
      <c r="K573" s="269"/>
      <c r="L573" s="269" t="s">
        <v>56</v>
      </c>
    </row>
    <row r="574" spans="1:12" ht="45" x14ac:dyDescent="0.25">
      <c r="A574" s="269" t="s">
        <v>5869</v>
      </c>
      <c r="B574" s="269" t="s">
        <v>5870</v>
      </c>
      <c r="C574" s="269" t="s">
        <v>5871</v>
      </c>
      <c r="D574" s="269" t="s">
        <v>5486</v>
      </c>
      <c r="E574" s="269" t="s">
        <v>8</v>
      </c>
      <c r="F574" s="269" t="s">
        <v>6</v>
      </c>
      <c r="G574" s="270"/>
      <c r="H574" s="20"/>
      <c r="I574" s="270"/>
      <c r="J574" s="269"/>
      <c r="K574" s="269"/>
      <c r="L574" s="269" t="s">
        <v>56</v>
      </c>
    </row>
    <row r="575" spans="1:12" ht="45" x14ac:dyDescent="0.25">
      <c r="A575" s="269" t="s">
        <v>5872</v>
      </c>
      <c r="B575" s="269" t="s">
        <v>5873</v>
      </c>
      <c r="C575" s="269" t="s">
        <v>5874</v>
      </c>
      <c r="D575" s="269" t="s">
        <v>5486</v>
      </c>
      <c r="E575" s="269" t="s">
        <v>8</v>
      </c>
      <c r="F575" s="269" t="s">
        <v>6</v>
      </c>
      <c r="G575" s="270"/>
      <c r="H575" s="20"/>
      <c r="I575" s="270"/>
      <c r="J575" s="269"/>
      <c r="K575" s="269"/>
      <c r="L575" s="269" t="s">
        <v>56</v>
      </c>
    </row>
    <row r="576" spans="1:12" ht="45" x14ac:dyDescent="0.25">
      <c r="A576" s="269" t="s">
        <v>5875</v>
      </c>
      <c r="B576" s="269" t="s">
        <v>5876</v>
      </c>
      <c r="C576" s="269" t="s">
        <v>5877</v>
      </c>
      <c r="D576" s="269" t="s">
        <v>5486</v>
      </c>
      <c r="E576" s="269" t="s">
        <v>8</v>
      </c>
      <c r="F576" s="269" t="s">
        <v>6</v>
      </c>
      <c r="G576" s="270"/>
      <c r="H576" s="20"/>
      <c r="I576" s="270"/>
      <c r="J576" s="269"/>
      <c r="K576" s="269"/>
      <c r="L576" s="269" t="s">
        <v>56</v>
      </c>
    </row>
    <row r="577" spans="1:12" ht="30" x14ac:dyDescent="0.25">
      <c r="A577" s="269" t="s">
        <v>1356</v>
      </c>
      <c r="B577" s="269" t="s">
        <v>4926</v>
      </c>
      <c r="C577" s="269" t="s">
        <v>4927</v>
      </c>
      <c r="D577" s="269" t="s">
        <v>5485</v>
      </c>
      <c r="E577" s="269" t="s">
        <v>8</v>
      </c>
      <c r="F577" s="269" t="s">
        <v>5</v>
      </c>
      <c r="G577" s="270"/>
      <c r="H577" s="20"/>
      <c r="I577" s="270"/>
      <c r="J577" s="269"/>
      <c r="K577" s="269" t="s">
        <v>9</v>
      </c>
      <c r="L577" s="269" t="s">
        <v>56</v>
      </c>
    </row>
    <row r="578" spans="1:12" ht="30" x14ac:dyDescent="0.25">
      <c r="A578" s="269" t="s">
        <v>1359</v>
      </c>
      <c r="B578" s="269" t="s">
        <v>1360</v>
      </c>
      <c r="C578" s="269" t="s">
        <v>1361</v>
      </c>
      <c r="D578" s="269" t="s">
        <v>5485</v>
      </c>
      <c r="E578" s="269" t="s">
        <v>8</v>
      </c>
      <c r="F578" s="269" t="s">
        <v>5</v>
      </c>
      <c r="G578" s="270"/>
      <c r="H578" s="20"/>
      <c r="I578" s="270"/>
      <c r="J578" s="269"/>
      <c r="K578" s="269" t="s">
        <v>9</v>
      </c>
      <c r="L578" s="269" t="s">
        <v>56</v>
      </c>
    </row>
    <row r="579" spans="1:12" ht="30" x14ac:dyDescent="0.25">
      <c r="A579" s="269" t="s">
        <v>1364</v>
      </c>
      <c r="B579" s="269" t="s">
        <v>2219</v>
      </c>
      <c r="C579" s="269" t="s">
        <v>4929</v>
      </c>
      <c r="D579" s="269" t="s">
        <v>5485</v>
      </c>
      <c r="E579" s="269" t="s">
        <v>8</v>
      </c>
      <c r="F579" s="269" t="s">
        <v>5</v>
      </c>
      <c r="G579" s="270"/>
      <c r="H579" s="20"/>
      <c r="I579" s="270"/>
      <c r="J579" s="269"/>
      <c r="K579" s="269" t="s">
        <v>9</v>
      </c>
      <c r="L579" s="269" t="s">
        <v>56</v>
      </c>
    </row>
    <row r="580" spans="1:12" ht="30" x14ac:dyDescent="0.25">
      <c r="A580" s="269" t="s">
        <v>1367</v>
      </c>
      <c r="B580" s="269" t="s">
        <v>1368</v>
      </c>
      <c r="C580" s="269" t="s">
        <v>1369</v>
      </c>
      <c r="D580" s="269" t="s">
        <v>5485</v>
      </c>
      <c r="E580" s="269" t="s">
        <v>8</v>
      </c>
      <c r="F580" s="269" t="s">
        <v>5</v>
      </c>
      <c r="G580" s="270"/>
      <c r="H580" s="20"/>
      <c r="I580" s="270"/>
      <c r="J580" s="269"/>
      <c r="K580" s="269" t="s">
        <v>9</v>
      </c>
      <c r="L580" s="269" t="s">
        <v>56</v>
      </c>
    </row>
    <row r="581" spans="1:12" ht="45" x14ac:dyDescent="0.25">
      <c r="A581" s="269" t="s">
        <v>1371</v>
      </c>
      <c r="B581" s="269" t="s">
        <v>1372</v>
      </c>
      <c r="C581" s="269" t="s">
        <v>1373</v>
      </c>
      <c r="D581" s="269" t="s">
        <v>5485</v>
      </c>
      <c r="E581" s="269" t="s">
        <v>4</v>
      </c>
      <c r="F581" s="269" t="s">
        <v>5</v>
      </c>
      <c r="G581" s="270"/>
      <c r="H581" s="20"/>
      <c r="I581" s="270"/>
      <c r="J581" s="269"/>
      <c r="K581" s="269"/>
      <c r="L581" s="269" t="s">
        <v>56</v>
      </c>
    </row>
    <row r="582" spans="1:12" ht="30" x14ac:dyDescent="0.25">
      <c r="A582" s="269" t="s">
        <v>1375</v>
      </c>
      <c r="B582" s="269" t="s">
        <v>1376</v>
      </c>
      <c r="C582" s="269" t="s">
        <v>1377</v>
      </c>
      <c r="D582" s="269" t="s">
        <v>5488</v>
      </c>
      <c r="E582" s="269" t="s">
        <v>4</v>
      </c>
      <c r="F582" s="269" t="s">
        <v>5</v>
      </c>
      <c r="G582" s="270"/>
      <c r="H582" s="20"/>
      <c r="I582" s="270"/>
      <c r="J582" s="269"/>
      <c r="K582" s="269"/>
      <c r="L582" s="269" t="s">
        <v>56</v>
      </c>
    </row>
    <row r="583" spans="1:12" ht="45" x14ac:dyDescent="0.25">
      <c r="A583" s="269" t="s">
        <v>1380</v>
      </c>
      <c r="B583" s="269" t="s">
        <v>1381</v>
      </c>
      <c r="C583" s="269" t="s">
        <v>1382</v>
      </c>
      <c r="D583" s="269" t="s">
        <v>5486</v>
      </c>
      <c r="E583" s="269" t="s">
        <v>8</v>
      </c>
      <c r="F583" s="269" t="s">
        <v>5</v>
      </c>
      <c r="G583" s="270"/>
      <c r="H583" s="20"/>
      <c r="I583" s="270"/>
      <c r="J583" s="269"/>
      <c r="K583" s="269" t="s">
        <v>153</v>
      </c>
      <c r="L583" s="269" t="s">
        <v>56</v>
      </c>
    </row>
    <row r="584" spans="1:12" ht="30" x14ac:dyDescent="0.25">
      <c r="A584" s="269" t="s">
        <v>1405</v>
      </c>
      <c r="B584" s="269" t="s">
        <v>1406</v>
      </c>
      <c r="C584" s="269" t="s">
        <v>1407</v>
      </c>
      <c r="D584" s="269" t="s">
        <v>5485</v>
      </c>
      <c r="E584" s="269" t="s">
        <v>8</v>
      </c>
      <c r="F584" s="269" t="s">
        <v>6</v>
      </c>
      <c r="G584" s="270"/>
      <c r="H584" s="20"/>
      <c r="I584" s="270"/>
      <c r="J584" s="269"/>
      <c r="K584" s="269" t="s">
        <v>9</v>
      </c>
      <c r="L584" s="269" t="s">
        <v>56</v>
      </c>
    </row>
    <row r="585" spans="1:12" ht="30" x14ac:dyDescent="0.25">
      <c r="A585" s="269" t="s">
        <v>1410</v>
      </c>
      <c r="B585" s="269" t="s">
        <v>1411</v>
      </c>
      <c r="C585" s="269" t="s">
        <v>1412</v>
      </c>
      <c r="D585" s="269" t="s">
        <v>5485</v>
      </c>
      <c r="E585" s="269" t="s">
        <v>8</v>
      </c>
      <c r="F585" s="269" t="s">
        <v>5</v>
      </c>
      <c r="G585" s="270"/>
      <c r="H585" s="20"/>
      <c r="I585" s="270"/>
      <c r="J585" s="269"/>
      <c r="K585" s="269" t="s">
        <v>9</v>
      </c>
      <c r="L585" s="269" t="s">
        <v>56</v>
      </c>
    </row>
    <row r="586" spans="1:12" ht="30" x14ac:dyDescent="0.25">
      <c r="A586" s="269" t="s">
        <v>1416</v>
      </c>
      <c r="B586" s="269" t="s">
        <v>1417</v>
      </c>
      <c r="C586" s="269" t="s">
        <v>1418</v>
      </c>
      <c r="D586" s="269" t="s">
        <v>5486</v>
      </c>
      <c r="E586" s="269" t="s">
        <v>8</v>
      </c>
      <c r="F586" s="269" t="s">
        <v>6</v>
      </c>
      <c r="G586" s="270"/>
      <c r="H586" s="20"/>
      <c r="I586" s="270"/>
      <c r="J586" s="269"/>
      <c r="K586" s="269" t="s">
        <v>13</v>
      </c>
      <c r="L586" s="269" t="s">
        <v>56</v>
      </c>
    </row>
    <row r="587" spans="1:12" ht="30" x14ac:dyDescent="0.25">
      <c r="A587" s="269" t="s">
        <v>1420</v>
      </c>
      <c r="B587" s="269" t="s">
        <v>1417</v>
      </c>
      <c r="C587" s="269" t="s">
        <v>1418</v>
      </c>
      <c r="D587" s="269" t="s">
        <v>5488</v>
      </c>
      <c r="E587" s="269" t="s">
        <v>4</v>
      </c>
      <c r="F587" s="269" t="s">
        <v>6</v>
      </c>
      <c r="G587" s="270"/>
      <c r="H587" s="20"/>
      <c r="I587" s="270"/>
      <c r="J587" s="269"/>
      <c r="K587" s="269"/>
      <c r="L587" s="269" t="s">
        <v>56</v>
      </c>
    </row>
    <row r="588" spans="1:12" ht="45" x14ac:dyDescent="0.25">
      <c r="A588" s="269" t="s">
        <v>3969</v>
      </c>
      <c r="B588" s="269" t="s">
        <v>3970</v>
      </c>
      <c r="C588" s="269" t="s">
        <v>3971</v>
      </c>
      <c r="D588" s="269" t="s">
        <v>5485</v>
      </c>
      <c r="E588" s="269" t="s">
        <v>4</v>
      </c>
      <c r="F588" s="269" t="s">
        <v>6</v>
      </c>
      <c r="G588" s="270"/>
      <c r="H588" s="20"/>
      <c r="I588" s="270"/>
      <c r="J588" s="269"/>
      <c r="K588" s="269"/>
      <c r="L588" s="269" t="s">
        <v>56</v>
      </c>
    </row>
    <row r="589" spans="1:12" ht="30" x14ac:dyDescent="0.25">
      <c r="A589" s="269" t="s">
        <v>3986</v>
      </c>
      <c r="B589" s="269" t="s">
        <v>3987</v>
      </c>
      <c r="C589" s="269" t="s">
        <v>3988</v>
      </c>
      <c r="D589" s="269" t="s">
        <v>5486</v>
      </c>
      <c r="E589" s="269" t="s">
        <v>8</v>
      </c>
      <c r="F589" s="269" t="s">
        <v>6</v>
      </c>
      <c r="G589" s="270"/>
      <c r="H589" s="20"/>
      <c r="I589" s="270"/>
      <c r="J589" s="269"/>
      <c r="K589" s="269"/>
      <c r="L589" s="269" t="s">
        <v>56</v>
      </c>
    </row>
    <row r="590" spans="1:12" ht="45" x14ac:dyDescent="0.25">
      <c r="A590" s="269" t="s">
        <v>474</v>
      </c>
      <c r="B590" s="269" t="s">
        <v>475</v>
      </c>
      <c r="C590" s="269" t="s">
        <v>476</v>
      </c>
      <c r="D590" s="269" t="s">
        <v>5485</v>
      </c>
      <c r="E590" s="269" t="s">
        <v>4</v>
      </c>
      <c r="F590" s="269" t="s">
        <v>5</v>
      </c>
      <c r="G590" s="270"/>
      <c r="H590" s="20"/>
      <c r="I590" s="270"/>
      <c r="J590" s="269"/>
      <c r="K590" s="269" t="s">
        <v>198</v>
      </c>
      <c r="L590" s="269" t="s">
        <v>477</v>
      </c>
    </row>
    <row r="591" spans="1:12" ht="30" x14ac:dyDescent="0.25">
      <c r="A591" s="269" t="s">
        <v>1158</v>
      </c>
      <c r="B591" s="269" t="s">
        <v>1159</v>
      </c>
      <c r="C591" s="269" t="s">
        <v>1160</v>
      </c>
      <c r="D591" s="269" t="s">
        <v>5485</v>
      </c>
      <c r="E591" s="269" t="s">
        <v>8</v>
      </c>
      <c r="F591" s="269" t="s">
        <v>5</v>
      </c>
      <c r="G591" s="270"/>
      <c r="H591" s="20"/>
      <c r="I591" s="270"/>
      <c r="J591" s="269"/>
      <c r="K591" s="269" t="s">
        <v>9</v>
      </c>
      <c r="L591" s="269" t="s">
        <v>477</v>
      </c>
    </row>
    <row r="592" spans="1:12" ht="30" x14ac:dyDescent="0.25">
      <c r="A592" s="269" t="s">
        <v>1164</v>
      </c>
      <c r="B592" s="269" t="s">
        <v>1165</v>
      </c>
      <c r="C592" s="269" t="s">
        <v>1166</v>
      </c>
      <c r="D592" s="269" t="s">
        <v>5485</v>
      </c>
      <c r="E592" s="269" t="s">
        <v>8</v>
      </c>
      <c r="F592" s="269" t="s">
        <v>6</v>
      </c>
      <c r="G592" s="270"/>
      <c r="H592" s="20"/>
      <c r="I592" s="270"/>
      <c r="J592" s="269"/>
      <c r="K592" s="269" t="s">
        <v>9</v>
      </c>
      <c r="L592" s="269" t="s">
        <v>477</v>
      </c>
    </row>
    <row r="593" spans="1:12" ht="30" x14ac:dyDescent="0.25">
      <c r="A593" s="269" t="s">
        <v>1169</v>
      </c>
      <c r="B593" s="269" t="s">
        <v>1170</v>
      </c>
      <c r="C593" s="269" t="s">
        <v>1171</v>
      </c>
      <c r="D593" s="269" t="s">
        <v>5485</v>
      </c>
      <c r="E593" s="269" t="s">
        <v>8</v>
      </c>
      <c r="F593" s="269" t="s">
        <v>5</v>
      </c>
      <c r="G593" s="270"/>
      <c r="H593" s="20"/>
      <c r="I593" s="270"/>
      <c r="J593" s="269"/>
      <c r="K593" s="269" t="s">
        <v>9</v>
      </c>
      <c r="L593" s="269" t="s">
        <v>477</v>
      </c>
    </row>
    <row r="594" spans="1:12" ht="30" x14ac:dyDescent="0.25">
      <c r="A594" s="269" t="s">
        <v>1175</v>
      </c>
      <c r="B594" s="269" t="s">
        <v>1176</v>
      </c>
      <c r="C594" s="269" t="s">
        <v>1177</v>
      </c>
      <c r="D594" s="269" t="s">
        <v>5485</v>
      </c>
      <c r="E594" s="269" t="s">
        <v>8</v>
      </c>
      <c r="F594" s="269" t="s">
        <v>5</v>
      </c>
      <c r="G594" s="270"/>
      <c r="H594" s="20"/>
      <c r="I594" s="270"/>
      <c r="J594" s="269"/>
      <c r="K594" s="269" t="s">
        <v>9</v>
      </c>
      <c r="L594" s="269" t="s">
        <v>477</v>
      </c>
    </row>
    <row r="595" spans="1:12" ht="30" x14ac:dyDescent="0.25">
      <c r="A595" s="269" t="s">
        <v>1180</v>
      </c>
      <c r="B595" s="269" t="s">
        <v>5287</v>
      </c>
      <c r="C595" s="269" t="s">
        <v>5288</v>
      </c>
      <c r="D595" s="269" t="s">
        <v>5485</v>
      </c>
      <c r="E595" s="269" t="s">
        <v>8</v>
      </c>
      <c r="F595" s="269" t="s">
        <v>5</v>
      </c>
      <c r="G595" s="270"/>
      <c r="H595" s="20"/>
      <c r="I595" s="270"/>
      <c r="J595" s="269"/>
      <c r="K595" s="269" t="s">
        <v>9</v>
      </c>
      <c r="L595" s="269" t="s">
        <v>477</v>
      </c>
    </row>
    <row r="596" spans="1:12" ht="30" x14ac:dyDescent="0.25">
      <c r="A596" s="269" t="s">
        <v>1153</v>
      </c>
      <c r="B596" s="269" t="s">
        <v>1154</v>
      </c>
      <c r="C596" s="269" t="s">
        <v>5286</v>
      </c>
      <c r="D596" s="269" t="s">
        <v>5485</v>
      </c>
      <c r="E596" s="269" t="s">
        <v>8</v>
      </c>
      <c r="F596" s="269" t="s">
        <v>5</v>
      </c>
      <c r="G596" s="270"/>
      <c r="H596" s="20"/>
      <c r="I596" s="270"/>
      <c r="J596" s="269"/>
      <c r="K596" s="269" t="s">
        <v>9</v>
      </c>
      <c r="L596" s="269" t="s">
        <v>477</v>
      </c>
    </row>
    <row r="597" spans="1:12" ht="30" x14ac:dyDescent="0.25">
      <c r="A597" s="269" t="s">
        <v>1183</v>
      </c>
      <c r="B597" s="269" t="s">
        <v>1184</v>
      </c>
      <c r="C597" s="269" t="s">
        <v>1185</v>
      </c>
      <c r="D597" s="269" t="s">
        <v>5486</v>
      </c>
      <c r="E597" s="269" t="s">
        <v>8</v>
      </c>
      <c r="F597" s="269" t="s">
        <v>6</v>
      </c>
      <c r="G597" s="270"/>
      <c r="H597" s="20"/>
      <c r="I597" s="270"/>
      <c r="J597" s="269"/>
      <c r="K597" s="269" t="s">
        <v>9</v>
      </c>
      <c r="L597" s="269" t="s">
        <v>477</v>
      </c>
    </row>
    <row r="598" spans="1:12" ht="45" x14ac:dyDescent="0.25">
      <c r="A598" s="269" t="s">
        <v>1187</v>
      </c>
      <c r="B598" s="269" t="s">
        <v>1184</v>
      </c>
      <c r="C598" s="269" t="s">
        <v>1185</v>
      </c>
      <c r="D598" s="269" t="s">
        <v>5488</v>
      </c>
      <c r="E598" s="269" t="s">
        <v>4</v>
      </c>
      <c r="F598" s="269" t="s">
        <v>5</v>
      </c>
      <c r="G598" s="270"/>
      <c r="H598" s="20"/>
      <c r="I598" s="270"/>
      <c r="J598" s="269"/>
      <c r="K598" s="269"/>
      <c r="L598" s="269" t="s">
        <v>477</v>
      </c>
    </row>
    <row r="599" spans="1:12" ht="45" x14ac:dyDescent="0.25">
      <c r="A599" s="269" t="s">
        <v>2218</v>
      </c>
      <c r="B599" s="269" t="s">
        <v>2219</v>
      </c>
      <c r="C599" s="269" t="s">
        <v>2220</v>
      </c>
      <c r="D599" s="269" t="s">
        <v>5485</v>
      </c>
      <c r="E599" s="269" t="s">
        <v>4</v>
      </c>
      <c r="F599" s="269" t="s">
        <v>5</v>
      </c>
      <c r="G599" s="270"/>
      <c r="H599" s="20"/>
      <c r="I599" s="270"/>
      <c r="J599" s="269"/>
      <c r="K599" s="269" t="s">
        <v>545</v>
      </c>
      <c r="L599" s="269" t="s">
        <v>477</v>
      </c>
    </row>
    <row r="600" spans="1:12" ht="60" x14ac:dyDescent="0.25">
      <c r="A600" s="269" t="s">
        <v>2222</v>
      </c>
      <c r="B600" s="269" t="s">
        <v>5004</v>
      </c>
      <c r="C600" s="269" t="s">
        <v>5005</v>
      </c>
      <c r="D600" s="269" t="s">
        <v>5485</v>
      </c>
      <c r="E600" s="269" t="s">
        <v>4</v>
      </c>
      <c r="F600" s="269" t="s">
        <v>5</v>
      </c>
      <c r="G600" s="270"/>
      <c r="H600" s="20"/>
      <c r="I600" s="270"/>
      <c r="J600" s="269"/>
      <c r="K600" s="269"/>
      <c r="L600" s="269" t="s">
        <v>477</v>
      </c>
    </row>
    <row r="601" spans="1:12" ht="30" x14ac:dyDescent="0.25">
      <c r="A601" s="269" t="s">
        <v>3519</v>
      </c>
      <c r="B601" s="269" t="s">
        <v>3520</v>
      </c>
      <c r="C601" s="269" t="s">
        <v>3521</v>
      </c>
      <c r="D601" s="269" t="s">
        <v>5485</v>
      </c>
      <c r="E601" s="269" t="s">
        <v>8</v>
      </c>
      <c r="F601" s="269" t="s">
        <v>6</v>
      </c>
      <c r="G601" s="270"/>
      <c r="H601" s="20"/>
      <c r="I601" s="270"/>
      <c r="J601" s="269"/>
      <c r="K601" s="269" t="s">
        <v>209</v>
      </c>
      <c r="L601" s="269" t="s">
        <v>477</v>
      </c>
    </row>
    <row r="602" spans="1:12" ht="30" x14ac:dyDescent="0.25">
      <c r="A602" s="269" t="s">
        <v>3514</v>
      </c>
      <c r="B602" s="269" t="s">
        <v>3515</v>
      </c>
      <c r="C602" s="269" t="s">
        <v>3516</v>
      </c>
      <c r="D602" s="269" t="s">
        <v>5485</v>
      </c>
      <c r="E602" s="269" t="s">
        <v>8</v>
      </c>
      <c r="F602" s="269" t="s">
        <v>6</v>
      </c>
      <c r="G602" s="270"/>
      <c r="H602" s="20"/>
      <c r="I602" s="270"/>
      <c r="J602" s="269"/>
      <c r="K602" s="269" t="s">
        <v>9</v>
      </c>
      <c r="L602" s="269" t="s">
        <v>477</v>
      </c>
    </row>
    <row r="603" spans="1:12" ht="30" x14ac:dyDescent="0.25">
      <c r="A603" s="269" t="s">
        <v>3525</v>
      </c>
      <c r="B603" s="269" t="s">
        <v>3526</v>
      </c>
      <c r="C603" s="269" t="s">
        <v>3527</v>
      </c>
      <c r="D603" s="269" t="s">
        <v>5485</v>
      </c>
      <c r="E603" s="269" t="s">
        <v>8</v>
      </c>
      <c r="F603" s="269" t="s">
        <v>6</v>
      </c>
      <c r="G603" s="270"/>
      <c r="H603" s="20"/>
      <c r="I603" s="270"/>
      <c r="J603" s="269"/>
      <c r="K603" s="269" t="s">
        <v>9</v>
      </c>
      <c r="L603" s="269" t="s">
        <v>477</v>
      </c>
    </row>
    <row r="604" spans="1:12" ht="30" x14ac:dyDescent="0.25">
      <c r="A604" s="269" t="s">
        <v>3530</v>
      </c>
      <c r="B604" s="269" t="s">
        <v>3531</v>
      </c>
      <c r="C604" s="269" t="s">
        <v>3527</v>
      </c>
      <c r="D604" s="269" t="s">
        <v>5485</v>
      </c>
      <c r="E604" s="269" t="s">
        <v>8</v>
      </c>
      <c r="F604" s="269" t="s">
        <v>6</v>
      </c>
      <c r="G604" s="270"/>
      <c r="H604" s="20"/>
      <c r="I604" s="270"/>
      <c r="J604" s="269"/>
      <c r="K604" s="269" t="s">
        <v>9</v>
      </c>
      <c r="L604" s="269" t="s">
        <v>477</v>
      </c>
    </row>
    <row r="605" spans="1:12" ht="30" x14ac:dyDescent="0.25">
      <c r="A605" s="269" t="s">
        <v>3534</v>
      </c>
      <c r="B605" s="269" t="s">
        <v>3535</v>
      </c>
      <c r="C605" s="269" t="s">
        <v>3536</v>
      </c>
      <c r="D605" s="269" t="s">
        <v>5485</v>
      </c>
      <c r="E605" s="269" t="s">
        <v>8</v>
      </c>
      <c r="F605" s="269" t="s">
        <v>6</v>
      </c>
      <c r="G605" s="270"/>
      <c r="H605" s="20"/>
      <c r="I605" s="270"/>
      <c r="J605" s="269"/>
      <c r="K605" s="269" t="s">
        <v>9</v>
      </c>
      <c r="L605" s="269" t="s">
        <v>477</v>
      </c>
    </row>
    <row r="606" spans="1:12" ht="30" x14ac:dyDescent="0.25">
      <c r="A606" s="269" t="s">
        <v>3539</v>
      </c>
      <c r="B606" s="269" t="s">
        <v>3540</v>
      </c>
      <c r="C606" s="269" t="s">
        <v>3541</v>
      </c>
      <c r="D606" s="269" t="s">
        <v>5485</v>
      </c>
      <c r="E606" s="269" t="s">
        <v>8</v>
      </c>
      <c r="F606" s="269" t="s">
        <v>6</v>
      </c>
      <c r="G606" s="270"/>
      <c r="H606" s="20"/>
      <c r="I606" s="270"/>
      <c r="J606" s="269"/>
      <c r="K606" s="269" t="s">
        <v>209</v>
      </c>
      <c r="L606" s="269" t="s">
        <v>477</v>
      </c>
    </row>
    <row r="607" spans="1:12" ht="30" x14ac:dyDescent="0.25">
      <c r="A607" s="269" t="s">
        <v>3543</v>
      </c>
      <c r="B607" s="269" t="s">
        <v>3544</v>
      </c>
      <c r="C607" s="269" t="s">
        <v>3545</v>
      </c>
      <c r="D607" s="269" t="s">
        <v>5485</v>
      </c>
      <c r="E607" s="269" t="s">
        <v>4</v>
      </c>
      <c r="F607" s="269" t="s">
        <v>6</v>
      </c>
      <c r="G607" s="270"/>
      <c r="H607" s="20"/>
      <c r="I607" s="270"/>
      <c r="J607" s="269"/>
      <c r="K607" s="269" t="s">
        <v>153</v>
      </c>
      <c r="L607" s="269" t="s">
        <v>477</v>
      </c>
    </row>
    <row r="608" spans="1:12" ht="30" x14ac:dyDescent="0.25">
      <c r="A608" s="269" t="s">
        <v>3547</v>
      </c>
      <c r="B608" s="269" t="s">
        <v>3548</v>
      </c>
      <c r="C608" s="269" t="s">
        <v>3549</v>
      </c>
      <c r="D608" s="269" t="s">
        <v>5485</v>
      </c>
      <c r="E608" s="269" t="s">
        <v>4</v>
      </c>
      <c r="F608" s="269" t="s">
        <v>6</v>
      </c>
      <c r="G608" s="270"/>
      <c r="H608" s="20"/>
      <c r="I608" s="270"/>
      <c r="J608" s="269"/>
      <c r="K608" s="269" t="s">
        <v>153</v>
      </c>
      <c r="L608" s="269" t="s">
        <v>477</v>
      </c>
    </row>
    <row r="609" spans="1:12" ht="45" x14ac:dyDescent="0.25">
      <c r="A609" s="269" t="s">
        <v>3817</v>
      </c>
      <c r="B609" s="269" t="s">
        <v>3818</v>
      </c>
      <c r="C609" s="269" t="s">
        <v>3819</v>
      </c>
      <c r="D609" s="269" t="s">
        <v>5485</v>
      </c>
      <c r="E609" s="269" t="s">
        <v>4</v>
      </c>
      <c r="F609" s="269" t="s">
        <v>6</v>
      </c>
      <c r="G609" s="270"/>
      <c r="H609" s="20"/>
      <c r="I609" s="270"/>
      <c r="J609" s="269"/>
      <c r="K609" s="269" t="s">
        <v>1118</v>
      </c>
      <c r="L609" s="269" t="s">
        <v>477</v>
      </c>
    </row>
    <row r="610" spans="1:12" ht="30" x14ac:dyDescent="0.25">
      <c r="A610" s="269" t="s">
        <v>4144</v>
      </c>
      <c r="B610" s="269" t="s">
        <v>4145</v>
      </c>
      <c r="C610" s="269" t="s">
        <v>4146</v>
      </c>
      <c r="D610" s="269" t="s">
        <v>5485</v>
      </c>
      <c r="E610" s="269" t="s">
        <v>8</v>
      </c>
      <c r="F610" s="269" t="s">
        <v>6</v>
      </c>
      <c r="G610" s="270"/>
      <c r="H610" s="20"/>
      <c r="I610" s="270"/>
      <c r="J610" s="269"/>
      <c r="K610" s="269" t="s">
        <v>153</v>
      </c>
      <c r="L610" s="269" t="s">
        <v>477</v>
      </c>
    </row>
    <row r="611" spans="1:12" ht="30" x14ac:dyDescent="0.25">
      <c r="A611" s="269" t="s">
        <v>4149</v>
      </c>
      <c r="B611" s="269" t="s">
        <v>4150</v>
      </c>
      <c r="C611" s="269" t="s">
        <v>4151</v>
      </c>
      <c r="D611" s="269" t="s">
        <v>5485</v>
      </c>
      <c r="E611" s="269" t="s">
        <v>8</v>
      </c>
      <c r="F611" s="269" t="s">
        <v>6</v>
      </c>
      <c r="G611" s="270"/>
      <c r="H611" s="20"/>
      <c r="I611" s="270"/>
      <c r="J611" s="269"/>
      <c r="K611" s="269" t="s">
        <v>153</v>
      </c>
      <c r="L611" s="269" t="s">
        <v>477</v>
      </c>
    </row>
    <row r="612" spans="1:12" ht="30" x14ac:dyDescent="0.25">
      <c r="A612" s="269" t="s">
        <v>4154</v>
      </c>
      <c r="B612" s="269" t="s">
        <v>4155</v>
      </c>
      <c r="C612" s="269" t="s">
        <v>4156</v>
      </c>
      <c r="D612" s="269" t="s">
        <v>5485</v>
      </c>
      <c r="E612" s="269" t="s">
        <v>8</v>
      </c>
      <c r="F612" s="269" t="s">
        <v>6</v>
      </c>
      <c r="G612" s="270"/>
      <c r="H612" s="20"/>
      <c r="I612" s="270"/>
      <c r="J612" s="269"/>
      <c r="K612" s="269" t="s">
        <v>153</v>
      </c>
      <c r="L612" s="269" t="s">
        <v>477</v>
      </c>
    </row>
    <row r="613" spans="1:12" ht="30" x14ac:dyDescent="0.25">
      <c r="A613" s="269" t="s">
        <v>4159</v>
      </c>
      <c r="B613" s="269" t="s">
        <v>4160</v>
      </c>
      <c r="C613" s="269" t="s">
        <v>4161</v>
      </c>
      <c r="D613" s="269" t="s">
        <v>5485</v>
      </c>
      <c r="E613" s="269" t="s">
        <v>8</v>
      </c>
      <c r="F613" s="269" t="s">
        <v>6</v>
      </c>
      <c r="G613" s="270"/>
      <c r="H613" s="20"/>
      <c r="I613" s="270"/>
      <c r="J613" s="269"/>
      <c r="K613" s="269" t="s">
        <v>153</v>
      </c>
      <c r="L613" s="269" t="s">
        <v>477</v>
      </c>
    </row>
    <row r="614" spans="1:12" ht="30" x14ac:dyDescent="0.25">
      <c r="A614" s="269" t="s">
        <v>4164</v>
      </c>
      <c r="B614" s="269" t="s">
        <v>4165</v>
      </c>
      <c r="C614" s="269" t="s">
        <v>4166</v>
      </c>
      <c r="D614" s="269" t="s">
        <v>5485</v>
      </c>
      <c r="E614" s="269" t="s">
        <v>8</v>
      </c>
      <c r="F614" s="269" t="s">
        <v>6</v>
      </c>
      <c r="G614" s="270"/>
      <c r="H614" s="20"/>
      <c r="I614" s="270"/>
      <c r="J614" s="269"/>
      <c r="K614" s="269" t="s">
        <v>153</v>
      </c>
      <c r="L614" s="269" t="s">
        <v>477</v>
      </c>
    </row>
    <row r="615" spans="1:12" ht="30" x14ac:dyDescent="0.25">
      <c r="A615" s="269" t="s">
        <v>4169</v>
      </c>
      <c r="B615" s="269" t="s">
        <v>4170</v>
      </c>
      <c r="C615" s="269" t="s">
        <v>4171</v>
      </c>
      <c r="D615" s="269" t="s">
        <v>5485</v>
      </c>
      <c r="E615" s="269" t="s">
        <v>8</v>
      </c>
      <c r="F615" s="269" t="s">
        <v>6</v>
      </c>
      <c r="G615" s="270"/>
      <c r="H615" s="20"/>
      <c r="I615" s="270"/>
      <c r="J615" s="269"/>
      <c r="K615" s="269" t="s">
        <v>153</v>
      </c>
      <c r="L615" s="269" t="s">
        <v>477</v>
      </c>
    </row>
    <row r="616" spans="1:12" ht="30" x14ac:dyDescent="0.25">
      <c r="A616" s="269" t="s">
        <v>4174</v>
      </c>
      <c r="B616" s="269" t="s">
        <v>4175</v>
      </c>
      <c r="C616" s="269" t="s">
        <v>4171</v>
      </c>
      <c r="D616" s="269" t="s">
        <v>5485</v>
      </c>
      <c r="E616" s="269" t="s">
        <v>8</v>
      </c>
      <c r="F616" s="269" t="s">
        <v>6</v>
      </c>
      <c r="G616" s="270"/>
      <c r="H616" s="20"/>
      <c r="I616" s="270"/>
      <c r="J616" s="269"/>
      <c r="K616" s="269" t="s">
        <v>153</v>
      </c>
      <c r="L616" s="269" t="s">
        <v>477</v>
      </c>
    </row>
    <row r="617" spans="1:12" ht="30" x14ac:dyDescent="0.25">
      <c r="A617" s="269" t="s">
        <v>4178</v>
      </c>
      <c r="B617" s="269" t="s">
        <v>4179</v>
      </c>
      <c r="C617" s="269" t="s">
        <v>4180</v>
      </c>
      <c r="D617" s="269" t="s">
        <v>5485</v>
      </c>
      <c r="E617" s="269" t="s">
        <v>8</v>
      </c>
      <c r="F617" s="269" t="s">
        <v>6</v>
      </c>
      <c r="G617" s="270"/>
      <c r="H617" s="20"/>
      <c r="I617" s="270"/>
      <c r="J617" s="269"/>
      <c r="K617" s="269" t="s">
        <v>153</v>
      </c>
      <c r="L617" s="269" t="s">
        <v>477</v>
      </c>
    </row>
    <row r="618" spans="1:12" ht="45" x14ac:dyDescent="0.25">
      <c r="A618" s="269" t="s">
        <v>4183</v>
      </c>
      <c r="B618" s="269" t="s">
        <v>4184</v>
      </c>
      <c r="C618" s="269" t="s">
        <v>4185</v>
      </c>
      <c r="D618" s="269" t="s">
        <v>5486</v>
      </c>
      <c r="E618" s="269" t="s">
        <v>8</v>
      </c>
      <c r="F618" s="269" t="s">
        <v>6</v>
      </c>
      <c r="G618" s="270"/>
      <c r="H618" s="20"/>
      <c r="I618" s="270"/>
      <c r="J618" s="269"/>
      <c r="K618" s="269" t="s">
        <v>153</v>
      </c>
      <c r="L618" s="269" t="s">
        <v>477</v>
      </c>
    </row>
    <row r="619" spans="1:12" ht="45" x14ac:dyDescent="0.25">
      <c r="A619" s="269" t="s">
        <v>5101</v>
      </c>
      <c r="B619" s="269" t="s">
        <v>4140</v>
      </c>
      <c r="C619" s="269" t="s">
        <v>4141</v>
      </c>
      <c r="D619" s="269" t="s">
        <v>5487</v>
      </c>
      <c r="E619" s="269" t="s">
        <v>8</v>
      </c>
      <c r="F619" s="269" t="s">
        <v>6</v>
      </c>
      <c r="G619" s="270"/>
      <c r="H619" s="20"/>
      <c r="I619" s="270"/>
      <c r="J619" s="269"/>
      <c r="K619" s="269" t="s">
        <v>153</v>
      </c>
      <c r="L619" s="269" t="s">
        <v>477</v>
      </c>
    </row>
    <row r="620" spans="1:12" ht="45" x14ac:dyDescent="0.25">
      <c r="A620" s="269" t="s">
        <v>4187</v>
      </c>
      <c r="B620" s="269" t="s">
        <v>4150</v>
      </c>
      <c r="C620" s="269" t="s">
        <v>4724</v>
      </c>
      <c r="D620" s="269" t="s">
        <v>5485</v>
      </c>
      <c r="E620" s="269" t="s">
        <v>4</v>
      </c>
      <c r="F620" s="269" t="s">
        <v>5</v>
      </c>
      <c r="G620" s="270"/>
      <c r="H620" s="20"/>
      <c r="I620" s="270"/>
      <c r="J620" s="269"/>
      <c r="K620" s="269" t="s">
        <v>9</v>
      </c>
      <c r="L620" s="269" t="s">
        <v>477</v>
      </c>
    </row>
    <row r="621" spans="1:12" ht="45" x14ac:dyDescent="0.25">
      <c r="A621" s="269" t="s">
        <v>4189</v>
      </c>
      <c r="B621" s="269" t="s">
        <v>4725</v>
      </c>
      <c r="C621" s="269" t="s">
        <v>4726</v>
      </c>
      <c r="D621" s="269" t="s">
        <v>5485</v>
      </c>
      <c r="E621" s="269" t="s">
        <v>4</v>
      </c>
      <c r="F621" s="269" t="s">
        <v>5</v>
      </c>
      <c r="G621" s="270"/>
      <c r="H621" s="20"/>
      <c r="I621" s="270"/>
      <c r="J621" s="269"/>
      <c r="K621" s="269" t="s">
        <v>9</v>
      </c>
      <c r="L621" s="269" t="s">
        <v>477</v>
      </c>
    </row>
    <row r="622" spans="1:12" ht="45" x14ac:dyDescent="0.25">
      <c r="A622" s="269" t="s">
        <v>4191</v>
      </c>
      <c r="B622" s="269" t="s">
        <v>4192</v>
      </c>
      <c r="C622" s="269" t="s">
        <v>4193</v>
      </c>
      <c r="D622" s="269" t="s">
        <v>5485</v>
      </c>
      <c r="E622" s="269" t="s">
        <v>4</v>
      </c>
      <c r="F622" s="269" t="s">
        <v>5</v>
      </c>
      <c r="G622" s="270"/>
      <c r="H622" s="20"/>
      <c r="I622" s="270"/>
      <c r="J622" s="269"/>
      <c r="K622" s="269" t="s">
        <v>153</v>
      </c>
      <c r="L622" s="269" t="s">
        <v>477</v>
      </c>
    </row>
    <row r="623" spans="1:12" ht="45" x14ac:dyDescent="0.25">
      <c r="A623" s="269" t="s">
        <v>4197</v>
      </c>
      <c r="B623" s="269" t="s">
        <v>4198</v>
      </c>
      <c r="C623" s="269" t="s">
        <v>4199</v>
      </c>
      <c r="D623" s="269" t="s">
        <v>5486</v>
      </c>
      <c r="E623" s="269" t="s">
        <v>8</v>
      </c>
      <c r="F623" s="269" t="s">
        <v>6</v>
      </c>
      <c r="G623" s="270"/>
      <c r="H623" s="20"/>
      <c r="I623" s="270"/>
      <c r="J623" s="269"/>
      <c r="K623" s="269" t="s">
        <v>153</v>
      </c>
      <c r="L623" s="269" t="s">
        <v>477</v>
      </c>
    </row>
    <row r="624" spans="1:12" ht="30" x14ac:dyDescent="0.25">
      <c r="A624" s="269" t="s">
        <v>1386</v>
      </c>
      <c r="B624" s="269" t="s">
        <v>4931</v>
      </c>
      <c r="C624" s="269" t="s">
        <v>4932</v>
      </c>
      <c r="D624" s="269" t="s">
        <v>5485</v>
      </c>
      <c r="E624" s="269" t="s">
        <v>8</v>
      </c>
      <c r="F624" s="269" t="s">
        <v>6</v>
      </c>
      <c r="G624" s="270"/>
      <c r="H624" s="20"/>
      <c r="I624" s="270"/>
      <c r="J624" s="269"/>
      <c r="K624" s="269" t="s">
        <v>9</v>
      </c>
      <c r="L624" s="269" t="s">
        <v>1387</v>
      </c>
    </row>
    <row r="625" spans="1:12" ht="30" x14ac:dyDescent="0.25">
      <c r="A625" s="269" t="s">
        <v>1390</v>
      </c>
      <c r="B625" s="269" t="s">
        <v>4933</v>
      </c>
      <c r="C625" s="269" t="s">
        <v>4934</v>
      </c>
      <c r="D625" s="269" t="s">
        <v>5485</v>
      </c>
      <c r="E625" s="269" t="s">
        <v>8</v>
      </c>
      <c r="F625" s="269" t="s">
        <v>6</v>
      </c>
      <c r="G625" s="270"/>
      <c r="H625" s="20"/>
      <c r="I625" s="270"/>
      <c r="J625" s="269"/>
      <c r="K625" s="269" t="s">
        <v>9</v>
      </c>
      <c r="L625" s="269" t="s">
        <v>1387</v>
      </c>
    </row>
    <row r="626" spans="1:12" ht="45" x14ac:dyDescent="0.25">
      <c r="A626" s="269" t="s">
        <v>1393</v>
      </c>
      <c r="B626" s="269" t="s">
        <v>4935</v>
      </c>
      <c r="C626" s="269" t="s">
        <v>4936</v>
      </c>
      <c r="D626" s="269" t="s">
        <v>5487</v>
      </c>
      <c r="E626" s="269" t="s">
        <v>8</v>
      </c>
      <c r="F626" s="269" t="s">
        <v>5</v>
      </c>
      <c r="G626" s="270"/>
      <c r="H626" s="20"/>
      <c r="I626" s="270"/>
      <c r="J626" s="269"/>
      <c r="K626" s="269" t="s">
        <v>9</v>
      </c>
      <c r="L626" s="269" t="s">
        <v>1387</v>
      </c>
    </row>
    <row r="627" spans="1:12" ht="30" x14ac:dyDescent="0.25">
      <c r="A627" s="269" t="s">
        <v>1395</v>
      </c>
      <c r="B627" s="269" t="s">
        <v>4722</v>
      </c>
      <c r="C627" s="269" t="s">
        <v>4723</v>
      </c>
      <c r="D627" s="269" t="s">
        <v>5485</v>
      </c>
      <c r="E627" s="269" t="s">
        <v>4</v>
      </c>
      <c r="F627" s="269" t="s">
        <v>5</v>
      </c>
      <c r="G627" s="270"/>
      <c r="H627" s="20"/>
      <c r="I627" s="270"/>
      <c r="J627" s="269"/>
      <c r="K627" s="269" t="s">
        <v>9</v>
      </c>
      <c r="L627" s="269" t="s">
        <v>1387</v>
      </c>
    </row>
    <row r="628" spans="1:12" ht="45" x14ac:dyDescent="0.25">
      <c r="A628" s="269" t="s">
        <v>1427</v>
      </c>
      <c r="B628" s="269" t="s">
        <v>4937</v>
      </c>
      <c r="C628" s="269" t="s">
        <v>4938</v>
      </c>
      <c r="D628" s="269" t="s">
        <v>5485</v>
      </c>
      <c r="E628" s="269" t="s">
        <v>4</v>
      </c>
      <c r="F628" s="269" t="s">
        <v>6</v>
      </c>
      <c r="G628" s="270"/>
      <c r="H628" s="20"/>
      <c r="I628" s="270"/>
      <c r="J628" s="269"/>
      <c r="K628" s="269" t="s">
        <v>9</v>
      </c>
      <c r="L628" s="269" t="s">
        <v>1387</v>
      </c>
    </row>
    <row r="629" spans="1:12" ht="30" x14ac:dyDescent="0.25">
      <c r="A629" s="269" t="s">
        <v>1606</v>
      </c>
      <c r="B629" s="269" t="s">
        <v>1607</v>
      </c>
      <c r="C629" s="269" t="s">
        <v>1608</v>
      </c>
      <c r="D629" s="269" t="s">
        <v>5485</v>
      </c>
      <c r="E629" s="269" t="s">
        <v>4</v>
      </c>
      <c r="F629" s="269" t="s">
        <v>6</v>
      </c>
      <c r="G629" s="270"/>
      <c r="H629" s="20"/>
      <c r="I629" s="270"/>
      <c r="J629" s="269"/>
      <c r="K629" s="269" t="s">
        <v>9</v>
      </c>
      <c r="L629" s="269" t="s">
        <v>1387</v>
      </c>
    </row>
    <row r="630" spans="1:12" ht="30" x14ac:dyDescent="0.25">
      <c r="A630" s="269" t="s">
        <v>1871</v>
      </c>
      <c r="B630" s="269" t="s">
        <v>1905</v>
      </c>
      <c r="C630" s="269" t="s">
        <v>4967</v>
      </c>
      <c r="D630" s="269" t="s">
        <v>5485</v>
      </c>
      <c r="E630" s="269" t="s">
        <v>8</v>
      </c>
      <c r="F630" s="269" t="s">
        <v>5</v>
      </c>
      <c r="G630" s="270"/>
      <c r="H630" s="20"/>
      <c r="I630" s="270"/>
      <c r="J630" s="269"/>
      <c r="K630" s="269" t="s">
        <v>9</v>
      </c>
      <c r="L630" s="269" t="s">
        <v>1387</v>
      </c>
    </row>
    <row r="631" spans="1:12" ht="30" x14ac:dyDescent="0.25">
      <c r="A631" s="269" t="s">
        <v>1873</v>
      </c>
      <c r="B631" s="269" t="s">
        <v>1874</v>
      </c>
      <c r="C631" s="269" t="s">
        <v>1875</v>
      </c>
      <c r="D631" s="269" t="s">
        <v>5485</v>
      </c>
      <c r="E631" s="269" t="s">
        <v>4</v>
      </c>
      <c r="F631" s="269" t="s">
        <v>6</v>
      </c>
      <c r="G631" s="270"/>
      <c r="H631" s="20"/>
      <c r="I631" s="270"/>
      <c r="J631" s="269"/>
      <c r="K631" s="269" t="s">
        <v>9</v>
      </c>
      <c r="L631" s="269" t="s">
        <v>1387</v>
      </c>
    </row>
    <row r="632" spans="1:12" ht="45" x14ac:dyDescent="0.25">
      <c r="A632" s="269" t="s">
        <v>1878</v>
      </c>
      <c r="B632" s="269" t="s">
        <v>4968</v>
      </c>
      <c r="C632" s="269" t="s">
        <v>4969</v>
      </c>
      <c r="D632" s="269" t="s">
        <v>5485</v>
      </c>
      <c r="E632" s="269" t="s">
        <v>8</v>
      </c>
      <c r="F632" s="269" t="s">
        <v>5</v>
      </c>
      <c r="G632" s="270"/>
      <c r="H632" s="20"/>
      <c r="I632" s="270"/>
      <c r="J632" s="269"/>
      <c r="K632" s="269" t="s">
        <v>9</v>
      </c>
      <c r="L632" s="269" t="s">
        <v>1387</v>
      </c>
    </row>
    <row r="633" spans="1:12" ht="45" x14ac:dyDescent="0.25">
      <c r="A633" s="269" t="s">
        <v>1881</v>
      </c>
      <c r="B633" s="269" t="s">
        <v>4970</v>
      </c>
      <c r="C633" s="269" t="s">
        <v>4971</v>
      </c>
      <c r="D633" s="269" t="s">
        <v>5485</v>
      </c>
      <c r="E633" s="269" t="s">
        <v>8</v>
      </c>
      <c r="F633" s="269" t="s">
        <v>5</v>
      </c>
      <c r="G633" s="270"/>
      <c r="H633" s="20"/>
      <c r="I633" s="270"/>
      <c r="J633" s="269"/>
      <c r="K633" s="269" t="s">
        <v>9</v>
      </c>
      <c r="L633" s="269" t="s">
        <v>1387</v>
      </c>
    </row>
    <row r="634" spans="1:12" ht="45" x14ac:dyDescent="0.25">
      <c r="A634" s="269" t="s">
        <v>1884</v>
      </c>
      <c r="B634" s="269" t="s">
        <v>4972</v>
      </c>
      <c r="C634" s="269" t="s">
        <v>4973</v>
      </c>
      <c r="D634" s="269" t="s">
        <v>5485</v>
      </c>
      <c r="E634" s="269" t="s">
        <v>8</v>
      </c>
      <c r="F634" s="269" t="s">
        <v>5</v>
      </c>
      <c r="G634" s="270"/>
      <c r="H634" s="20"/>
      <c r="I634" s="270"/>
      <c r="J634" s="269"/>
      <c r="K634" s="269" t="s">
        <v>9</v>
      </c>
      <c r="L634" s="269" t="s">
        <v>1387</v>
      </c>
    </row>
    <row r="635" spans="1:12" ht="45" x14ac:dyDescent="0.25">
      <c r="A635" s="269" t="s">
        <v>1888</v>
      </c>
      <c r="B635" s="269" t="s">
        <v>1889</v>
      </c>
      <c r="C635" s="269" t="s">
        <v>4974</v>
      </c>
      <c r="D635" s="269" t="s">
        <v>5485</v>
      </c>
      <c r="E635" s="269" t="s">
        <v>8</v>
      </c>
      <c r="F635" s="269" t="s">
        <v>5</v>
      </c>
      <c r="G635" s="270"/>
      <c r="H635" s="20"/>
      <c r="I635" s="270"/>
      <c r="J635" s="269"/>
      <c r="K635" s="269" t="s">
        <v>9</v>
      </c>
      <c r="L635" s="269" t="s">
        <v>1387</v>
      </c>
    </row>
    <row r="636" spans="1:12" ht="60" x14ac:dyDescent="0.25">
      <c r="A636" s="269" t="s">
        <v>1896</v>
      </c>
      <c r="B636" s="269" t="s">
        <v>1885</v>
      </c>
      <c r="C636" s="269" t="s">
        <v>4975</v>
      </c>
      <c r="D636" s="269" t="s">
        <v>5487</v>
      </c>
      <c r="E636" s="269" t="s">
        <v>8</v>
      </c>
      <c r="F636" s="269" t="s">
        <v>6</v>
      </c>
      <c r="G636" s="270"/>
      <c r="H636" s="20"/>
      <c r="I636" s="270"/>
      <c r="J636" s="269"/>
      <c r="K636" s="269" t="s">
        <v>9</v>
      </c>
      <c r="L636" s="269" t="s">
        <v>1387</v>
      </c>
    </row>
    <row r="637" spans="1:12" ht="60" x14ac:dyDescent="0.25">
      <c r="A637" s="269" t="s">
        <v>1892</v>
      </c>
      <c r="B637" s="269" t="s">
        <v>1893</v>
      </c>
      <c r="C637" s="269" t="s">
        <v>4974</v>
      </c>
      <c r="D637" s="269" t="s">
        <v>5487</v>
      </c>
      <c r="E637" s="269" t="s">
        <v>8</v>
      </c>
      <c r="F637" s="269" t="s">
        <v>5</v>
      </c>
      <c r="G637" s="270"/>
      <c r="H637" s="20"/>
      <c r="I637" s="270"/>
      <c r="J637" s="269"/>
      <c r="K637" s="269" t="s">
        <v>9</v>
      </c>
      <c r="L637" s="269" t="s">
        <v>1387</v>
      </c>
    </row>
    <row r="638" spans="1:12" ht="45" x14ac:dyDescent="0.25">
      <c r="A638" s="269" t="s">
        <v>1898</v>
      </c>
      <c r="B638" s="269" t="s">
        <v>4976</v>
      </c>
      <c r="C638" s="269" t="s">
        <v>4977</v>
      </c>
      <c r="D638" s="269" t="s">
        <v>5485</v>
      </c>
      <c r="E638" s="269" t="s">
        <v>4</v>
      </c>
      <c r="F638" s="269" t="s">
        <v>6</v>
      </c>
      <c r="G638" s="270"/>
      <c r="H638" s="20"/>
      <c r="I638" s="270"/>
      <c r="J638" s="269"/>
      <c r="K638" s="269" t="s">
        <v>9</v>
      </c>
      <c r="L638" s="269" t="s">
        <v>1387</v>
      </c>
    </row>
    <row r="639" spans="1:12" ht="45" x14ac:dyDescent="0.25">
      <c r="A639" s="269" t="s">
        <v>1901</v>
      </c>
      <c r="B639" s="269" t="s">
        <v>4978</v>
      </c>
      <c r="C639" s="269" t="s">
        <v>4979</v>
      </c>
      <c r="D639" s="269" t="s">
        <v>5487</v>
      </c>
      <c r="E639" s="269" t="s">
        <v>8</v>
      </c>
      <c r="F639" s="269" t="s">
        <v>5</v>
      </c>
      <c r="G639" s="270"/>
      <c r="H639" s="20"/>
      <c r="I639" s="270"/>
      <c r="J639" s="269"/>
      <c r="K639" s="269" t="s">
        <v>9</v>
      </c>
      <c r="L639" s="269" t="s">
        <v>1387</v>
      </c>
    </row>
    <row r="640" spans="1:12" ht="45" x14ac:dyDescent="0.25">
      <c r="A640" s="269" t="s">
        <v>1904</v>
      </c>
      <c r="B640" s="269" t="s">
        <v>4980</v>
      </c>
      <c r="C640" s="269" t="s">
        <v>4981</v>
      </c>
      <c r="D640" s="269" t="s">
        <v>5487</v>
      </c>
      <c r="E640" s="269" t="s">
        <v>8</v>
      </c>
      <c r="F640" s="269" t="s">
        <v>5</v>
      </c>
      <c r="G640" s="270"/>
      <c r="H640" s="20"/>
      <c r="I640" s="270"/>
      <c r="J640" s="269"/>
      <c r="K640" s="269" t="s">
        <v>9</v>
      </c>
      <c r="L640" s="269" t="s">
        <v>1387</v>
      </c>
    </row>
    <row r="641" spans="1:12" ht="60" x14ac:dyDescent="0.25">
      <c r="A641" s="269" t="s">
        <v>535</v>
      </c>
      <c r="B641" s="269" t="s">
        <v>536</v>
      </c>
      <c r="C641" s="269" t="s">
        <v>537</v>
      </c>
      <c r="D641" s="269" t="s">
        <v>5485</v>
      </c>
      <c r="E641" s="269" t="s">
        <v>4</v>
      </c>
      <c r="F641" s="269" t="s">
        <v>5</v>
      </c>
      <c r="G641" s="270"/>
      <c r="H641" s="20"/>
      <c r="I641" s="270"/>
      <c r="J641" s="269"/>
      <c r="K641" s="269" t="s">
        <v>153</v>
      </c>
      <c r="L641" s="269" t="s">
        <v>538</v>
      </c>
    </row>
    <row r="642" spans="1:12" ht="45" x14ac:dyDescent="0.25">
      <c r="A642" s="269" t="s">
        <v>703</v>
      </c>
      <c r="B642" s="269" t="s">
        <v>704</v>
      </c>
      <c r="C642" s="269" t="s">
        <v>705</v>
      </c>
      <c r="D642" s="269" t="s">
        <v>5485</v>
      </c>
      <c r="E642" s="269" t="s">
        <v>4</v>
      </c>
      <c r="F642" s="269" t="s">
        <v>6</v>
      </c>
      <c r="G642" s="270"/>
      <c r="H642" s="20"/>
      <c r="I642" s="270"/>
      <c r="J642" s="269"/>
      <c r="K642" s="269" t="s">
        <v>198</v>
      </c>
      <c r="L642" s="269" t="s">
        <v>538</v>
      </c>
    </row>
    <row r="643" spans="1:12" ht="60" x14ac:dyDescent="0.25">
      <c r="A643" s="269" t="s">
        <v>769</v>
      </c>
      <c r="B643" s="269" t="s">
        <v>770</v>
      </c>
      <c r="C643" s="269" t="s">
        <v>771</v>
      </c>
      <c r="D643" s="269" t="s">
        <v>5485</v>
      </c>
      <c r="E643" s="269" t="s">
        <v>4</v>
      </c>
      <c r="F643" s="269" t="s">
        <v>5</v>
      </c>
      <c r="G643" s="270"/>
      <c r="H643" s="20"/>
      <c r="I643" s="270"/>
      <c r="J643" s="269"/>
      <c r="K643" s="269"/>
      <c r="L643" s="269" t="s">
        <v>538</v>
      </c>
    </row>
    <row r="644" spans="1:12" ht="60" x14ac:dyDescent="0.25">
      <c r="A644" s="269" t="s">
        <v>774</v>
      </c>
      <c r="B644" s="269" t="s">
        <v>775</v>
      </c>
      <c r="C644" s="269" t="s">
        <v>776</v>
      </c>
      <c r="D644" s="269" t="s">
        <v>5485</v>
      </c>
      <c r="E644" s="269" t="s">
        <v>4</v>
      </c>
      <c r="F644" s="269" t="s">
        <v>6</v>
      </c>
      <c r="G644" s="270"/>
      <c r="H644" s="20"/>
      <c r="I644" s="270"/>
      <c r="J644" s="269"/>
      <c r="K644" s="269"/>
      <c r="L644" s="269" t="s">
        <v>538</v>
      </c>
    </row>
    <row r="645" spans="1:12" ht="60" x14ac:dyDescent="0.25">
      <c r="A645" s="269" t="s">
        <v>778</v>
      </c>
      <c r="B645" s="269" t="s">
        <v>779</v>
      </c>
      <c r="C645" s="269" t="s">
        <v>780</v>
      </c>
      <c r="D645" s="269" t="s">
        <v>5485</v>
      </c>
      <c r="E645" s="269" t="s">
        <v>4</v>
      </c>
      <c r="F645" s="269" t="s">
        <v>6</v>
      </c>
      <c r="G645" s="270"/>
      <c r="H645" s="20"/>
      <c r="I645" s="270"/>
      <c r="J645" s="269"/>
      <c r="K645" s="269"/>
      <c r="L645" s="269" t="s">
        <v>538</v>
      </c>
    </row>
    <row r="646" spans="1:12" ht="60" x14ac:dyDescent="0.25">
      <c r="A646" s="269" t="s">
        <v>782</v>
      </c>
      <c r="B646" s="269" t="s">
        <v>783</v>
      </c>
      <c r="C646" s="269" t="s">
        <v>784</v>
      </c>
      <c r="D646" s="269" t="s">
        <v>5485</v>
      </c>
      <c r="E646" s="269" t="s">
        <v>4</v>
      </c>
      <c r="F646" s="269" t="s">
        <v>6</v>
      </c>
      <c r="G646" s="270"/>
      <c r="H646" s="20"/>
      <c r="I646" s="270"/>
      <c r="J646" s="269"/>
      <c r="K646" s="269"/>
      <c r="L646" s="269" t="s">
        <v>538</v>
      </c>
    </row>
    <row r="647" spans="1:12" ht="45" x14ac:dyDescent="0.25">
      <c r="A647" s="269" t="s">
        <v>1283</v>
      </c>
      <c r="B647" s="269" t="s">
        <v>536</v>
      </c>
      <c r="C647" s="269" t="s">
        <v>537</v>
      </c>
      <c r="D647" s="269" t="s">
        <v>5485</v>
      </c>
      <c r="E647" s="269" t="s">
        <v>8</v>
      </c>
      <c r="F647" s="269" t="s">
        <v>5</v>
      </c>
      <c r="G647" s="270"/>
      <c r="H647" s="20"/>
      <c r="I647" s="270"/>
      <c r="J647" s="269"/>
      <c r="K647" s="269" t="s">
        <v>9</v>
      </c>
      <c r="L647" s="269" t="s">
        <v>538</v>
      </c>
    </row>
    <row r="648" spans="1:12" ht="45" x14ac:dyDescent="0.25">
      <c r="A648" s="269" t="s">
        <v>1287</v>
      </c>
      <c r="B648" s="269" t="s">
        <v>1288</v>
      </c>
      <c r="C648" s="269" t="s">
        <v>1289</v>
      </c>
      <c r="D648" s="269" t="s">
        <v>5485</v>
      </c>
      <c r="E648" s="269" t="s">
        <v>8</v>
      </c>
      <c r="F648" s="269" t="s">
        <v>5</v>
      </c>
      <c r="G648" s="270"/>
      <c r="H648" s="20"/>
      <c r="I648" s="270"/>
      <c r="J648" s="269"/>
      <c r="K648" s="269" t="s">
        <v>9</v>
      </c>
      <c r="L648" s="269" t="s">
        <v>538</v>
      </c>
    </row>
    <row r="649" spans="1:12" ht="60" x14ac:dyDescent="0.25">
      <c r="A649" s="269" t="s">
        <v>1399</v>
      </c>
      <c r="B649" s="269" t="s">
        <v>1400</v>
      </c>
      <c r="C649" s="269" t="s">
        <v>1401</v>
      </c>
      <c r="D649" s="269" t="s">
        <v>5488</v>
      </c>
      <c r="E649" s="269" t="s">
        <v>8</v>
      </c>
      <c r="F649" s="269" t="s">
        <v>5</v>
      </c>
      <c r="G649" s="270"/>
      <c r="H649" s="20"/>
      <c r="I649" s="270"/>
      <c r="J649" s="269"/>
      <c r="K649" s="269"/>
      <c r="L649" s="269" t="s">
        <v>538</v>
      </c>
    </row>
    <row r="650" spans="1:12" ht="45" x14ac:dyDescent="0.25">
      <c r="A650" s="269" t="s">
        <v>2198</v>
      </c>
      <c r="B650" s="269" t="s">
        <v>2199</v>
      </c>
      <c r="C650" s="269" t="s">
        <v>2200</v>
      </c>
      <c r="D650" s="269" t="s">
        <v>5485</v>
      </c>
      <c r="E650" s="269" t="s">
        <v>4</v>
      </c>
      <c r="F650" s="269" t="s">
        <v>6</v>
      </c>
      <c r="G650" s="270"/>
      <c r="H650" s="20"/>
      <c r="I650" s="270"/>
      <c r="J650" s="269"/>
      <c r="K650" s="269" t="s">
        <v>2201</v>
      </c>
      <c r="L650" s="269" t="s">
        <v>538</v>
      </c>
    </row>
    <row r="651" spans="1:12" ht="45" x14ac:dyDescent="0.25">
      <c r="A651" s="269" t="s">
        <v>2204</v>
      </c>
      <c r="B651" s="269" t="s">
        <v>2205</v>
      </c>
      <c r="C651" s="269" t="s">
        <v>2206</v>
      </c>
      <c r="D651" s="269" t="s">
        <v>5485</v>
      </c>
      <c r="E651" s="269" t="s">
        <v>8</v>
      </c>
      <c r="F651" s="269" t="s">
        <v>6</v>
      </c>
      <c r="G651" s="270"/>
      <c r="H651" s="20"/>
      <c r="I651" s="270"/>
      <c r="J651" s="269"/>
      <c r="K651" s="269" t="s">
        <v>9</v>
      </c>
      <c r="L651" s="269" t="s">
        <v>538</v>
      </c>
    </row>
    <row r="652" spans="1:12" ht="45" x14ac:dyDescent="0.25">
      <c r="A652" s="269" t="s">
        <v>2210</v>
      </c>
      <c r="B652" s="269" t="s">
        <v>2211</v>
      </c>
      <c r="C652" s="269" t="s">
        <v>2212</v>
      </c>
      <c r="D652" s="269" t="s">
        <v>5485</v>
      </c>
      <c r="E652" s="269" t="s">
        <v>8</v>
      </c>
      <c r="F652" s="269" t="s">
        <v>6</v>
      </c>
      <c r="G652" s="270"/>
      <c r="H652" s="20"/>
      <c r="I652" s="270"/>
      <c r="J652" s="269"/>
      <c r="K652" s="269" t="s">
        <v>626</v>
      </c>
      <c r="L652" s="269" t="s">
        <v>538</v>
      </c>
    </row>
    <row r="653" spans="1:12" ht="45" x14ac:dyDescent="0.25">
      <c r="A653" s="269" t="s">
        <v>2214</v>
      </c>
      <c r="B653" s="269" t="s">
        <v>2215</v>
      </c>
      <c r="C653" s="269" t="s">
        <v>2216</v>
      </c>
      <c r="D653" s="269" t="s">
        <v>5485</v>
      </c>
      <c r="E653" s="269" t="s">
        <v>4</v>
      </c>
      <c r="F653" s="269" t="s">
        <v>5</v>
      </c>
      <c r="G653" s="270"/>
      <c r="H653" s="20"/>
      <c r="I653" s="270"/>
      <c r="J653" s="269"/>
      <c r="K653" s="269" t="s">
        <v>9</v>
      </c>
      <c r="L653" s="269" t="s">
        <v>538</v>
      </c>
    </row>
    <row r="654" spans="1:12" ht="45" x14ac:dyDescent="0.25">
      <c r="A654" s="269" t="s">
        <v>2647</v>
      </c>
      <c r="B654" s="269" t="s">
        <v>2648</v>
      </c>
      <c r="C654" s="269" t="s">
        <v>2649</v>
      </c>
      <c r="D654" s="269" t="s">
        <v>5485</v>
      </c>
      <c r="E654" s="269" t="s">
        <v>4</v>
      </c>
      <c r="F654" s="269" t="s">
        <v>5</v>
      </c>
      <c r="G654" s="270"/>
      <c r="H654" s="20"/>
      <c r="I654" s="270"/>
      <c r="J654" s="269"/>
      <c r="K654" s="269" t="s">
        <v>13</v>
      </c>
      <c r="L654" s="269" t="s">
        <v>538</v>
      </c>
    </row>
    <row r="655" spans="1:12" ht="60" x14ac:dyDescent="0.25">
      <c r="A655" s="269" t="s">
        <v>2880</v>
      </c>
      <c r="B655" s="269" t="s">
        <v>2881</v>
      </c>
      <c r="C655" s="269" t="s">
        <v>2882</v>
      </c>
      <c r="D655" s="269" t="s">
        <v>5485</v>
      </c>
      <c r="E655" s="269" t="s">
        <v>4</v>
      </c>
      <c r="F655" s="269" t="s">
        <v>6</v>
      </c>
      <c r="G655" s="270"/>
      <c r="H655" s="20"/>
      <c r="I655" s="270"/>
      <c r="J655" s="269"/>
      <c r="K655" s="269"/>
      <c r="L655" s="269" t="s">
        <v>538</v>
      </c>
    </row>
    <row r="656" spans="1:12" ht="60" x14ac:dyDescent="0.25">
      <c r="A656" s="269" t="s">
        <v>2885</v>
      </c>
      <c r="B656" s="269" t="s">
        <v>2886</v>
      </c>
      <c r="C656" s="269" t="s">
        <v>2887</v>
      </c>
      <c r="D656" s="269" t="s">
        <v>5485</v>
      </c>
      <c r="E656" s="269" t="s">
        <v>4</v>
      </c>
      <c r="F656" s="269" t="s">
        <v>6</v>
      </c>
      <c r="G656" s="270"/>
      <c r="H656" s="20"/>
      <c r="I656" s="270"/>
      <c r="J656" s="269"/>
      <c r="K656" s="269"/>
      <c r="L656" s="269" t="s">
        <v>538</v>
      </c>
    </row>
    <row r="657" spans="1:12" ht="60" x14ac:dyDescent="0.25">
      <c r="A657" s="269" t="s">
        <v>2889</v>
      </c>
      <c r="B657" s="269" t="s">
        <v>2890</v>
      </c>
      <c r="C657" s="269" t="s">
        <v>2891</v>
      </c>
      <c r="D657" s="269" t="s">
        <v>5485</v>
      </c>
      <c r="E657" s="269" t="s">
        <v>4</v>
      </c>
      <c r="F657" s="269" t="s">
        <v>6</v>
      </c>
      <c r="G657" s="270"/>
      <c r="H657" s="20"/>
      <c r="I657" s="270"/>
      <c r="J657" s="269"/>
      <c r="K657" s="269"/>
      <c r="L657" s="269" t="s">
        <v>538</v>
      </c>
    </row>
    <row r="658" spans="1:12" ht="60" x14ac:dyDescent="0.25">
      <c r="A658" s="269" t="s">
        <v>2893</v>
      </c>
      <c r="B658" s="269" t="s">
        <v>2894</v>
      </c>
      <c r="C658" s="269" t="s">
        <v>2895</v>
      </c>
      <c r="D658" s="269" t="s">
        <v>5485</v>
      </c>
      <c r="E658" s="269" t="s">
        <v>4</v>
      </c>
      <c r="F658" s="269" t="s">
        <v>6</v>
      </c>
      <c r="G658" s="270"/>
      <c r="H658" s="20"/>
      <c r="I658" s="270"/>
      <c r="J658" s="269"/>
      <c r="K658" s="269"/>
      <c r="L658" s="269" t="s">
        <v>538</v>
      </c>
    </row>
    <row r="659" spans="1:12" ht="30" x14ac:dyDescent="0.25">
      <c r="A659" s="269" t="s">
        <v>3301</v>
      </c>
      <c r="B659" s="269" t="s">
        <v>3302</v>
      </c>
      <c r="C659" s="269" t="s">
        <v>3303</v>
      </c>
      <c r="D659" s="269" t="s">
        <v>5485</v>
      </c>
      <c r="E659" s="269" t="s">
        <v>8</v>
      </c>
      <c r="F659" s="269" t="s">
        <v>6</v>
      </c>
      <c r="G659" s="270"/>
      <c r="H659" s="20"/>
      <c r="I659" s="270"/>
      <c r="J659" s="269"/>
      <c r="K659" s="269"/>
      <c r="L659" s="269" t="s">
        <v>538</v>
      </c>
    </row>
    <row r="660" spans="1:12" ht="30" x14ac:dyDescent="0.25">
      <c r="A660" s="269" t="s">
        <v>3306</v>
      </c>
      <c r="B660" s="269" t="s">
        <v>3307</v>
      </c>
      <c r="C660" s="269" t="s">
        <v>3308</v>
      </c>
      <c r="D660" s="269" t="s">
        <v>5485</v>
      </c>
      <c r="E660" s="269" t="s">
        <v>8</v>
      </c>
      <c r="F660" s="269" t="s">
        <v>6</v>
      </c>
      <c r="G660" s="270"/>
      <c r="H660" s="20"/>
      <c r="I660" s="270"/>
      <c r="J660" s="269"/>
      <c r="K660" s="269"/>
      <c r="L660" s="269" t="s">
        <v>538</v>
      </c>
    </row>
    <row r="661" spans="1:12" ht="45" x14ac:dyDescent="0.25">
      <c r="A661" s="269" t="s">
        <v>3310</v>
      </c>
      <c r="B661" s="269" t="s">
        <v>3311</v>
      </c>
      <c r="C661" s="269" t="s">
        <v>3312</v>
      </c>
      <c r="D661" s="269" t="s">
        <v>5485</v>
      </c>
      <c r="E661" s="269" t="s">
        <v>4</v>
      </c>
      <c r="F661" s="269" t="s">
        <v>5</v>
      </c>
      <c r="G661" s="270"/>
      <c r="H661" s="20"/>
      <c r="I661" s="270"/>
      <c r="J661" s="269"/>
      <c r="K661" s="269"/>
      <c r="L661" s="269" t="s">
        <v>538</v>
      </c>
    </row>
    <row r="662" spans="1:12" ht="45" x14ac:dyDescent="0.25">
      <c r="A662" s="269" t="s">
        <v>3315</v>
      </c>
      <c r="B662" s="269" t="s">
        <v>3316</v>
      </c>
      <c r="C662" s="269" t="s">
        <v>3317</v>
      </c>
      <c r="D662" s="269" t="s">
        <v>5485</v>
      </c>
      <c r="E662" s="269" t="s">
        <v>4</v>
      </c>
      <c r="F662" s="269" t="s">
        <v>5</v>
      </c>
      <c r="G662" s="270"/>
      <c r="H662" s="20"/>
      <c r="I662" s="270"/>
      <c r="J662" s="269"/>
      <c r="K662" s="269"/>
      <c r="L662" s="269" t="s">
        <v>538</v>
      </c>
    </row>
    <row r="663" spans="1:12" ht="45" x14ac:dyDescent="0.25">
      <c r="A663" s="269" t="s">
        <v>3319</v>
      </c>
      <c r="B663" s="269" t="s">
        <v>3320</v>
      </c>
      <c r="C663" s="269" t="s">
        <v>3321</v>
      </c>
      <c r="D663" s="269" t="s">
        <v>5485</v>
      </c>
      <c r="E663" s="269" t="s">
        <v>4</v>
      </c>
      <c r="F663" s="269" t="s">
        <v>5</v>
      </c>
      <c r="G663" s="270"/>
      <c r="H663" s="20"/>
      <c r="I663" s="270"/>
      <c r="J663" s="269"/>
      <c r="K663" s="269"/>
      <c r="L663" s="269" t="s">
        <v>538</v>
      </c>
    </row>
    <row r="664" spans="1:12" ht="45" x14ac:dyDescent="0.25">
      <c r="A664" s="269" t="s">
        <v>3323</v>
      </c>
      <c r="B664" s="269" t="s">
        <v>3320</v>
      </c>
      <c r="C664" s="269" t="s">
        <v>3324</v>
      </c>
      <c r="D664" s="269" t="s">
        <v>5485</v>
      </c>
      <c r="E664" s="269" t="s">
        <v>4</v>
      </c>
      <c r="F664" s="269" t="s">
        <v>6</v>
      </c>
      <c r="G664" s="270"/>
      <c r="H664" s="20"/>
      <c r="I664" s="270"/>
      <c r="J664" s="269"/>
      <c r="K664" s="269"/>
      <c r="L664" s="269" t="s">
        <v>538</v>
      </c>
    </row>
    <row r="665" spans="1:12" ht="45" x14ac:dyDescent="0.25">
      <c r="A665" s="269" t="s">
        <v>3640</v>
      </c>
      <c r="B665" s="269" t="s">
        <v>3641</v>
      </c>
      <c r="C665" s="269" t="s">
        <v>3642</v>
      </c>
      <c r="D665" s="269" t="s">
        <v>5485</v>
      </c>
      <c r="E665" s="269" t="s">
        <v>4</v>
      </c>
      <c r="F665" s="269" t="s">
        <v>5</v>
      </c>
      <c r="G665" s="270"/>
      <c r="H665" s="20"/>
      <c r="I665" s="270"/>
      <c r="J665" s="269"/>
      <c r="K665" s="269" t="s">
        <v>13</v>
      </c>
      <c r="L665" s="269" t="s">
        <v>538</v>
      </c>
    </row>
    <row r="666" spans="1:12" ht="45" x14ac:dyDescent="0.25">
      <c r="A666" s="269" t="s">
        <v>3645</v>
      </c>
      <c r="B666" s="269" t="s">
        <v>3646</v>
      </c>
      <c r="C666" s="269" t="s">
        <v>3647</v>
      </c>
      <c r="D666" s="269" t="s">
        <v>5485</v>
      </c>
      <c r="E666" s="269" t="s">
        <v>4</v>
      </c>
      <c r="F666" s="269" t="s">
        <v>5</v>
      </c>
      <c r="G666" s="270"/>
      <c r="H666" s="20"/>
      <c r="I666" s="270"/>
      <c r="J666" s="269"/>
      <c r="K666" s="269" t="s">
        <v>13</v>
      </c>
      <c r="L666" s="269" t="s">
        <v>538</v>
      </c>
    </row>
    <row r="667" spans="1:12" ht="75" x14ac:dyDescent="0.25">
      <c r="A667" s="269" t="s">
        <v>3717</v>
      </c>
      <c r="B667" s="269" t="s">
        <v>3718</v>
      </c>
      <c r="C667" s="269" t="s">
        <v>3719</v>
      </c>
      <c r="D667" s="269" t="s">
        <v>5485</v>
      </c>
      <c r="E667" s="269" t="s">
        <v>4</v>
      </c>
      <c r="F667" s="269" t="s">
        <v>6</v>
      </c>
      <c r="G667" s="270"/>
      <c r="H667" s="20"/>
      <c r="I667" s="270"/>
      <c r="J667" s="269"/>
      <c r="K667" s="269"/>
      <c r="L667" s="269" t="s">
        <v>538</v>
      </c>
    </row>
    <row r="668" spans="1:12" ht="75" x14ac:dyDescent="0.25">
      <c r="A668" s="269" t="s">
        <v>3722</v>
      </c>
      <c r="B668" s="269" t="s">
        <v>3723</v>
      </c>
      <c r="C668" s="269" t="s">
        <v>3724</v>
      </c>
      <c r="D668" s="269" t="s">
        <v>5485</v>
      </c>
      <c r="E668" s="269" t="s">
        <v>4</v>
      </c>
      <c r="F668" s="269" t="s">
        <v>6</v>
      </c>
      <c r="G668" s="270"/>
      <c r="H668" s="20"/>
      <c r="I668" s="270"/>
      <c r="J668" s="269"/>
      <c r="K668" s="269"/>
      <c r="L668" s="269" t="s">
        <v>538</v>
      </c>
    </row>
    <row r="669" spans="1:12" ht="75" x14ac:dyDescent="0.25">
      <c r="A669" s="269" t="s">
        <v>3726</v>
      </c>
      <c r="B669" s="269" t="s">
        <v>3727</v>
      </c>
      <c r="C669" s="269" t="s">
        <v>3728</v>
      </c>
      <c r="D669" s="269" t="s">
        <v>5485</v>
      </c>
      <c r="E669" s="269" t="s">
        <v>4</v>
      </c>
      <c r="F669" s="269" t="s">
        <v>6</v>
      </c>
      <c r="G669" s="270"/>
      <c r="H669" s="20"/>
      <c r="I669" s="270"/>
      <c r="J669" s="269"/>
      <c r="K669" s="269"/>
      <c r="L669" s="269" t="s">
        <v>538</v>
      </c>
    </row>
    <row r="670" spans="1:12" ht="75" x14ac:dyDescent="0.25">
      <c r="A670" s="269" t="s">
        <v>3730</v>
      </c>
      <c r="B670" s="269" t="s">
        <v>3731</v>
      </c>
      <c r="C670" s="269" t="s">
        <v>3732</v>
      </c>
      <c r="D670" s="269" t="s">
        <v>5485</v>
      </c>
      <c r="E670" s="269" t="s">
        <v>4</v>
      </c>
      <c r="F670" s="269" t="s">
        <v>6</v>
      </c>
      <c r="G670" s="270"/>
      <c r="H670" s="20"/>
      <c r="I670" s="270"/>
      <c r="J670" s="269"/>
      <c r="K670" s="269"/>
      <c r="L670" s="269" t="s">
        <v>538</v>
      </c>
    </row>
    <row r="671" spans="1:12" ht="60" x14ac:dyDescent="0.25">
      <c r="A671" s="269" t="s">
        <v>4201</v>
      </c>
      <c r="B671" s="269" t="s">
        <v>4202</v>
      </c>
      <c r="C671" s="269" t="s">
        <v>1676</v>
      </c>
      <c r="D671" s="269" t="s">
        <v>5485</v>
      </c>
      <c r="E671" s="269" t="s">
        <v>4</v>
      </c>
      <c r="F671" s="269" t="s">
        <v>5</v>
      </c>
      <c r="G671" s="270"/>
      <c r="H671" s="20"/>
      <c r="I671" s="270"/>
      <c r="J671" s="269"/>
      <c r="K671" s="269"/>
      <c r="L671" s="269" t="s">
        <v>538</v>
      </c>
    </row>
    <row r="672" spans="1:12" ht="60" x14ac:dyDescent="0.25">
      <c r="A672" s="269" t="s">
        <v>4205</v>
      </c>
      <c r="B672" s="269" t="s">
        <v>4206</v>
      </c>
      <c r="C672" s="269" t="s">
        <v>4207</v>
      </c>
      <c r="D672" s="269" t="s">
        <v>5485</v>
      </c>
      <c r="E672" s="269" t="s">
        <v>4</v>
      </c>
      <c r="F672" s="269" t="s">
        <v>5</v>
      </c>
      <c r="G672" s="270"/>
      <c r="H672" s="20"/>
      <c r="I672" s="270"/>
      <c r="J672" s="269"/>
      <c r="K672" s="269"/>
      <c r="L672" s="269" t="s">
        <v>538</v>
      </c>
    </row>
    <row r="673" spans="1:12" ht="60" x14ac:dyDescent="0.25">
      <c r="A673" s="269" t="s">
        <v>4209</v>
      </c>
      <c r="B673" s="269" t="s">
        <v>4210</v>
      </c>
      <c r="C673" s="269" t="s">
        <v>4211</v>
      </c>
      <c r="D673" s="269" t="s">
        <v>5485</v>
      </c>
      <c r="E673" s="269" t="s">
        <v>4</v>
      </c>
      <c r="F673" s="269" t="s">
        <v>5</v>
      </c>
      <c r="G673" s="270"/>
      <c r="H673" s="20"/>
      <c r="I673" s="270"/>
      <c r="J673" s="269"/>
      <c r="K673" s="269"/>
      <c r="L673" s="269" t="s">
        <v>538</v>
      </c>
    </row>
    <row r="674" spans="1:12" ht="60" x14ac:dyDescent="0.25">
      <c r="A674" s="269" t="s">
        <v>4213</v>
      </c>
      <c r="B674" s="269" t="s">
        <v>4214</v>
      </c>
      <c r="C674" s="269" t="s">
        <v>4215</v>
      </c>
      <c r="D674" s="269" t="s">
        <v>5485</v>
      </c>
      <c r="E674" s="269" t="s">
        <v>4</v>
      </c>
      <c r="F674" s="269" t="s">
        <v>5</v>
      </c>
      <c r="G674" s="270"/>
      <c r="H674" s="20"/>
      <c r="I674" s="270"/>
      <c r="J674" s="269"/>
      <c r="K674" s="269"/>
      <c r="L674" s="269" t="s">
        <v>538</v>
      </c>
    </row>
    <row r="675" spans="1:12" ht="60" x14ac:dyDescent="0.25">
      <c r="A675" s="269" t="s">
        <v>4217</v>
      </c>
      <c r="B675" s="269" t="s">
        <v>4218</v>
      </c>
      <c r="C675" s="269" t="s">
        <v>4219</v>
      </c>
      <c r="D675" s="269" t="s">
        <v>5485</v>
      </c>
      <c r="E675" s="269" t="s">
        <v>4</v>
      </c>
      <c r="F675" s="269" t="s">
        <v>5</v>
      </c>
      <c r="G675" s="270"/>
      <c r="H675" s="20"/>
      <c r="I675" s="270"/>
      <c r="J675" s="269"/>
      <c r="K675" s="269" t="s">
        <v>4220</v>
      </c>
      <c r="L675" s="269" t="s">
        <v>538</v>
      </c>
    </row>
    <row r="676" spans="1:12" ht="60" x14ac:dyDescent="0.25">
      <c r="A676" s="269" t="s">
        <v>4222</v>
      </c>
      <c r="B676" s="269" t="s">
        <v>4223</v>
      </c>
      <c r="C676" s="269" t="s">
        <v>4224</v>
      </c>
      <c r="D676" s="269" t="s">
        <v>5485</v>
      </c>
      <c r="E676" s="269" t="s">
        <v>4</v>
      </c>
      <c r="F676" s="269" t="s">
        <v>5</v>
      </c>
      <c r="G676" s="270"/>
      <c r="H676" s="20"/>
      <c r="I676" s="270"/>
      <c r="J676" s="269"/>
      <c r="K676" s="269" t="s">
        <v>4220</v>
      </c>
      <c r="L676" s="269" t="s">
        <v>538</v>
      </c>
    </row>
    <row r="677" spans="1:12" ht="60" x14ac:dyDescent="0.25">
      <c r="A677" s="269" t="s">
        <v>4226</v>
      </c>
      <c r="B677" s="269" t="s">
        <v>4227</v>
      </c>
      <c r="C677" s="269" t="s">
        <v>4228</v>
      </c>
      <c r="D677" s="269" t="s">
        <v>5485</v>
      </c>
      <c r="E677" s="269" t="s">
        <v>4</v>
      </c>
      <c r="F677" s="269" t="s">
        <v>5</v>
      </c>
      <c r="G677" s="270"/>
      <c r="H677" s="20"/>
      <c r="I677" s="270"/>
      <c r="J677" s="269"/>
      <c r="K677" s="269" t="s">
        <v>4220</v>
      </c>
      <c r="L677" s="269" t="s">
        <v>538</v>
      </c>
    </row>
    <row r="678" spans="1:12" ht="45" x14ac:dyDescent="0.25">
      <c r="A678" s="269" t="s">
        <v>4468</v>
      </c>
      <c r="B678" s="269" t="s">
        <v>4469</v>
      </c>
      <c r="C678" s="269" t="s">
        <v>4470</v>
      </c>
      <c r="D678" s="269" t="s">
        <v>5485</v>
      </c>
      <c r="E678" s="269" t="s">
        <v>8</v>
      </c>
      <c r="F678" s="269" t="s">
        <v>5</v>
      </c>
      <c r="G678" s="270"/>
      <c r="H678" s="20"/>
      <c r="I678" s="270"/>
      <c r="J678" s="269"/>
      <c r="K678" s="269" t="s">
        <v>9</v>
      </c>
      <c r="L678" s="269" t="s">
        <v>538</v>
      </c>
    </row>
    <row r="679" spans="1:12" ht="45" x14ac:dyDescent="0.25">
      <c r="A679" s="269" t="s">
        <v>4473</v>
      </c>
      <c r="B679" s="269" t="s">
        <v>4474</v>
      </c>
      <c r="C679" s="269" t="s">
        <v>4475</v>
      </c>
      <c r="D679" s="269" t="s">
        <v>5485</v>
      </c>
      <c r="E679" s="269" t="s">
        <v>8</v>
      </c>
      <c r="F679" s="269" t="s">
        <v>5</v>
      </c>
      <c r="G679" s="270"/>
      <c r="H679" s="20"/>
      <c r="I679" s="270"/>
      <c r="J679" s="269"/>
      <c r="K679" s="269" t="s">
        <v>9</v>
      </c>
      <c r="L679" s="269" t="s">
        <v>538</v>
      </c>
    </row>
    <row r="680" spans="1:12" ht="30" x14ac:dyDescent="0.25">
      <c r="A680" s="269" t="s">
        <v>4478</v>
      </c>
      <c r="B680" s="269" t="s">
        <v>4479</v>
      </c>
      <c r="C680" s="269" t="s">
        <v>4480</v>
      </c>
      <c r="D680" s="269" t="s">
        <v>5485</v>
      </c>
      <c r="E680" s="269" t="s">
        <v>8</v>
      </c>
      <c r="F680" s="269" t="s">
        <v>5</v>
      </c>
      <c r="G680" s="270"/>
      <c r="H680" s="20"/>
      <c r="I680" s="270"/>
      <c r="J680" s="269"/>
      <c r="K680" s="269" t="s">
        <v>9</v>
      </c>
      <c r="L680" s="269" t="s">
        <v>538</v>
      </c>
    </row>
    <row r="681" spans="1:12" ht="30" x14ac:dyDescent="0.25">
      <c r="A681" s="269" t="s">
        <v>4483</v>
      </c>
      <c r="B681" s="269" t="s">
        <v>4484</v>
      </c>
      <c r="C681" s="269" t="s">
        <v>4485</v>
      </c>
      <c r="D681" s="269" t="s">
        <v>5485</v>
      </c>
      <c r="E681" s="269" t="s">
        <v>8</v>
      </c>
      <c r="F681" s="269" t="s">
        <v>5</v>
      </c>
      <c r="G681" s="270"/>
      <c r="H681" s="20"/>
      <c r="I681" s="270"/>
      <c r="J681" s="269"/>
      <c r="K681" s="269" t="s">
        <v>9</v>
      </c>
      <c r="L681" s="269" t="s">
        <v>538</v>
      </c>
    </row>
    <row r="682" spans="1:12" ht="45" x14ac:dyDescent="0.25">
      <c r="A682" s="269" t="s">
        <v>4487</v>
      </c>
      <c r="B682" s="269" t="s">
        <v>4488</v>
      </c>
      <c r="C682" s="269" t="s">
        <v>4489</v>
      </c>
      <c r="D682" s="269" t="s">
        <v>5485</v>
      </c>
      <c r="E682" s="269" t="s">
        <v>4</v>
      </c>
      <c r="F682" s="269" t="s">
        <v>5</v>
      </c>
      <c r="G682" s="270"/>
      <c r="H682" s="20"/>
      <c r="I682" s="270"/>
      <c r="J682" s="269"/>
      <c r="K682" s="269" t="s">
        <v>9</v>
      </c>
      <c r="L682" s="269" t="s">
        <v>538</v>
      </c>
    </row>
    <row r="683" spans="1:12" ht="45" x14ac:dyDescent="0.25">
      <c r="A683" s="269" t="s">
        <v>4491</v>
      </c>
      <c r="B683" s="269" t="s">
        <v>4492</v>
      </c>
      <c r="C683" s="269" t="s">
        <v>4493</v>
      </c>
      <c r="D683" s="269" t="s">
        <v>5488</v>
      </c>
      <c r="E683" s="269" t="s">
        <v>4</v>
      </c>
      <c r="F683" s="269" t="s">
        <v>5</v>
      </c>
      <c r="G683" s="270"/>
      <c r="H683" s="20"/>
      <c r="I683" s="270"/>
      <c r="J683" s="269"/>
      <c r="K683" s="269"/>
      <c r="L683" s="269" t="s">
        <v>538</v>
      </c>
    </row>
    <row r="684" spans="1:12" ht="45" x14ac:dyDescent="0.25">
      <c r="A684" s="269" t="s">
        <v>4700</v>
      </c>
      <c r="B684" s="269" t="s">
        <v>4701</v>
      </c>
      <c r="C684" s="269" t="s">
        <v>4702</v>
      </c>
      <c r="D684" s="269" t="s">
        <v>5485</v>
      </c>
      <c r="E684" s="269" t="s">
        <v>4</v>
      </c>
      <c r="F684" s="269" t="s">
        <v>5</v>
      </c>
      <c r="G684" s="270"/>
      <c r="H684" s="20"/>
      <c r="I684" s="270"/>
      <c r="J684" s="269"/>
      <c r="K684" s="269" t="s">
        <v>2826</v>
      </c>
      <c r="L684" s="269" t="s">
        <v>538</v>
      </c>
    </row>
    <row r="685" spans="1:12" ht="60" x14ac:dyDescent="0.25">
      <c r="A685" s="269" t="s">
        <v>4704</v>
      </c>
      <c r="B685" s="269" t="s">
        <v>4705</v>
      </c>
      <c r="C685" s="269" t="s">
        <v>4706</v>
      </c>
      <c r="D685" s="269" t="s">
        <v>5485</v>
      </c>
      <c r="E685" s="269" t="s">
        <v>4</v>
      </c>
      <c r="F685" s="269" t="s">
        <v>6</v>
      </c>
      <c r="G685" s="270"/>
      <c r="H685" s="20"/>
      <c r="I685" s="270"/>
      <c r="J685" s="269"/>
      <c r="K685" s="269"/>
      <c r="L685" s="269" t="s">
        <v>538</v>
      </c>
    </row>
    <row r="686" spans="1:12" ht="60" x14ac:dyDescent="0.25">
      <c r="A686" s="269" t="s">
        <v>4709</v>
      </c>
      <c r="B686" s="269" t="s">
        <v>4705</v>
      </c>
      <c r="C686" s="269" t="s">
        <v>4710</v>
      </c>
      <c r="D686" s="269" t="s">
        <v>5485</v>
      </c>
      <c r="E686" s="269" t="s">
        <v>4</v>
      </c>
      <c r="F686" s="269" t="s">
        <v>6</v>
      </c>
      <c r="G686" s="270"/>
      <c r="H686" s="270"/>
      <c r="I686" s="270"/>
      <c r="J686" s="269"/>
      <c r="K686" s="269"/>
      <c r="L686" s="7" t="s">
        <v>538</v>
      </c>
    </row>
    <row r="687" spans="1:12" ht="60" x14ac:dyDescent="0.25">
      <c r="A687" s="269" t="s">
        <v>4712</v>
      </c>
      <c r="B687" s="269" t="s">
        <v>4713</v>
      </c>
      <c r="C687" s="269" t="s">
        <v>4710</v>
      </c>
      <c r="D687" s="269" t="s">
        <v>5485</v>
      </c>
      <c r="E687" s="269" t="s">
        <v>4</v>
      </c>
      <c r="F687" s="269" t="s">
        <v>6</v>
      </c>
      <c r="G687" s="270"/>
      <c r="H687" s="270"/>
      <c r="I687" s="270"/>
      <c r="J687" s="269"/>
      <c r="K687" s="269"/>
      <c r="L687" s="7" t="s">
        <v>538</v>
      </c>
    </row>
    <row r="688" spans="1:12" ht="60" x14ac:dyDescent="0.25">
      <c r="A688" s="269" t="s">
        <v>4715</v>
      </c>
      <c r="B688" s="269" t="s">
        <v>4713</v>
      </c>
      <c r="C688" s="269" t="s">
        <v>4706</v>
      </c>
      <c r="D688" s="269" t="s">
        <v>5485</v>
      </c>
      <c r="E688" s="269" t="s">
        <v>4</v>
      </c>
      <c r="F688" s="269" t="s">
        <v>6</v>
      </c>
      <c r="G688" s="270"/>
      <c r="H688" s="270"/>
      <c r="I688" s="270"/>
      <c r="J688" s="269"/>
      <c r="K688" s="269"/>
      <c r="L688" s="7" t="s">
        <v>538</v>
      </c>
    </row>
    <row r="689" spans="1:12" ht="45" x14ac:dyDescent="0.25">
      <c r="A689" s="269" t="s">
        <v>179</v>
      </c>
      <c r="B689" s="269" t="s">
        <v>180</v>
      </c>
      <c r="C689" s="269" t="s">
        <v>181</v>
      </c>
      <c r="D689" s="269" t="s">
        <v>5485</v>
      </c>
      <c r="E689" s="269" t="s">
        <v>4</v>
      </c>
      <c r="F689" s="269" t="s">
        <v>5</v>
      </c>
      <c r="G689" s="270"/>
      <c r="H689" s="20"/>
      <c r="I689" s="270"/>
      <c r="J689" s="269"/>
      <c r="K689" s="269" t="s">
        <v>184</v>
      </c>
      <c r="L689" s="269" t="s">
        <v>182</v>
      </c>
    </row>
    <row r="690" spans="1:12" ht="45" x14ac:dyDescent="0.25">
      <c r="A690" s="269" t="s">
        <v>425</v>
      </c>
      <c r="B690" s="269" t="s">
        <v>426</v>
      </c>
      <c r="C690" s="269" t="s">
        <v>427</v>
      </c>
      <c r="D690" s="269" t="s">
        <v>5485</v>
      </c>
      <c r="E690" s="269" t="s">
        <v>4</v>
      </c>
      <c r="F690" s="269" t="s">
        <v>5</v>
      </c>
      <c r="G690" s="270"/>
      <c r="H690" s="20"/>
      <c r="I690" s="270"/>
      <c r="J690" s="269"/>
      <c r="K690" s="269" t="s">
        <v>9</v>
      </c>
      <c r="L690" s="269" t="s">
        <v>182</v>
      </c>
    </row>
    <row r="691" spans="1:12" ht="45" x14ac:dyDescent="0.25">
      <c r="A691" s="269" t="s">
        <v>430</v>
      </c>
      <c r="B691" s="269" t="s">
        <v>431</v>
      </c>
      <c r="C691" s="269" t="s">
        <v>432</v>
      </c>
      <c r="D691" s="269" t="s">
        <v>5485</v>
      </c>
      <c r="E691" s="269" t="s">
        <v>4</v>
      </c>
      <c r="F691" s="269" t="s">
        <v>5</v>
      </c>
      <c r="G691" s="270"/>
      <c r="H691" s="20"/>
      <c r="I691" s="270"/>
      <c r="J691" s="269"/>
      <c r="K691" s="269" t="s">
        <v>9</v>
      </c>
      <c r="L691" s="269" t="s">
        <v>182</v>
      </c>
    </row>
    <row r="692" spans="1:12" ht="45" x14ac:dyDescent="0.25">
      <c r="A692" s="269" t="s">
        <v>434</v>
      </c>
      <c r="B692" s="269" t="s">
        <v>435</v>
      </c>
      <c r="C692" s="269" t="s">
        <v>436</v>
      </c>
      <c r="D692" s="269" t="s">
        <v>5485</v>
      </c>
      <c r="E692" s="269" t="s">
        <v>4</v>
      </c>
      <c r="F692" s="269" t="s">
        <v>5</v>
      </c>
      <c r="G692" s="270"/>
      <c r="H692" s="20"/>
      <c r="I692" s="270"/>
      <c r="J692" s="269"/>
      <c r="K692" s="269" t="s">
        <v>9</v>
      </c>
      <c r="L692" s="269" t="s">
        <v>182</v>
      </c>
    </row>
    <row r="693" spans="1:12" ht="45" x14ac:dyDescent="0.25">
      <c r="A693" s="269" t="s">
        <v>439</v>
      </c>
      <c r="B693" s="269" t="s">
        <v>440</v>
      </c>
      <c r="C693" s="269" t="s">
        <v>441</v>
      </c>
      <c r="D693" s="269" t="s">
        <v>5485</v>
      </c>
      <c r="E693" s="269" t="s">
        <v>4</v>
      </c>
      <c r="F693" s="269" t="s">
        <v>5</v>
      </c>
      <c r="G693" s="270"/>
      <c r="H693" s="20"/>
      <c r="I693" s="270"/>
      <c r="J693" s="269"/>
      <c r="K693" s="269" t="s">
        <v>9</v>
      </c>
      <c r="L693" s="269" t="s">
        <v>182</v>
      </c>
    </row>
    <row r="694" spans="1:12" ht="45" x14ac:dyDescent="0.25">
      <c r="A694" s="269" t="s">
        <v>443</v>
      </c>
      <c r="B694" s="269" t="s">
        <v>444</v>
      </c>
      <c r="C694" s="269" t="s">
        <v>445</v>
      </c>
      <c r="D694" s="269" t="s">
        <v>5485</v>
      </c>
      <c r="E694" s="269" t="s">
        <v>4</v>
      </c>
      <c r="F694" s="269" t="s">
        <v>5</v>
      </c>
      <c r="G694" s="270"/>
      <c r="H694" s="20"/>
      <c r="I694" s="270"/>
      <c r="J694" s="269"/>
      <c r="K694" s="269" t="s">
        <v>9</v>
      </c>
      <c r="L694" s="269" t="s">
        <v>182</v>
      </c>
    </row>
    <row r="695" spans="1:12" ht="45" x14ac:dyDescent="0.25">
      <c r="A695" s="269" t="s">
        <v>447</v>
      </c>
      <c r="B695" s="269" t="s">
        <v>448</v>
      </c>
      <c r="C695" s="269" t="s">
        <v>449</v>
      </c>
      <c r="D695" s="269" t="s">
        <v>5485</v>
      </c>
      <c r="E695" s="269" t="s">
        <v>4</v>
      </c>
      <c r="F695" s="269" t="s">
        <v>5</v>
      </c>
      <c r="G695" s="270"/>
      <c r="H695" s="20"/>
      <c r="I695" s="270"/>
      <c r="J695" s="269"/>
      <c r="K695" s="269" t="s">
        <v>9</v>
      </c>
      <c r="L695" s="269" t="s">
        <v>182</v>
      </c>
    </row>
    <row r="696" spans="1:12" ht="30" x14ac:dyDescent="0.25">
      <c r="A696" s="269" t="s">
        <v>1329</v>
      </c>
      <c r="B696" s="269" t="s">
        <v>1330</v>
      </c>
      <c r="C696" s="269" t="s">
        <v>1331</v>
      </c>
      <c r="D696" s="269" t="s">
        <v>5485</v>
      </c>
      <c r="E696" s="269" t="s">
        <v>8</v>
      </c>
      <c r="F696" s="269" t="s">
        <v>5</v>
      </c>
      <c r="G696" s="270"/>
      <c r="H696" s="20"/>
      <c r="I696" s="270"/>
      <c r="J696" s="269"/>
      <c r="K696" s="269" t="s">
        <v>9</v>
      </c>
      <c r="L696" s="269" t="s">
        <v>182</v>
      </c>
    </row>
    <row r="697" spans="1:12" ht="30" x14ac:dyDescent="0.25">
      <c r="A697" s="269" t="s">
        <v>1335</v>
      </c>
      <c r="B697" s="269" t="s">
        <v>1336</v>
      </c>
      <c r="C697" s="269" t="s">
        <v>1337</v>
      </c>
      <c r="D697" s="269" t="s">
        <v>5485</v>
      </c>
      <c r="E697" s="269" t="s">
        <v>8</v>
      </c>
      <c r="F697" s="269" t="s">
        <v>5</v>
      </c>
      <c r="G697" s="270"/>
      <c r="H697" s="20"/>
      <c r="I697" s="270"/>
      <c r="J697" s="269"/>
      <c r="K697" s="269" t="s">
        <v>9</v>
      </c>
      <c r="L697" s="269" t="s">
        <v>182</v>
      </c>
    </row>
    <row r="698" spans="1:12" ht="30" x14ac:dyDescent="0.25">
      <c r="A698" s="269" t="s">
        <v>1339</v>
      </c>
      <c r="B698" s="269" t="s">
        <v>1340</v>
      </c>
      <c r="C698" s="269" t="s">
        <v>1341</v>
      </c>
      <c r="D698" s="269" t="s">
        <v>5485</v>
      </c>
      <c r="E698" s="269" t="s">
        <v>4</v>
      </c>
      <c r="F698" s="269" t="s">
        <v>5</v>
      </c>
      <c r="G698" s="270"/>
      <c r="H698" s="20"/>
      <c r="I698" s="270"/>
      <c r="J698" s="269"/>
      <c r="K698" s="269" t="s">
        <v>184</v>
      </c>
      <c r="L698" s="269" t="s">
        <v>182</v>
      </c>
    </row>
    <row r="699" spans="1:12" ht="45" x14ac:dyDescent="0.25">
      <c r="A699" s="269" t="s">
        <v>1439</v>
      </c>
      <c r="B699" s="269" t="s">
        <v>1440</v>
      </c>
      <c r="C699" s="269" t="s">
        <v>1441</v>
      </c>
      <c r="D699" s="269" t="s">
        <v>5485</v>
      </c>
      <c r="E699" s="269" t="s">
        <v>4</v>
      </c>
      <c r="F699" s="269" t="s">
        <v>5</v>
      </c>
      <c r="G699" s="270"/>
      <c r="H699" s="20"/>
      <c r="I699" s="270"/>
      <c r="J699" s="269"/>
      <c r="K699" s="269" t="s">
        <v>14</v>
      </c>
      <c r="L699" s="269" t="s">
        <v>182</v>
      </c>
    </row>
    <row r="700" spans="1:12" ht="30" x14ac:dyDescent="0.25">
      <c r="A700" s="269" t="s">
        <v>1445</v>
      </c>
      <c r="B700" s="269" t="s">
        <v>1446</v>
      </c>
      <c r="C700" s="269" t="s">
        <v>1447</v>
      </c>
      <c r="D700" s="269" t="s">
        <v>5485</v>
      </c>
      <c r="E700" s="269" t="s">
        <v>8</v>
      </c>
      <c r="F700" s="269" t="s">
        <v>5</v>
      </c>
      <c r="G700" s="270"/>
      <c r="H700" s="20"/>
      <c r="I700" s="270"/>
      <c r="J700" s="269"/>
      <c r="K700" s="269" t="s">
        <v>7</v>
      </c>
      <c r="L700" s="269" t="s">
        <v>182</v>
      </c>
    </row>
    <row r="701" spans="1:12" ht="45" x14ac:dyDescent="0.25">
      <c r="A701" s="269" t="s">
        <v>1469</v>
      </c>
      <c r="B701" s="269" t="s">
        <v>1470</v>
      </c>
      <c r="C701" s="269" t="s">
        <v>1337</v>
      </c>
      <c r="D701" s="269" t="s">
        <v>5485</v>
      </c>
      <c r="E701" s="269" t="s">
        <v>8</v>
      </c>
      <c r="F701" s="269" t="s">
        <v>5</v>
      </c>
      <c r="G701" s="270"/>
      <c r="H701" s="20"/>
      <c r="I701" s="270"/>
      <c r="J701" s="269"/>
      <c r="K701" s="269" t="s">
        <v>9</v>
      </c>
      <c r="L701" s="269" t="s">
        <v>182</v>
      </c>
    </row>
    <row r="702" spans="1:12" ht="45" x14ac:dyDescent="0.25">
      <c r="A702" s="269" t="s">
        <v>1473</v>
      </c>
      <c r="B702" s="269" t="s">
        <v>1474</v>
      </c>
      <c r="C702" s="269" t="s">
        <v>1475</v>
      </c>
      <c r="D702" s="269" t="s">
        <v>5485</v>
      </c>
      <c r="E702" s="269" t="s">
        <v>8</v>
      </c>
      <c r="F702" s="269" t="s">
        <v>5</v>
      </c>
      <c r="G702" s="270"/>
      <c r="H702" s="20"/>
      <c r="I702" s="270"/>
      <c r="J702" s="269"/>
      <c r="K702" s="269" t="s">
        <v>9</v>
      </c>
      <c r="L702" s="269" t="s">
        <v>182</v>
      </c>
    </row>
    <row r="703" spans="1:12" ht="45" x14ac:dyDescent="0.25">
      <c r="A703" s="269" t="s">
        <v>4942</v>
      </c>
      <c r="B703" s="269" t="s">
        <v>274</v>
      </c>
      <c r="C703" s="269" t="s">
        <v>4943</v>
      </c>
      <c r="D703" s="269" t="s">
        <v>5485</v>
      </c>
      <c r="E703" s="269" t="s">
        <v>8</v>
      </c>
      <c r="F703" s="269" t="s">
        <v>5</v>
      </c>
      <c r="G703" s="270"/>
      <c r="H703" s="20"/>
      <c r="I703" s="270"/>
      <c r="J703" s="269"/>
      <c r="K703" s="269" t="s">
        <v>9</v>
      </c>
      <c r="L703" s="269" t="s">
        <v>182</v>
      </c>
    </row>
    <row r="704" spans="1:12" ht="30" x14ac:dyDescent="0.25">
      <c r="A704" s="269" t="s">
        <v>1478</v>
      </c>
      <c r="B704" s="269" t="s">
        <v>4944</v>
      </c>
      <c r="C704" s="269" t="s">
        <v>1479</v>
      </c>
      <c r="D704" s="269" t="s">
        <v>5485</v>
      </c>
      <c r="E704" s="269" t="s">
        <v>4</v>
      </c>
      <c r="F704" s="269" t="s">
        <v>5</v>
      </c>
      <c r="G704" s="270"/>
      <c r="H704" s="20"/>
      <c r="I704" s="270"/>
      <c r="J704" s="269"/>
      <c r="K704" s="269" t="s">
        <v>9</v>
      </c>
      <c r="L704" s="269" t="s">
        <v>182</v>
      </c>
    </row>
    <row r="705" spans="1:12" ht="45" x14ac:dyDescent="0.25">
      <c r="A705" s="269" t="s">
        <v>4950</v>
      </c>
      <c r="B705" s="269" t="s">
        <v>4951</v>
      </c>
      <c r="C705" s="269" t="s">
        <v>4952</v>
      </c>
      <c r="D705" s="269" t="s">
        <v>5485</v>
      </c>
      <c r="E705" s="269" t="s">
        <v>8</v>
      </c>
      <c r="F705" s="269" t="s">
        <v>5</v>
      </c>
      <c r="G705" s="270"/>
      <c r="H705" s="20"/>
      <c r="I705" s="270"/>
      <c r="J705" s="269"/>
      <c r="K705" s="269" t="s">
        <v>9</v>
      </c>
      <c r="L705" s="269" t="s">
        <v>182</v>
      </c>
    </row>
    <row r="706" spans="1:12" ht="45" x14ac:dyDescent="0.25">
      <c r="A706" s="269" t="s">
        <v>4953</v>
      </c>
      <c r="B706" s="269" t="s">
        <v>4954</v>
      </c>
      <c r="C706" s="269" t="s">
        <v>4955</v>
      </c>
      <c r="D706" s="269" t="s">
        <v>5485</v>
      </c>
      <c r="E706" s="269" t="s">
        <v>8</v>
      </c>
      <c r="F706" s="269" t="s">
        <v>5</v>
      </c>
      <c r="G706" s="270"/>
      <c r="H706" s="20"/>
      <c r="I706" s="270"/>
      <c r="J706" s="269"/>
      <c r="K706" s="269" t="s">
        <v>9</v>
      </c>
      <c r="L706" s="269" t="s">
        <v>182</v>
      </c>
    </row>
    <row r="707" spans="1:12" ht="45" x14ac:dyDescent="0.25">
      <c r="A707" s="269" t="s">
        <v>4959</v>
      </c>
      <c r="B707" s="269" t="s">
        <v>4960</v>
      </c>
      <c r="C707" s="269" t="s">
        <v>4961</v>
      </c>
      <c r="D707" s="269" t="s">
        <v>5485</v>
      </c>
      <c r="E707" s="269" t="s">
        <v>8</v>
      </c>
      <c r="F707" s="269" t="s">
        <v>5</v>
      </c>
      <c r="G707" s="270"/>
      <c r="H707" s="20"/>
      <c r="I707" s="270"/>
      <c r="J707" s="269"/>
      <c r="K707" s="269" t="s">
        <v>9</v>
      </c>
      <c r="L707" s="269" t="s">
        <v>182</v>
      </c>
    </row>
    <row r="708" spans="1:12" ht="45" x14ac:dyDescent="0.25">
      <c r="A708" s="269" t="s">
        <v>4964</v>
      </c>
      <c r="B708" s="269" t="s">
        <v>4951</v>
      </c>
      <c r="C708" s="269" t="s">
        <v>4965</v>
      </c>
      <c r="D708" s="269" t="s">
        <v>5485</v>
      </c>
      <c r="E708" s="269" t="s">
        <v>8</v>
      </c>
      <c r="F708" s="269" t="s">
        <v>5</v>
      </c>
      <c r="G708" s="270"/>
      <c r="H708" s="20"/>
      <c r="I708" s="270"/>
      <c r="J708" s="269"/>
      <c r="K708" s="269" t="s">
        <v>9</v>
      </c>
      <c r="L708" s="269" t="s">
        <v>182</v>
      </c>
    </row>
    <row r="709" spans="1:12" ht="30" x14ac:dyDescent="0.25">
      <c r="A709" s="269" t="s">
        <v>1707</v>
      </c>
      <c r="B709" s="269" t="s">
        <v>1708</v>
      </c>
      <c r="C709" s="269" t="s">
        <v>1709</v>
      </c>
      <c r="D709" s="269" t="s">
        <v>5485</v>
      </c>
      <c r="E709" s="269" t="s">
        <v>4</v>
      </c>
      <c r="F709" s="269" t="s">
        <v>5</v>
      </c>
      <c r="G709" s="270"/>
      <c r="H709" s="20"/>
      <c r="I709" s="270"/>
      <c r="J709" s="269"/>
      <c r="K709" s="269" t="s">
        <v>1710</v>
      </c>
      <c r="L709" s="269" t="s">
        <v>182</v>
      </c>
    </row>
    <row r="710" spans="1:12" ht="60" x14ac:dyDescent="0.25">
      <c r="A710" s="269" t="s">
        <v>2308</v>
      </c>
      <c r="B710" s="269" t="s">
        <v>2309</v>
      </c>
      <c r="C710" s="269" t="s">
        <v>2310</v>
      </c>
      <c r="D710" s="269" t="s">
        <v>5485</v>
      </c>
      <c r="E710" s="269" t="s">
        <v>4</v>
      </c>
      <c r="F710" s="269" t="s">
        <v>5</v>
      </c>
      <c r="G710" s="270"/>
      <c r="H710" s="20"/>
      <c r="I710" s="270"/>
      <c r="J710" s="269"/>
      <c r="K710" s="269"/>
      <c r="L710" s="269" t="s">
        <v>182</v>
      </c>
    </row>
    <row r="711" spans="1:12" ht="60" x14ac:dyDescent="0.25">
      <c r="A711" s="269" t="s">
        <v>2313</v>
      </c>
      <c r="B711" s="269" t="s">
        <v>2314</v>
      </c>
      <c r="C711" s="269" t="s">
        <v>2315</v>
      </c>
      <c r="D711" s="269" t="s">
        <v>5485</v>
      </c>
      <c r="E711" s="269" t="s">
        <v>4</v>
      </c>
      <c r="F711" s="269" t="s">
        <v>5</v>
      </c>
      <c r="G711" s="270"/>
      <c r="H711" s="20"/>
      <c r="I711" s="270"/>
      <c r="J711" s="269"/>
      <c r="K711" s="269"/>
      <c r="L711" s="269" t="s">
        <v>182</v>
      </c>
    </row>
    <row r="712" spans="1:12" ht="60" x14ac:dyDescent="0.25">
      <c r="A712" s="269" t="s">
        <v>2317</v>
      </c>
      <c r="B712" s="269" t="s">
        <v>2318</v>
      </c>
      <c r="C712" s="269" t="s">
        <v>2319</v>
      </c>
      <c r="D712" s="269" t="s">
        <v>5485</v>
      </c>
      <c r="E712" s="269" t="s">
        <v>4</v>
      </c>
      <c r="F712" s="269" t="s">
        <v>5</v>
      </c>
      <c r="G712" s="270"/>
      <c r="H712" s="20"/>
      <c r="I712" s="270"/>
      <c r="J712" s="269"/>
      <c r="K712" s="269"/>
      <c r="L712" s="269" t="s">
        <v>182</v>
      </c>
    </row>
    <row r="713" spans="1:12" ht="60" x14ac:dyDescent="0.25">
      <c r="A713" s="269" t="s">
        <v>2321</v>
      </c>
      <c r="B713" s="269" t="s">
        <v>2322</v>
      </c>
      <c r="C713" s="269" t="s">
        <v>2323</v>
      </c>
      <c r="D713" s="269" t="s">
        <v>5485</v>
      </c>
      <c r="E713" s="269" t="s">
        <v>4</v>
      </c>
      <c r="F713" s="269" t="s">
        <v>5</v>
      </c>
      <c r="G713" s="270"/>
      <c r="H713" s="20"/>
      <c r="I713" s="270"/>
      <c r="J713" s="269"/>
      <c r="K713" s="269"/>
      <c r="L713" s="269" t="s">
        <v>182</v>
      </c>
    </row>
    <row r="714" spans="1:12" ht="60" x14ac:dyDescent="0.25">
      <c r="A714" s="269" t="s">
        <v>2897</v>
      </c>
      <c r="B714" s="269" t="s">
        <v>2898</v>
      </c>
      <c r="C714" s="269" t="s">
        <v>2899</v>
      </c>
      <c r="D714" s="269" t="s">
        <v>5485</v>
      </c>
      <c r="E714" s="269" t="s">
        <v>4</v>
      </c>
      <c r="F714" s="269" t="s">
        <v>5</v>
      </c>
      <c r="G714" s="270"/>
      <c r="H714" s="20"/>
      <c r="I714" s="270"/>
      <c r="J714" s="269"/>
      <c r="K714" s="269" t="s">
        <v>198</v>
      </c>
      <c r="L714" s="269" t="s">
        <v>182</v>
      </c>
    </row>
    <row r="715" spans="1:12" ht="45" x14ac:dyDescent="0.25">
      <c r="A715" s="269" t="s">
        <v>2901</v>
      </c>
      <c r="B715" s="269" t="s">
        <v>2902</v>
      </c>
      <c r="C715" s="269" t="s">
        <v>2903</v>
      </c>
      <c r="D715" s="269" t="s">
        <v>5485</v>
      </c>
      <c r="E715" s="269" t="s">
        <v>4</v>
      </c>
      <c r="F715" s="269" t="s">
        <v>5</v>
      </c>
      <c r="G715" s="270"/>
      <c r="H715" s="20"/>
      <c r="I715" s="270"/>
      <c r="J715" s="269"/>
      <c r="K715" s="269" t="s">
        <v>198</v>
      </c>
      <c r="L715" s="269" t="s">
        <v>182</v>
      </c>
    </row>
    <row r="716" spans="1:12" ht="45" x14ac:dyDescent="0.25">
      <c r="A716" s="269" t="s">
        <v>2905</v>
      </c>
      <c r="B716" s="269" t="s">
        <v>2906</v>
      </c>
      <c r="C716" s="269" t="s">
        <v>2907</v>
      </c>
      <c r="D716" s="269" t="s">
        <v>5485</v>
      </c>
      <c r="E716" s="269" t="s">
        <v>4</v>
      </c>
      <c r="F716" s="269" t="s">
        <v>5</v>
      </c>
      <c r="G716" s="270"/>
      <c r="H716" s="20"/>
      <c r="I716" s="270"/>
      <c r="J716" s="269"/>
      <c r="K716" s="269" t="s">
        <v>9</v>
      </c>
      <c r="L716" s="269" t="s">
        <v>182</v>
      </c>
    </row>
    <row r="717" spans="1:12" ht="45" x14ac:dyDescent="0.25">
      <c r="A717" s="269" t="s">
        <v>2909</v>
      </c>
      <c r="B717" s="269" t="s">
        <v>2910</v>
      </c>
      <c r="C717" s="269" t="s">
        <v>2911</v>
      </c>
      <c r="D717" s="269" t="s">
        <v>5485</v>
      </c>
      <c r="E717" s="269" t="s">
        <v>8</v>
      </c>
      <c r="F717" s="269" t="s">
        <v>5</v>
      </c>
      <c r="G717" s="270"/>
      <c r="H717" s="20"/>
      <c r="I717" s="270"/>
      <c r="J717" s="269"/>
      <c r="K717" s="269" t="s">
        <v>9</v>
      </c>
      <c r="L717" s="269" t="s">
        <v>182</v>
      </c>
    </row>
    <row r="718" spans="1:12" ht="45" x14ac:dyDescent="0.25">
      <c r="A718" s="269" t="s">
        <v>2913</v>
      </c>
      <c r="B718" s="269" t="s">
        <v>2914</v>
      </c>
      <c r="C718" s="269" t="s">
        <v>2915</v>
      </c>
      <c r="D718" s="269" t="s">
        <v>5485</v>
      </c>
      <c r="E718" s="269" t="s">
        <v>4</v>
      </c>
      <c r="F718" s="269" t="s">
        <v>5</v>
      </c>
      <c r="G718" s="270"/>
      <c r="H718" s="20"/>
      <c r="I718" s="270"/>
      <c r="J718" s="269"/>
      <c r="K718" s="269" t="s">
        <v>184</v>
      </c>
      <c r="L718" s="269" t="s">
        <v>182</v>
      </c>
    </row>
    <row r="719" spans="1:12" ht="45" x14ac:dyDescent="0.25">
      <c r="A719" s="269" t="s">
        <v>2917</v>
      </c>
      <c r="B719" s="269" t="s">
        <v>2918</v>
      </c>
      <c r="C719" s="269" t="s">
        <v>2919</v>
      </c>
      <c r="D719" s="269" t="s">
        <v>5485</v>
      </c>
      <c r="E719" s="269" t="s">
        <v>4</v>
      </c>
      <c r="F719" s="269" t="s">
        <v>5</v>
      </c>
      <c r="G719" s="270"/>
      <c r="H719" s="20"/>
      <c r="I719" s="270"/>
      <c r="J719" s="269"/>
      <c r="K719" s="269" t="s">
        <v>9</v>
      </c>
      <c r="L719" s="269" t="s">
        <v>182</v>
      </c>
    </row>
    <row r="720" spans="1:12" ht="45" x14ac:dyDescent="0.25">
      <c r="A720" s="269" t="s">
        <v>3078</v>
      </c>
      <c r="B720" s="269" t="s">
        <v>3079</v>
      </c>
      <c r="C720" s="269" t="s">
        <v>3080</v>
      </c>
      <c r="D720" s="269" t="s">
        <v>5485</v>
      </c>
      <c r="E720" s="269" t="s">
        <v>4</v>
      </c>
      <c r="F720" s="269" t="s">
        <v>5</v>
      </c>
      <c r="G720" s="270"/>
      <c r="H720" s="20"/>
      <c r="I720" s="270"/>
      <c r="J720" s="269"/>
      <c r="K720" s="269" t="s">
        <v>9</v>
      </c>
      <c r="L720" s="269" t="s">
        <v>182</v>
      </c>
    </row>
    <row r="721" spans="1:12" ht="30" x14ac:dyDescent="0.25">
      <c r="A721" s="269" t="s">
        <v>3082</v>
      </c>
      <c r="B721" s="269" t="s">
        <v>3083</v>
      </c>
      <c r="C721" s="269" t="s">
        <v>3084</v>
      </c>
      <c r="D721" s="269" t="s">
        <v>5485</v>
      </c>
      <c r="E721" s="269" t="s">
        <v>4</v>
      </c>
      <c r="F721" s="269" t="s">
        <v>5</v>
      </c>
      <c r="G721" s="270"/>
      <c r="H721" s="20"/>
      <c r="I721" s="270"/>
      <c r="J721" s="269"/>
      <c r="K721" s="269" t="s">
        <v>13</v>
      </c>
      <c r="L721" s="269" t="s">
        <v>182</v>
      </c>
    </row>
    <row r="722" spans="1:12" ht="30" x14ac:dyDescent="0.25">
      <c r="A722" s="269" t="s">
        <v>3086</v>
      </c>
      <c r="B722" s="269" t="s">
        <v>3087</v>
      </c>
      <c r="C722" s="269" t="s">
        <v>3088</v>
      </c>
      <c r="D722" s="269" t="s">
        <v>5485</v>
      </c>
      <c r="E722" s="269" t="s">
        <v>4</v>
      </c>
      <c r="F722" s="269" t="s">
        <v>5</v>
      </c>
      <c r="G722" s="270"/>
      <c r="H722" s="20"/>
      <c r="I722" s="270"/>
      <c r="J722" s="269"/>
      <c r="K722" s="269" t="s">
        <v>209</v>
      </c>
      <c r="L722" s="269" t="s">
        <v>182</v>
      </c>
    </row>
    <row r="723" spans="1:12" ht="45" x14ac:dyDescent="0.25">
      <c r="A723" s="269" t="s">
        <v>3335</v>
      </c>
      <c r="B723" s="269" t="s">
        <v>3336</v>
      </c>
      <c r="C723" s="269" t="s">
        <v>3337</v>
      </c>
      <c r="D723" s="269" t="s">
        <v>5485</v>
      </c>
      <c r="E723" s="269" t="s">
        <v>8</v>
      </c>
      <c r="F723" s="269" t="s">
        <v>5</v>
      </c>
      <c r="G723" s="270"/>
      <c r="H723" s="20"/>
      <c r="I723" s="270"/>
      <c r="J723" s="269"/>
      <c r="K723" s="269" t="s">
        <v>13</v>
      </c>
      <c r="L723" s="269" t="s">
        <v>182</v>
      </c>
    </row>
    <row r="724" spans="1:12" ht="45" x14ac:dyDescent="0.25">
      <c r="A724" s="269" t="s">
        <v>3341</v>
      </c>
      <c r="B724" s="269" t="s">
        <v>3342</v>
      </c>
      <c r="C724" s="269" t="s">
        <v>3343</v>
      </c>
      <c r="D724" s="269" t="s">
        <v>5485</v>
      </c>
      <c r="E724" s="269" t="s">
        <v>8</v>
      </c>
      <c r="F724" s="269" t="s">
        <v>5</v>
      </c>
      <c r="G724" s="270"/>
      <c r="H724" s="20"/>
      <c r="I724" s="270"/>
      <c r="J724" s="269"/>
      <c r="K724" s="269" t="s">
        <v>13</v>
      </c>
      <c r="L724" s="269" t="s">
        <v>182</v>
      </c>
    </row>
    <row r="725" spans="1:12" ht="45" x14ac:dyDescent="0.25">
      <c r="A725" s="269" t="s">
        <v>3346</v>
      </c>
      <c r="B725" s="269" t="s">
        <v>3347</v>
      </c>
      <c r="C725" s="269" t="s">
        <v>3348</v>
      </c>
      <c r="D725" s="269" t="s">
        <v>5485</v>
      </c>
      <c r="E725" s="269" t="s">
        <v>8</v>
      </c>
      <c r="F725" s="269" t="s">
        <v>5</v>
      </c>
      <c r="G725" s="270"/>
      <c r="H725" s="20"/>
      <c r="I725" s="270"/>
      <c r="J725" s="269"/>
      <c r="K725" s="269" t="s">
        <v>13</v>
      </c>
      <c r="L725" s="269" t="s">
        <v>182</v>
      </c>
    </row>
    <row r="726" spans="1:12" ht="45" x14ac:dyDescent="0.25">
      <c r="A726" s="269" t="s">
        <v>3351</v>
      </c>
      <c r="B726" s="269" t="s">
        <v>3352</v>
      </c>
      <c r="C726" s="269" t="s">
        <v>3353</v>
      </c>
      <c r="D726" s="269" t="s">
        <v>5485</v>
      </c>
      <c r="E726" s="269" t="s">
        <v>8</v>
      </c>
      <c r="F726" s="269" t="s">
        <v>5</v>
      </c>
      <c r="G726" s="270"/>
      <c r="H726" s="20"/>
      <c r="I726" s="270"/>
      <c r="J726" s="269"/>
      <c r="K726" s="269" t="s">
        <v>13</v>
      </c>
      <c r="L726" s="269" t="s">
        <v>182</v>
      </c>
    </row>
    <row r="727" spans="1:12" ht="45" x14ac:dyDescent="0.25">
      <c r="A727" s="269" t="s">
        <v>3355</v>
      </c>
      <c r="B727" s="269" t="s">
        <v>3356</v>
      </c>
      <c r="C727" s="269" t="s">
        <v>3357</v>
      </c>
      <c r="D727" s="269" t="s">
        <v>5485</v>
      </c>
      <c r="E727" s="269" t="s">
        <v>4</v>
      </c>
      <c r="F727" s="269" t="s">
        <v>5</v>
      </c>
      <c r="G727" s="270"/>
      <c r="H727" s="20"/>
      <c r="I727" s="270"/>
      <c r="J727" s="269"/>
      <c r="K727" s="269" t="s">
        <v>9</v>
      </c>
      <c r="L727" s="269" t="s">
        <v>182</v>
      </c>
    </row>
    <row r="728" spans="1:12" ht="60" x14ac:dyDescent="0.25">
      <c r="A728" s="269" t="s">
        <v>3821</v>
      </c>
      <c r="B728" s="269" t="s">
        <v>3822</v>
      </c>
      <c r="C728" s="269" t="s">
        <v>3823</v>
      </c>
      <c r="D728" s="269" t="s">
        <v>5485</v>
      </c>
      <c r="E728" s="269" t="s">
        <v>4</v>
      </c>
      <c r="F728" s="269" t="s">
        <v>5</v>
      </c>
      <c r="G728" s="270"/>
      <c r="H728" s="20"/>
      <c r="I728" s="270"/>
      <c r="J728" s="269"/>
      <c r="K728" s="269" t="s">
        <v>184</v>
      </c>
      <c r="L728" s="269" t="s">
        <v>182</v>
      </c>
    </row>
    <row r="729" spans="1:12" ht="30" x14ac:dyDescent="0.25">
      <c r="A729" s="269" t="s">
        <v>3901</v>
      </c>
      <c r="B729" s="269" t="s">
        <v>3902</v>
      </c>
      <c r="C729" s="269" t="s">
        <v>3903</v>
      </c>
      <c r="D729" s="269" t="s">
        <v>5485</v>
      </c>
      <c r="E729" s="269" t="s">
        <v>8</v>
      </c>
      <c r="F729" s="269" t="s">
        <v>5</v>
      </c>
      <c r="G729" s="270"/>
      <c r="H729" s="20"/>
      <c r="I729" s="270"/>
      <c r="J729" s="269"/>
      <c r="K729" s="269" t="s">
        <v>626</v>
      </c>
      <c r="L729" s="269" t="s">
        <v>182</v>
      </c>
    </row>
    <row r="730" spans="1:12" ht="30" x14ac:dyDescent="0.25">
      <c r="A730" s="269" t="s">
        <v>3906</v>
      </c>
      <c r="B730" s="269" t="s">
        <v>3907</v>
      </c>
      <c r="C730" s="269" t="s">
        <v>3908</v>
      </c>
      <c r="D730" s="269" t="s">
        <v>5485</v>
      </c>
      <c r="E730" s="269" t="s">
        <v>8</v>
      </c>
      <c r="F730" s="269" t="s">
        <v>5</v>
      </c>
      <c r="G730" s="270"/>
      <c r="H730" s="20"/>
      <c r="I730" s="270"/>
      <c r="J730" s="269"/>
      <c r="K730" s="269" t="s">
        <v>626</v>
      </c>
      <c r="L730" s="269" t="s">
        <v>182</v>
      </c>
    </row>
    <row r="731" spans="1:12" ht="45" x14ac:dyDescent="0.25">
      <c r="A731" s="269" t="s">
        <v>3910</v>
      </c>
      <c r="B731" s="269" t="s">
        <v>3911</v>
      </c>
      <c r="C731" s="269" t="s">
        <v>3912</v>
      </c>
      <c r="D731" s="269" t="s">
        <v>5485</v>
      </c>
      <c r="E731" s="269" t="s">
        <v>4</v>
      </c>
      <c r="F731" s="269" t="s">
        <v>5</v>
      </c>
      <c r="G731" s="270"/>
      <c r="H731" s="20"/>
      <c r="I731" s="270"/>
      <c r="J731" s="269"/>
      <c r="K731" s="269" t="s">
        <v>9</v>
      </c>
      <c r="L731" s="269" t="s">
        <v>182</v>
      </c>
    </row>
    <row r="732" spans="1:12" ht="30" x14ac:dyDescent="0.25">
      <c r="A732" s="269" t="s">
        <v>4696</v>
      </c>
      <c r="B732" s="269" t="s">
        <v>4697</v>
      </c>
      <c r="C732" s="269" t="s">
        <v>4698</v>
      </c>
      <c r="D732" s="269" t="s">
        <v>5485</v>
      </c>
      <c r="E732" s="269" t="s">
        <v>4</v>
      </c>
      <c r="F732" s="269" t="s">
        <v>5</v>
      </c>
      <c r="G732" s="270"/>
      <c r="H732" s="20"/>
      <c r="I732" s="270"/>
      <c r="J732" s="269"/>
      <c r="K732" s="269" t="s">
        <v>9</v>
      </c>
      <c r="L732" s="269" t="s">
        <v>182</v>
      </c>
    </row>
    <row r="733" spans="1:12" ht="45" x14ac:dyDescent="0.25">
      <c r="A733" s="269" t="s">
        <v>3461</v>
      </c>
      <c r="B733" s="269" t="s">
        <v>3462</v>
      </c>
      <c r="C733" s="269" t="s">
        <v>3463</v>
      </c>
      <c r="D733" s="269" t="s">
        <v>5485</v>
      </c>
      <c r="E733" s="269" t="s">
        <v>4</v>
      </c>
      <c r="F733" s="269" t="s">
        <v>5</v>
      </c>
      <c r="G733" s="270"/>
      <c r="H733" s="20"/>
      <c r="I733" s="270"/>
      <c r="J733" s="269"/>
      <c r="K733" s="269" t="s">
        <v>184</v>
      </c>
      <c r="L733" s="269" t="s">
        <v>3464</v>
      </c>
    </row>
    <row r="734" spans="1:12" ht="30" x14ac:dyDescent="0.25">
      <c r="A734" s="269" t="s">
        <v>5303</v>
      </c>
      <c r="B734" s="269" t="s">
        <v>5304</v>
      </c>
      <c r="C734" s="269" t="s">
        <v>5305</v>
      </c>
      <c r="D734" s="269" t="s">
        <v>5485</v>
      </c>
      <c r="E734" s="269" t="s">
        <v>4</v>
      </c>
      <c r="F734" s="269" t="s">
        <v>5</v>
      </c>
      <c r="G734" s="270"/>
      <c r="H734" s="20"/>
      <c r="I734" s="270"/>
      <c r="J734" s="269"/>
      <c r="K734" s="269" t="s">
        <v>7</v>
      </c>
      <c r="L734" s="269" t="s">
        <v>2012</v>
      </c>
    </row>
    <row r="735" spans="1:12" ht="30" x14ac:dyDescent="0.25">
      <c r="A735" s="269" t="s">
        <v>2015</v>
      </c>
      <c r="B735" s="269" t="s">
        <v>5351</v>
      </c>
      <c r="C735" s="269" t="s">
        <v>2039</v>
      </c>
      <c r="D735" s="269" t="s">
        <v>5488</v>
      </c>
      <c r="E735" s="269" t="s">
        <v>8</v>
      </c>
      <c r="F735" s="269" t="s">
        <v>5</v>
      </c>
      <c r="G735" s="270"/>
      <c r="H735" s="20"/>
      <c r="I735" s="270"/>
      <c r="J735" s="269"/>
      <c r="K735" s="269" t="s">
        <v>13</v>
      </c>
      <c r="L735" s="269" t="s">
        <v>2012</v>
      </c>
    </row>
    <row r="736" spans="1:12" ht="30" x14ac:dyDescent="0.25">
      <c r="A736" s="269" t="s">
        <v>2018</v>
      </c>
      <c r="B736" s="269" t="s">
        <v>5352</v>
      </c>
      <c r="C736" s="269" t="s">
        <v>2039</v>
      </c>
      <c r="D736" s="269" t="s">
        <v>5488</v>
      </c>
      <c r="E736" s="269" t="s">
        <v>8</v>
      </c>
      <c r="F736" s="269" t="s">
        <v>5</v>
      </c>
      <c r="G736" s="270"/>
      <c r="H736" s="20"/>
      <c r="I736" s="270"/>
      <c r="J736" s="269"/>
      <c r="K736" s="269" t="s">
        <v>13</v>
      </c>
      <c r="L736" s="269" t="s">
        <v>2012</v>
      </c>
    </row>
    <row r="737" spans="1:12" ht="30" x14ac:dyDescent="0.25">
      <c r="A737" s="269" t="s">
        <v>2021</v>
      </c>
      <c r="B737" s="269" t="s">
        <v>5353</v>
      </c>
      <c r="C737" s="269" t="s">
        <v>2028</v>
      </c>
      <c r="D737" s="269" t="s">
        <v>5488</v>
      </c>
      <c r="E737" s="269" t="s">
        <v>8</v>
      </c>
      <c r="F737" s="269" t="s">
        <v>5</v>
      </c>
      <c r="G737" s="270"/>
      <c r="H737" s="20"/>
      <c r="I737" s="270"/>
      <c r="J737" s="269"/>
      <c r="K737" s="269" t="s">
        <v>13</v>
      </c>
      <c r="L737" s="269" t="s">
        <v>2012</v>
      </c>
    </row>
    <row r="738" spans="1:12" ht="30" x14ac:dyDescent="0.25">
      <c r="A738" s="269" t="s">
        <v>2024</v>
      </c>
      <c r="B738" s="269" t="s">
        <v>5354</v>
      </c>
      <c r="C738" s="269" t="s">
        <v>5355</v>
      </c>
      <c r="D738" s="269" t="s">
        <v>5488</v>
      </c>
      <c r="E738" s="269" t="s">
        <v>8</v>
      </c>
      <c r="F738" s="269" t="s">
        <v>5</v>
      </c>
      <c r="G738" s="270"/>
      <c r="H738" s="20"/>
      <c r="I738" s="270"/>
      <c r="J738" s="269"/>
      <c r="K738" s="269" t="s">
        <v>13</v>
      </c>
      <c r="L738" s="269" t="s">
        <v>2012</v>
      </c>
    </row>
    <row r="739" spans="1:12" ht="30" x14ac:dyDescent="0.25">
      <c r="A739" s="269" t="s">
        <v>2027</v>
      </c>
      <c r="B739" s="269" t="s">
        <v>5356</v>
      </c>
      <c r="C739" s="269" t="s">
        <v>5357</v>
      </c>
      <c r="D739" s="269" t="s">
        <v>5488</v>
      </c>
      <c r="E739" s="269" t="s">
        <v>8</v>
      </c>
      <c r="F739" s="269" t="s">
        <v>5</v>
      </c>
      <c r="G739" s="270"/>
      <c r="H739" s="20"/>
      <c r="I739" s="270"/>
      <c r="J739" s="269"/>
      <c r="K739" s="269" t="s">
        <v>13</v>
      </c>
      <c r="L739" s="269" t="s">
        <v>2012</v>
      </c>
    </row>
    <row r="740" spans="1:12" ht="30" x14ac:dyDescent="0.25">
      <c r="A740" s="269" t="s">
        <v>2031</v>
      </c>
      <c r="B740" s="269" t="s">
        <v>5358</v>
      </c>
      <c r="C740" s="269" t="s">
        <v>5359</v>
      </c>
      <c r="D740" s="269" t="s">
        <v>5488</v>
      </c>
      <c r="E740" s="269" t="s">
        <v>8</v>
      </c>
      <c r="F740" s="269" t="s">
        <v>5</v>
      </c>
      <c r="G740" s="270"/>
      <c r="H740" s="20"/>
      <c r="I740" s="270"/>
      <c r="J740" s="269"/>
      <c r="K740" s="269" t="s">
        <v>13</v>
      </c>
      <c r="L740" s="269" t="s">
        <v>2012</v>
      </c>
    </row>
    <row r="741" spans="1:12" ht="30" x14ac:dyDescent="0.25">
      <c r="A741" s="269" t="s">
        <v>2034</v>
      </c>
      <c r="B741" s="269" t="s">
        <v>5360</v>
      </c>
      <c r="C741" s="269" t="s">
        <v>5361</v>
      </c>
      <c r="D741" s="269" t="s">
        <v>5488</v>
      </c>
      <c r="E741" s="269" t="s">
        <v>8</v>
      </c>
      <c r="F741" s="269" t="s">
        <v>5</v>
      </c>
      <c r="G741" s="270"/>
      <c r="H741" s="20"/>
      <c r="I741" s="270"/>
      <c r="J741" s="269"/>
      <c r="K741" s="269" t="s">
        <v>13</v>
      </c>
      <c r="L741" s="269" t="s">
        <v>2012</v>
      </c>
    </row>
    <row r="742" spans="1:12" ht="30" x14ac:dyDescent="0.25">
      <c r="A742" s="269" t="s">
        <v>2037</v>
      </c>
      <c r="B742" s="269" t="s">
        <v>5360</v>
      </c>
      <c r="C742" s="269" t="s">
        <v>5362</v>
      </c>
      <c r="D742" s="269" t="s">
        <v>5488</v>
      </c>
      <c r="E742" s="269" t="s">
        <v>8</v>
      </c>
      <c r="F742" s="269" t="s">
        <v>5</v>
      </c>
      <c r="G742" s="270"/>
      <c r="H742" s="20"/>
      <c r="I742" s="270"/>
      <c r="J742" s="269"/>
      <c r="K742" s="269" t="s">
        <v>13</v>
      </c>
      <c r="L742" s="269" t="s">
        <v>2012</v>
      </c>
    </row>
    <row r="743" spans="1:12" ht="45" x14ac:dyDescent="0.25">
      <c r="A743" s="269" t="s">
        <v>2042</v>
      </c>
      <c r="B743" s="269" t="s">
        <v>5363</v>
      </c>
      <c r="C743" s="269" t="s">
        <v>5364</v>
      </c>
      <c r="D743" s="269" t="s">
        <v>5487</v>
      </c>
      <c r="E743" s="269" t="s">
        <v>8</v>
      </c>
      <c r="F743" s="269" t="s">
        <v>5</v>
      </c>
      <c r="G743" s="270"/>
      <c r="H743" s="20"/>
      <c r="I743" s="270"/>
      <c r="J743" s="269"/>
      <c r="K743" s="269" t="s">
        <v>13</v>
      </c>
      <c r="L743" s="269" t="s">
        <v>2012</v>
      </c>
    </row>
    <row r="744" spans="1:12" ht="45" x14ac:dyDescent="0.25">
      <c r="A744" s="269" t="s">
        <v>2044</v>
      </c>
      <c r="B744" s="269" t="s">
        <v>5365</v>
      </c>
      <c r="C744" s="269" t="s">
        <v>5366</v>
      </c>
      <c r="D744" s="269" t="s">
        <v>5485</v>
      </c>
      <c r="E744" s="269" t="s">
        <v>4</v>
      </c>
      <c r="F744" s="269" t="s">
        <v>5</v>
      </c>
      <c r="G744" s="270"/>
      <c r="H744" s="20"/>
      <c r="I744" s="270"/>
      <c r="J744" s="269"/>
      <c r="K744" s="269" t="s">
        <v>13</v>
      </c>
      <c r="L744" s="269" t="s">
        <v>2012</v>
      </c>
    </row>
    <row r="745" spans="1:12" ht="30" x14ac:dyDescent="0.25">
      <c r="A745" s="269" t="s">
        <v>2046</v>
      </c>
      <c r="B745" s="269" t="s">
        <v>5367</v>
      </c>
      <c r="C745" s="269" t="s">
        <v>5368</v>
      </c>
      <c r="D745" s="269" t="s">
        <v>5485</v>
      </c>
      <c r="E745" s="269" t="s">
        <v>4</v>
      </c>
      <c r="F745" s="269" t="s">
        <v>5</v>
      </c>
      <c r="G745" s="270"/>
      <c r="H745" s="20"/>
      <c r="I745" s="270"/>
      <c r="J745" s="269"/>
      <c r="K745" s="269" t="s">
        <v>653</v>
      </c>
      <c r="L745" s="269" t="s">
        <v>2012</v>
      </c>
    </row>
    <row r="746" spans="1:12" ht="30" x14ac:dyDescent="0.25">
      <c r="A746" s="269" t="s">
        <v>3467</v>
      </c>
      <c r="B746" s="269" t="s">
        <v>5404</v>
      </c>
      <c r="C746" s="269" t="s">
        <v>5405</v>
      </c>
      <c r="D746" s="269" t="s">
        <v>5485</v>
      </c>
      <c r="E746" s="269" t="s">
        <v>8</v>
      </c>
      <c r="F746" s="269" t="s">
        <v>5</v>
      </c>
      <c r="G746" s="270"/>
      <c r="H746" s="20"/>
      <c r="I746" s="270"/>
      <c r="J746" s="269"/>
      <c r="K746" s="269" t="s">
        <v>13</v>
      </c>
      <c r="L746" s="269" t="s">
        <v>2012</v>
      </c>
    </row>
    <row r="747" spans="1:12" ht="30" x14ac:dyDescent="0.25">
      <c r="A747" s="269" t="s">
        <v>3470</v>
      </c>
      <c r="B747" s="269" t="s">
        <v>5304</v>
      </c>
      <c r="C747" s="269" t="s">
        <v>5406</v>
      </c>
      <c r="D747" s="269" t="s">
        <v>5485</v>
      </c>
      <c r="E747" s="269" t="s">
        <v>8</v>
      </c>
      <c r="F747" s="269" t="s">
        <v>5</v>
      </c>
      <c r="G747" s="270"/>
      <c r="H747" s="20"/>
      <c r="I747" s="270"/>
      <c r="J747" s="269"/>
      <c r="K747" s="269" t="s">
        <v>13</v>
      </c>
      <c r="L747" s="269" t="s">
        <v>2012</v>
      </c>
    </row>
    <row r="748" spans="1:12" ht="30" x14ac:dyDescent="0.25">
      <c r="A748" s="269" t="s">
        <v>3473</v>
      </c>
      <c r="B748" s="269" t="s">
        <v>5407</v>
      </c>
      <c r="C748" s="269" t="s">
        <v>5408</v>
      </c>
      <c r="D748" s="269" t="s">
        <v>5485</v>
      </c>
      <c r="E748" s="269" t="s">
        <v>8</v>
      </c>
      <c r="F748" s="269" t="s">
        <v>5</v>
      </c>
      <c r="G748" s="270"/>
      <c r="H748" s="20"/>
      <c r="I748" s="270"/>
      <c r="J748" s="269"/>
      <c r="K748" s="269" t="s">
        <v>13</v>
      </c>
      <c r="L748" s="269" t="s">
        <v>2012</v>
      </c>
    </row>
    <row r="749" spans="1:12" ht="30" x14ac:dyDescent="0.25">
      <c r="A749" s="269" t="s">
        <v>3476</v>
      </c>
      <c r="B749" s="269" t="s">
        <v>5409</v>
      </c>
      <c r="C749" s="269" t="s">
        <v>5410</v>
      </c>
      <c r="D749" s="269" t="s">
        <v>5485</v>
      </c>
      <c r="E749" s="269" t="s">
        <v>8</v>
      </c>
      <c r="F749" s="269" t="s">
        <v>5</v>
      </c>
      <c r="G749" s="270"/>
      <c r="H749" s="20"/>
      <c r="I749" s="270"/>
      <c r="J749" s="269"/>
      <c r="K749" s="269" t="s">
        <v>13</v>
      </c>
      <c r="L749" s="269" t="s">
        <v>2012</v>
      </c>
    </row>
    <row r="750" spans="1:12" ht="30" x14ac:dyDescent="0.25">
      <c r="A750" s="269" t="s">
        <v>3479</v>
      </c>
      <c r="B750" s="269" t="s">
        <v>5411</v>
      </c>
      <c r="C750" s="269" t="s">
        <v>5412</v>
      </c>
      <c r="D750" s="269" t="s">
        <v>5485</v>
      </c>
      <c r="E750" s="269" t="s">
        <v>8</v>
      </c>
      <c r="F750" s="269" t="s">
        <v>5</v>
      </c>
      <c r="G750" s="270"/>
      <c r="H750" s="20"/>
      <c r="I750" s="270"/>
      <c r="J750" s="269"/>
      <c r="K750" s="269" t="s">
        <v>13</v>
      </c>
      <c r="L750" s="269" t="s">
        <v>2012</v>
      </c>
    </row>
    <row r="751" spans="1:12" ht="30" x14ac:dyDescent="0.25">
      <c r="A751" s="269" t="s">
        <v>3482</v>
      </c>
      <c r="B751" s="269" t="s">
        <v>3483</v>
      </c>
      <c r="C751" s="269" t="s">
        <v>3484</v>
      </c>
      <c r="D751" s="269" t="s">
        <v>5486</v>
      </c>
      <c r="E751" s="269" t="s">
        <v>8</v>
      </c>
      <c r="F751" s="269" t="s">
        <v>5</v>
      </c>
      <c r="G751" s="270"/>
      <c r="H751" s="20"/>
      <c r="I751" s="270"/>
      <c r="J751" s="269"/>
      <c r="K751" s="269"/>
      <c r="L751" s="269" t="s">
        <v>2012</v>
      </c>
    </row>
    <row r="752" spans="1:12" ht="45" x14ac:dyDescent="0.25">
      <c r="A752" s="269" t="s">
        <v>763</v>
      </c>
      <c r="B752" s="269" t="s">
        <v>764</v>
      </c>
      <c r="C752" s="269" t="s">
        <v>765</v>
      </c>
      <c r="D752" s="269" t="s">
        <v>5485</v>
      </c>
      <c r="E752" s="269" t="s">
        <v>4</v>
      </c>
      <c r="F752" s="269" t="s">
        <v>5</v>
      </c>
      <c r="G752" s="270"/>
      <c r="H752" s="20"/>
      <c r="I752" s="270"/>
      <c r="J752" s="269"/>
      <c r="K752" s="269" t="s">
        <v>209</v>
      </c>
      <c r="L752" s="269" t="s">
        <v>767</v>
      </c>
    </row>
    <row r="753" spans="1:12" ht="45" x14ac:dyDescent="0.25">
      <c r="A753" s="269" t="s">
        <v>786</v>
      </c>
      <c r="B753" s="269" t="s">
        <v>787</v>
      </c>
      <c r="C753" s="269" t="s">
        <v>788</v>
      </c>
      <c r="D753" s="269" t="s">
        <v>5485</v>
      </c>
      <c r="E753" s="269" t="s">
        <v>4</v>
      </c>
      <c r="F753" s="269" t="s">
        <v>5</v>
      </c>
      <c r="G753" s="270"/>
      <c r="H753" s="20"/>
      <c r="I753" s="270"/>
      <c r="J753" s="269"/>
      <c r="K753" s="269" t="s">
        <v>18</v>
      </c>
      <c r="L753" s="269" t="s">
        <v>767</v>
      </c>
    </row>
    <row r="754" spans="1:12" ht="45" x14ac:dyDescent="0.25">
      <c r="A754" s="269" t="s">
        <v>1454</v>
      </c>
      <c r="B754" s="269" t="s">
        <v>1455</v>
      </c>
      <c r="C754" s="269" t="s">
        <v>1456</v>
      </c>
      <c r="D754" s="269" t="s">
        <v>5485</v>
      </c>
      <c r="E754" s="269" t="s">
        <v>4</v>
      </c>
      <c r="F754" s="269" t="s">
        <v>5</v>
      </c>
      <c r="G754" s="270"/>
      <c r="H754" s="20"/>
      <c r="I754" s="270"/>
      <c r="J754" s="269"/>
      <c r="K754" s="269" t="s">
        <v>1457</v>
      </c>
      <c r="L754" s="269" t="s">
        <v>767</v>
      </c>
    </row>
    <row r="755" spans="1:12" ht="45" x14ac:dyDescent="0.25">
      <c r="A755" s="269" t="s">
        <v>1907</v>
      </c>
      <c r="B755" s="269" t="s">
        <v>1908</v>
      </c>
      <c r="C755" s="269" t="s">
        <v>1909</v>
      </c>
      <c r="D755" s="269" t="s">
        <v>5485</v>
      </c>
      <c r="E755" s="269" t="s">
        <v>4</v>
      </c>
      <c r="F755" s="269" t="s">
        <v>5</v>
      </c>
      <c r="G755" s="270"/>
      <c r="H755" s="20"/>
      <c r="I755" s="270"/>
      <c r="J755" s="269"/>
      <c r="K755" s="269"/>
      <c r="L755" s="269" t="s">
        <v>767</v>
      </c>
    </row>
    <row r="756" spans="1:12" ht="30" x14ac:dyDescent="0.25">
      <c r="A756" s="269" t="s">
        <v>3655</v>
      </c>
      <c r="B756" s="269" t="s">
        <v>3656</v>
      </c>
      <c r="C756" s="269" t="s">
        <v>3657</v>
      </c>
      <c r="D756" s="269" t="s">
        <v>5487</v>
      </c>
      <c r="E756" s="269" t="s">
        <v>8</v>
      </c>
      <c r="F756" s="269" t="s">
        <v>5</v>
      </c>
      <c r="G756" s="270"/>
      <c r="H756" s="20"/>
      <c r="I756" s="270"/>
      <c r="J756" s="269"/>
      <c r="K756" s="269"/>
      <c r="L756" s="269" t="s">
        <v>767</v>
      </c>
    </row>
    <row r="757" spans="1:12" ht="45" x14ac:dyDescent="0.25">
      <c r="A757" s="269" t="s">
        <v>3661</v>
      </c>
      <c r="B757" s="269" t="s">
        <v>3662</v>
      </c>
      <c r="C757" s="269" t="s">
        <v>3663</v>
      </c>
      <c r="D757" s="269" t="s">
        <v>5485</v>
      </c>
      <c r="E757" s="269" t="s">
        <v>8</v>
      </c>
      <c r="F757" s="269" t="s">
        <v>5</v>
      </c>
      <c r="G757" s="270"/>
      <c r="H757" s="20"/>
      <c r="I757" s="270"/>
      <c r="J757" s="269"/>
      <c r="K757" s="269"/>
      <c r="L757" s="269" t="s">
        <v>767</v>
      </c>
    </row>
    <row r="758" spans="1:12" ht="30" x14ac:dyDescent="0.25">
      <c r="A758" s="269" t="s">
        <v>3665</v>
      </c>
      <c r="B758" s="269" t="s">
        <v>3666</v>
      </c>
      <c r="C758" s="269" t="s">
        <v>3667</v>
      </c>
      <c r="D758" s="269" t="s">
        <v>5485</v>
      </c>
      <c r="E758" s="269" t="s">
        <v>4</v>
      </c>
      <c r="F758" s="269" t="s">
        <v>5</v>
      </c>
      <c r="G758" s="270"/>
      <c r="H758" s="20"/>
      <c r="I758" s="270"/>
      <c r="J758" s="269"/>
      <c r="K758" s="269"/>
      <c r="L758" s="269" t="s">
        <v>767</v>
      </c>
    </row>
    <row r="759" spans="1:12" ht="30" x14ac:dyDescent="0.25">
      <c r="A759" s="269" t="s">
        <v>3980</v>
      </c>
      <c r="B759" s="269" t="s">
        <v>3981</v>
      </c>
      <c r="C759" s="269" t="s">
        <v>3982</v>
      </c>
      <c r="D759" s="269" t="s">
        <v>5485</v>
      </c>
      <c r="E759" s="269" t="s">
        <v>4</v>
      </c>
      <c r="F759" s="269" t="s">
        <v>5</v>
      </c>
      <c r="G759" s="270"/>
      <c r="H759" s="20"/>
      <c r="I759" s="270"/>
      <c r="J759" s="269"/>
      <c r="K759" s="269"/>
      <c r="L759" s="269" t="s">
        <v>767</v>
      </c>
    </row>
    <row r="760" spans="1:12" ht="60" x14ac:dyDescent="0.25">
      <c r="A760" s="269" t="s">
        <v>5469</v>
      </c>
      <c r="B760" s="269" t="s">
        <v>4629</v>
      </c>
      <c r="C760" s="269" t="s">
        <v>4630</v>
      </c>
      <c r="D760" s="269" t="s">
        <v>5487</v>
      </c>
      <c r="E760" s="269" t="s">
        <v>8</v>
      </c>
      <c r="F760" s="269" t="s">
        <v>5</v>
      </c>
      <c r="G760" s="270"/>
      <c r="H760" s="20"/>
      <c r="I760" s="270"/>
      <c r="J760" s="269"/>
      <c r="K760" s="269"/>
      <c r="L760" s="269" t="s">
        <v>767</v>
      </c>
    </row>
    <row r="761" spans="1:12" ht="30" x14ac:dyDescent="0.25">
      <c r="A761" s="269" t="s">
        <v>59</v>
      </c>
      <c r="B761" s="269" t="s">
        <v>60</v>
      </c>
      <c r="C761" s="269" t="s">
        <v>61</v>
      </c>
      <c r="D761" s="269" t="s">
        <v>5485</v>
      </c>
      <c r="E761" s="269" t="s">
        <v>4</v>
      </c>
      <c r="F761" s="269" t="s">
        <v>6</v>
      </c>
      <c r="G761" s="270"/>
      <c r="H761" s="20"/>
      <c r="I761" s="270"/>
      <c r="J761" s="269"/>
      <c r="K761" s="269" t="s">
        <v>13</v>
      </c>
      <c r="L761" s="269" t="s">
        <v>63</v>
      </c>
    </row>
    <row r="762" spans="1:12" ht="30" x14ac:dyDescent="0.25">
      <c r="A762" s="269" t="s">
        <v>547</v>
      </c>
      <c r="B762" s="269" t="s">
        <v>548</v>
      </c>
      <c r="C762" s="269" t="s">
        <v>549</v>
      </c>
      <c r="D762" s="269" t="s">
        <v>5485</v>
      </c>
      <c r="E762" s="269" t="s">
        <v>4</v>
      </c>
      <c r="F762" s="269" t="s">
        <v>6</v>
      </c>
      <c r="G762" s="270"/>
      <c r="H762" s="20"/>
      <c r="I762" s="270"/>
      <c r="J762" s="269"/>
      <c r="K762" s="269" t="s">
        <v>13</v>
      </c>
      <c r="L762" s="269" t="s">
        <v>63</v>
      </c>
    </row>
    <row r="763" spans="1:12" ht="30" x14ac:dyDescent="0.25">
      <c r="A763" s="269" t="s">
        <v>551</v>
      </c>
      <c r="B763" s="269" t="s">
        <v>552</v>
      </c>
      <c r="C763" s="269" t="s">
        <v>553</v>
      </c>
      <c r="D763" s="269" t="s">
        <v>5485</v>
      </c>
      <c r="E763" s="269" t="s">
        <v>4</v>
      </c>
      <c r="F763" s="269" t="s">
        <v>6</v>
      </c>
      <c r="G763" s="270"/>
      <c r="H763" s="20"/>
      <c r="I763" s="270"/>
      <c r="J763" s="269"/>
      <c r="K763" s="269"/>
      <c r="L763" s="269" t="s">
        <v>63</v>
      </c>
    </row>
    <row r="764" spans="1:12" ht="45" x14ac:dyDescent="0.25">
      <c r="A764" s="269" t="s">
        <v>555</v>
      </c>
      <c r="B764" s="269" t="s">
        <v>556</v>
      </c>
      <c r="C764" s="269" t="s">
        <v>557</v>
      </c>
      <c r="D764" s="269" t="s">
        <v>5485</v>
      </c>
      <c r="E764" s="269" t="s">
        <v>4</v>
      </c>
      <c r="F764" s="269" t="s">
        <v>5</v>
      </c>
      <c r="G764" s="270"/>
      <c r="H764" s="20"/>
      <c r="I764" s="270"/>
      <c r="J764" s="269"/>
      <c r="K764" s="269" t="s">
        <v>558</v>
      </c>
      <c r="L764" s="269" t="s">
        <v>63</v>
      </c>
    </row>
    <row r="765" spans="1:12" ht="45" x14ac:dyDescent="0.25">
      <c r="A765" s="269" t="s">
        <v>560</v>
      </c>
      <c r="B765" s="269" t="s">
        <v>561</v>
      </c>
      <c r="C765" s="269" t="s">
        <v>562</v>
      </c>
      <c r="D765" s="269" t="s">
        <v>5485</v>
      </c>
      <c r="E765" s="269" t="s">
        <v>4</v>
      </c>
      <c r="F765" s="269" t="s">
        <v>5</v>
      </c>
      <c r="G765" s="270"/>
      <c r="H765" s="20"/>
      <c r="I765" s="270"/>
      <c r="J765" s="269"/>
      <c r="K765" s="269" t="s">
        <v>558</v>
      </c>
      <c r="L765" s="269" t="s">
        <v>63</v>
      </c>
    </row>
    <row r="766" spans="1:12" ht="45" x14ac:dyDescent="0.25">
      <c r="A766" s="269" t="s">
        <v>564</v>
      </c>
      <c r="B766" s="269" t="s">
        <v>565</v>
      </c>
      <c r="C766" s="269" t="s">
        <v>566</v>
      </c>
      <c r="D766" s="269" t="s">
        <v>5485</v>
      </c>
      <c r="E766" s="269" t="s">
        <v>4</v>
      </c>
      <c r="F766" s="269" t="s">
        <v>5</v>
      </c>
      <c r="G766" s="270"/>
      <c r="H766" s="20"/>
      <c r="I766" s="270"/>
      <c r="J766" s="269"/>
      <c r="K766" s="269" t="s">
        <v>558</v>
      </c>
      <c r="L766" s="269" t="s">
        <v>63</v>
      </c>
    </row>
    <row r="767" spans="1:12" ht="45" x14ac:dyDescent="0.25">
      <c r="A767" s="269" t="s">
        <v>568</v>
      </c>
      <c r="B767" s="269" t="s">
        <v>569</v>
      </c>
      <c r="C767" s="269" t="s">
        <v>570</v>
      </c>
      <c r="D767" s="269" t="s">
        <v>5485</v>
      </c>
      <c r="E767" s="269" t="s">
        <v>4</v>
      </c>
      <c r="F767" s="269" t="s">
        <v>5</v>
      </c>
      <c r="G767" s="270"/>
      <c r="H767" s="20"/>
      <c r="I767" s="270"/>
      <c r="J767" s="269"/>
      <c r="K767" s="269" t="s">
        <v>558</v>
      </c>
      <c r="L767" s="269" t="s">
        <v>63</v>
      </c>
    </row>
    <row r="768" spans="1:12" ht="45" x14ac:dyDescent="0.25">
      <c r="A768" s="269" t="s">
        <v>1060</v>
      </c>
      <c r="B768" s="269" t="s">
        <v>1061</v>
      </c>
      <c r="C768" s="269" t="s">
        <v>1062</v>
      </c>
      <c r="D768" s="269" t="s">
        <v>5485</v>
      </c>
      <c r="E768" s="269" t="s">
        <v>8</v>
      </c>
      <c r="F768" s="269" t="s">
        <v>6</v>
      </c>
      <c r="G768" s="270"/>
      <c r="H768" s="20"/>
      <c r="I768" s="270"/>
      <c r="J768" s="269"/>
      <c r="K768" s="269" t="s">
        <v>13</v>
      </c>
      <c r="L768" s="269" t="s">
        <v>63</v>
      </c>
    </row>
    <row r="769" spans="1:12" ht="45" x14ac:dyDescent="0.25">
      <c r="A769" s="269" t="s">
        <v>1066</v>
      </c>
      <c r="B769" s="269" t="s">
        <v>1067</v>
      </c>
      <c r="C769" s="269" t="s">
        <v>1068</v>
      </c>
      <c r="D769" s="269" t="s">
        <v>5485</v>
      </c>
      <c r="E769" s="269" t="s">
        <v>8</v>
      </c>
      <c r="F769" s="269" t="s">
        <v>6</v>
      </c>
      <c r="G769" s="270"/>
      <c r="H769" s="20"/>
      <c r="I769" s="270"/>
      <c r="J769" s="269"/>
      <c r="K769" s="269" t="s">
        <v>13</v>
      </c>
      <c r="L769" s="269" t="s">
        <v>63</v>
      </c>
    </row>
    <row r="770" spans="1:12" ht="45" x14ac:dyDescent="0.25">
      <c r="A770" s="269" t="s">
        <v>1071</v>
      </c>
      <c r="B770" s="269" t="s">
        <v>1072</v>
      </c>
      <c r="C770" s="269" t="s">
        <v>1073</v>
      </c>
      <c r="D770" s="269" t="s">
        <v>5485</v>
      </c>
      <c r="E770" s="269" t="s">
        <v>8</v>
      </c>
      <c r="F770" s="269" t="s">
        <v>6</v>
      </c>
      <c r="G770" s="270"/>
      <c r="H770" s="20"/>
      <c r="I770" s="270"/>
      <c r="J770" s="269"/>
      <c r="K770" s="269" t="s">
        <v>13</v>
      </c>
      <c r="L770" s="269" t="s">
        <v>63</v>
      </c>
    </row>
    <row r="771" spans="1:12" ht="45" x14ac:dyDescent="0.25">
      <c r="A771" s="269" t="s">
        <v>1076</v>
      </c>
      <c r="B771" s="269" t="s">
        <v>1077</v>
      </c>
      <c r="C771" s="269" t="s">
        <v>1078</v>
      </c>
      <c r="D771" s="269" t="s">
        <v>5485</v>
      </c>
      <c r="E771" s="269" t="s">
        <v>8</v>
      </c>
      <c r="F771" s="269" t="s">
        <v>6</v>
      </c>
      <c r="G771" s="270"/>
      <c r="H771" s="20"/>
      <c r="I771" s="270"/>
      <c r="J771" s="269"/>
      <c r="K771" s="269" t="s">
        <v>13</v>
      </c>
      <c r="L771" s="269" t="s">
        <v>63</v>
      </c>
    </row>
    <row r="772" spans="1:12" ht="45" x14ac:dyDescent="0.25">
      <c r="A772" s="269" t="s">
        <v>1081</v>
      </c>
      <c r="B772" s="269" t="s">
        <v>1082</v>
      </c>
      <c r="C772" s="269" t="s">
        <v>1083</v>
      </c>
      <c r="D772" s="269" t="s">
        <v>5485</v>
      </c>
      <c r="E772" s="269" t="s">
        <v>8</v>
      </c>
      <c r="F772" s="269" t="s">
        <v>6</v>
      </c>
      <c r="G772" s="270"/>
      <c r="H772" s="20"/>
      <c r="I772" s="270"/>
      <c r="J772" s="269"/>
      <c r="K772" s="269" t="s">
        <v>13</v>
      </c>
      <c r="L772" s="269" t="s">
        <v>63</v>
      </c>
    </row>
    <row r="773" spans="1:12" ht="45" x14ac:dyDescent="0.25">
      <c r="A773" s="269" t="s">
        <v>1086</v>
      </c>
      <c r="B773" s="269" t="s">
        <v>1087</v>
      </c>
      <c r="C773" s="269" t="s">
        <v>1088</v>
      </c>
      <c r="D773" s="269" t="s">
        <v>5485</v>
      </c>
      <c r="E773" s="269" t="s">
        <v>8</v>
      </c>
      <c r="F773" s="269" t="s">
        <v>6</v>
      </c>
      <c r="G773" s="270"/>
      <c r="H773" s="20"/>
      <c r="I773" s="270"/>
      <c r="J773" s="269"/>
      <c r="K773" s="269" t="s">
        <v>13</v>
      </c>
      <c r="L773" s="269" t="s">
        <v>63</v>
      </c>
    </row>
    <row r="774" spans="1:12" ht="45" x14ac:dyDescent="0.25">
      <c r="A774" s="269" t="s">
        <v>1090</v>
      </c>
      <c r="B774" s="269" t="s">
        <v>1091</v>
      </c>
      <c r="C774" s="269" t="s">
        <v>1092</v>
      </c>
      <c r="D774" s="269" t="s">
        <v>5485</v>
      </c>
      <c r="E774" s="269" t="s">
        <v>4</v>
      </c>
      <c r="F774" s="269" t="s">
        <v>5</v>
      </c>
      <c r="G774" s="270"/>
      <c r="H774" s="20"/>
      <c r="I774" s="270"/>
      <c r="J774" s="269"/>
      <c r="K774" s="269" t="s">
        <v>13</v>
      </c>
      <c r="L774" s="269" t="s">
        <v>63</v>
      </c>
    </row>
    <row r="775" spans="1:12" ht="30" x14ac:dyDescent="0.25">
      <c r="A775" s="269" t="s">
        <v>2652</v>
      </c>
      <c r="B775" s="269" t="s">
        <v>2653</v>
      </c>
      <c r="C775" s="269" t="s">
        <v>2654</v>
      </c>
      <c r="D775" s="269" t="s">
        <v>5485</v>
      </c>
      <c r="E775" s="269" t="s">
        <v>8</v>
      </c>
      <c r="F775" s="269" t="s">
        <v>6</v>
      </c>
      <c r="G775" s="270"/>
      <c r="H775" s="20"/>
      <c r="I775" s="270"/>
      <c r="J775" s="269"/>
      <c r="K775" s="269" t="s">
        <v>2201</v>
      </c>
      <c r="L775" s="269" t="s">
        <v>63</v>
      </c>
    </row>
    <row r="776" spans="1:12" ht="30" x14ac:dyDescent="0.25">
      <c r="A776" s="269" t="s">
        <v>2658</v>
      </c>
      <c r="B776" s="269" t="s">
        <v>2659</v>
      </c>
      <c r="C776" s="269" t="s">
        <v>2660</v>
      </c>
      <c r="D776" s="269" t="s">
        <v>5485</v>
      </c>
      <c r="E776" s="269" t="s">
        <v>8</v>
      </c>
      <c r="F776" s="269" t="s">
        <v>5</v>
      </c>
      <c r="G776" s="270"/>
      <c r="H776" s="20"/>
      <c r="I776" s="270"/>
      <c r="J776" s="269"/>
      <c r="K776" s="269" t="s">
        <v>2201</v>
      </c>
      <c r="L776" s="269" t="s">
        <v>63</v>
      </c>
    </row>
    <row r="777" spans="1:12" ht="45" x14ac:dyDescent="0.25">
      <c r="A777" s="269" t="s">
        <v>2662</v>
      </c>
      <c r="B777" s="269" t="s">
        <v>2663</v>
      </c>
      <c r="C777" s="269" t="s">
        <v>2664</v>
      </c>
      <c r="D777" s="269" t="s">
        <v>5485</v>
      </c>
      <c r="E777" s="269" t="s">
        <v>4</v>
      </c>
      <c r="F777" s="269" t="s">
        <v>6</v>
      </c>
      <c r="G777" s="270"/>
      <c r="H777" s="20"/>
      <c r="I777" s="270"/>
      <c r="J777" s="269"/>
      <c r="K777" s="269" t="s">
        <v>13</v>
      </c>
      <c r="L777" s="269" t="s">
        <v>63</v>
      </c>
    </row>
    <row r="778" spans="1:12" ht="45" x14ac:dyDescent="0.25">
      <c r="A778" s="269" t="s">
        <v>3091</v>
      </c>
      <c r="B778" s="269" t="s">
        <v>3092</v>
      </c>
      <c r="C778" s="269" t="s">
        <v>3093</v>
      </c>
      <c r="D778" s="269" t="s">
        <v>5485</v>
      </c>
      <c r="E778" s="269" t="s">
        <v>8</v>
      </c>
      <c r="F778" s="269" t="s">
        <v>5</v>
      </c>
      <c r="G778" s="270"/>
      <c r="H778" s="20"/>
      <c r="I778" s="270"/>
      <c r="J778" s="269"/>
      <c r="K778" s="269" t="s">
        <v>2201</v>
      </c>
      <c r="L778" s="269" t="s">
        <v>63</v>
      </c>
    </row>
    <row r="779" spans="1:12" ht="45" x14ac:dyDescent="0.25">
      <c r="A779" s="269" t="s">
        <v>3097</v>
      </c>
      <c r="B779" s="269" t="s">
        <v>3098</v>
      </c>
      <c r="C779" s="269" t="s">
        <v>3099</v>
      </c>
      <c r="D779" s="269" t="s">
        <v>5485</v>
      </c>
      <c r="E779" s="269" t="s">
        <v>8</v>
      </c>
      <c r="F779" s="269" t="s">
        <v>5</v>
      </c>
      <c r="G779" s="270"/>
      <c r="H779" s="20"/>
      <c r="I779" s="270"/>
      <c r="J779" s="269"/>
      <c r="K779" s="269" t="s">
        <v>2201</v>
      </c>
      <c r="L779" s="269" t="s">
        <v>63</v>
      </c>
    </row>
    <row r="780" spans="1:12" ht="45" x14ac:dyDescent="0.25">
      <c r="A780" s="269" t="s">
        <v>3670</v>
      </c>
      <c r="B780" s="269" t="s">
        <v>3671</v>
      </c>
      <c r="C780" s="269" t="s">
        <v>3672</v>
      </c>
      <c r="D780" s="269" t="s">
        <v>5485</v>
      </c>
      <c r="E780" s="269" t="s">
        <v>8</v>
      </c>
      <c r="F780" s="269" t="s">
        <v>5</v>
      </c>
      <c r="G780" s="270"/>
      <c r="H780" s="20"/>
      <c r="I780" s="270"/>
      <c r="J780" s="269"/>
      <c r="K780" s="269" t="s">
        <v>13</v>
      </c>
      <c r="L780" s="269" t="s">
        <v>63</v>
      </c>
    </row>
    <row r="781" spans="1:12" ht="45" x14ac:dyDescent="0.25">
      <c r="A781" s="269" t="s">
        <v>3675</v>
      </c>
      <c r="B781" s="269" t="s">
        <v>3676</v>
      </c>
      <c r="C781" s="269" t="s">
        <v>3677</v>
      </c>
      <c r="D781" s="269" t="s">
        <v>5485</v>
      </c>
      <c r="E781" s="269" t="s">
        <v>8</v>
      </c>
      <c r="F781" s="269" t="s">
        <v>5</v>
      </c>
      <c r="G781" s="270"/>
      <c r="H781" s="20"/>
      <c r="I781" s="270"/>
      <c r="J781" s="269"/>
      <c r="K781" s="269" t="s">
        <v>13</v>
      </c>
      <c r="L781" s="269" t="s">
        <v>63</v>
      </c>
    </row>
    <row r="782" spans="1:12" ht="45" x14ac:dyDescent="0.25">
      <c r="A782" s="269" t="s">
        <v>3680</v>
      </c>
      <c r="B782" s="269" t="s">
        <v>3681</v>
      </c>
      <c r="C782" s="269" t="s">
        <v>3682</v>
      </c>
      <c r="D782" s="269" t="s">
        <v>5485</v>
      </c>
      <c r="E782" s="269" t="s">
        <v>8</v>
      </c>
      <c r="F782" s="269" t="s">
        <v>5</v>
      </c>
      <c r="G782" s="270"/>
      <c r="H782" s="20"/>
      <c r="I782" s="270"/>
      <c r="J782" s="269"/>
      <c r="K782" s="269" t="s">
        <v>13</v>
      </c>
      <c r="L782" s="269" t="s">
        <v>63</v>
      </c>
    </row>
    <row r="783" spans="1:12" ht="45" x14ac:dyDescent="0.25">
      <c r="A783" s="269" t="s">
        <v>3685</v>
      </c>
      <c r="B783" s="269" t="s">
        <v>3686</v>
      </c>
      <c r="C783" s="269" t="s">
        <v>3687</v>
      </c>
      <c r="D783" s="269" t="s">
        <v>5485</v>
      </c>
      <c r="E783" s="269" t="s">
        <v>8</v>
      </c>
      <c r="F783" s="269" t="s">
        <v>6</v>
      </c>
      <c r="G783" s="270"/>
      <c r="H783" s="20"/>
      <c r="I783" s="270"/>
      <c r="J783" s="269"/>
      <c r="K783" s="269" t="s">
        <v>13</v>
      </c>
      <c r="L783" s="269" t="s">
        <v>63</v>
      </c>
    </row>
    <row r="784" spans="1:12" ht="45" x14ac:dyDescent="0.25">
      <c r="A784" s="269" t="s">
        <v>3690</v>
      </c>
      <c r="B784" s="269" t="s">
        <v>3691</v>
      </c>
      <c r="C784" s="269" t="s">
        <v>3692</v>
      </c>
      <c r="D784" s="269" t="s">
        <v>5485</v>
      </c>
      <c r="E784" s="269" t="s">
        <v>8</v>
      </c>
      <c r="F784" s="269" t="s">
        <v>6</v>
      </c>
      <c r="G784" s="270"/>
      <c r="H784" s="20"/>
      <c r="I784" s="270"/>
      <c r="J784" s="269"/>
      <c r="K784" s="269" t="s">
        <v>13</v>
      </c>
      <c r="L784" s="269" t="s">
        <v>63</v>
      </c>
    </row>
    <row r="785" spans="1:12" ht="45" x14ac:dyDescent="0.25">
      <c r="A785" s="269" t="s">
        <v>3695</v>
      </c>
      <c r="B785" s="269" t="s">
        <v>3696</v>
      </c>
      <c r="C785" s="269" t="s">
        <v>3697</v>
      </c>
      <c r="D785" s="269" t="s">
        <v>5485</v>
      </c>
      <c r="E785" s="269" t="s">
        <v>8</v>
      </c>
      <c r="F785" s="269" t="s">
        <v>6</v>
      </c>
      <c r="G785" s="270"/>
      <c r="H785" s="20"/>
      <c r="I785" s="270"/>
      <c r="J785" s="269"/>
      <c r="K785" s="269" t="s">
        <v>13</v>
      </c>
      <c r="L785" s="269" t="s">
        <v>63</v>
      </c>
    </row>
    <row r="786" spans="1:12" ht="45" x14ac:dyDescent="0.25">
      <c r="A786" s="269" t="s">
        <v>3700</v>
      </c>
      <c r="B786" s="269" t="s">
        <v>3701</v>
      </c>
      <c r="C786" s="269" t="s">
        <v>3702</v>
      </c>
      <c r="D786" s="269" t="s">
        <v>5485</v>
      </c>
      <c r="E786" s="269" t="s">
        <v>8</v>
      </c>
      <c r="F786" s="269" t="s">
        <v>6</v>
      </c>
      <c r="G786" s="270"/>
      <c r="H786" s="20"/>
      <c r="I786" s="270"/>
      <c r="J786" s="269"/>
      <c r="K786" s="269" t="s">
        <v>13</v>
      </c>
      <c r="L786" s="269" t="s">
        <v>63</v>
      </c>
    </row>
    <row r="787" spans="1:12" ht="30" x14ac:dyDescent="0.25">
      <c r="A787" s="269" t="s">
        <v>3704</v>
      </c>
      <c r="B787" s="269" t="s">
        <v>3705</v>
      </c>
      <c r="C787" s="269" t="s">
        <v>3706</v>
      </c>
      <c r="D787" s="269" t="s">
        <v>5485</v>
      </c>
      <c r="E787" s="269" t="s">
        <v>4</v>
      </c>
      <c r="F787" s="269" t="s">
        <v>6</v>
      </c>
      <c r="G787" s="270"/>
      <c r="H787" s="20"/>
      <c r="I787" s="270"/>
      <c r="J787" s="269"/>
      <c r="K787" s="269" t="s">
        <v>558</v>
      </c>
      <c r="L787" s="269" t="s">
        <v>63</v>
      </c>
    </row>
    <row r="788" spans="1:12" ht="30" x14ac:dyDescent="0.25">
      <c r="A788" s="269" t="s">
        <v>3708</v>
      </c>
      <c r="B788" s="269" t="s">
        <v>3709</v>
      </c>
      <c r="C788" s="269" t="s">
        <v>3710</v>
      </c>
      <c r="D788" s="269" t="s">
        <v>5485</v>
      </c>
      <c r="E788" s="269" t="s">
        <v>4</v>
      </c>
      <c r="F788" s="269" t="s">
        <v>5</v>
      </c>
      <c r="G788" s="270"/>
      <c r="H788" s="20"/>
      <c r="I788" s="270"/>
      <c r="J788" s="269"/>
      <c r="K788" s="269" t="s">
        <v>13</v>
      </c>
      <c r="L788" s="269" t="s">
        <v>63</v>
      </c>
    </row>
    <row r="789" spans="1:12" ht="45" x14ac:dyDescent="0.25">
      <c r="A789" s="269" t="s">
        <v>3961</v>
      </c>
      <c r="B789" s="269" t="s">
        <v>3962</v>
      </c>
      <c r="C789" s="269" t="s">
        <v>3963</v>
      </c>
      <c r="D789" s="269" t="s">
        <v>5485</v>
      </c>
      <c r="E789" s="269" t="s">
        <v>8</v>
      </c>
      <c r="F789" s="269" t="s">
        <v>5</v>
      </c>
      <c r="G789" s="270"/>
      <c r="H789" s="20"/>
      <c r="I789" s="270"/>
      <c r="J789" s="269"/>
      <c r="K789" s="269" t="s">
        <v>2201</v>
      </c>
      <c r="L789" s="269" t="s">
        <v>63</v>
      </c>
    </row>
    <row r="790" spans="1:12" ht="45" x14ac:dyDescent="0.25">
      <c r="A790" s="269" t="s">
        <v>3966</v>
      </c>
      <c r="B790" s="269" t="s">
        <v>3967</v>
      </c>
      <c r="C790" s="269" t="s">
        <v>2664</v>
      </c>
      <c r="D790" s="269" t="s">
        <v>5485</v>
      </c>
      <c r="E790" s="269" t="s">
        <v>8</v>
      </c>
      <c r="F790" s="269" t="s">
        <v>5</v>
      </c>
      <c r="G790" s="270"/>
      <c r="H790" s="20"/>
      <c r="I790" s="270"/>
      <c r="J790" s="269"/>
      <c r="K790" s="269" t="s">
        <v>2201</v>
      </c>
      <c r="L790" s="269" t="s">
        <v>63</v>
      </c>
    </row>
    <row r="791" spans="1:12" ht="45" x14ac:dyDescent="0.25">
      <c r="A791" s="269" t="s">
        <v>1579</v>
      </c>
      <c r="B791" s="269" t="s">
        <v>1580</v>
      </c>
      <c r="C791" s="269" t="s">
        <v>1581</v>
      </c>
      <c r="D791" s="269" t="s">
        <v>5485</v>
      </c>
      <c r="E791" s="269" t="s">
        <v>4</v>
      </c>
      <c r="F791" s="269" t="s">
        <v>5</v>
      </c>
      <c r="G791" s="270"/>
      <c r="H791" s="20"/>
      <c r="I791" s="270"/>
      <c r="J791" s="269"/>
      <c r="K791" s="269"/>
      <c r="L791" s="269" t="s">
        <v>941</v>
      </c>
    </row>
    <row r="792" spans="1:12" ht="45" x14ac:dyDescent="0.25">
      <c r="A792" s="269" t="s">
        <v>1584</v>
      </c>
      <c r="B792" s="269" t="s">
        <v>1585</v>
      </c>
      <c r="C792" s="269" t="s">
        <v>1586</v>
      </c>
      <c r="D792" s="269" t="s">
        <v>5485</v>
      </c>
      <c r="E792" s="269" t="s">
        <v>4</v>
      </c>
      <c r="F792" s="269" t="s">
        <v>5</v>
      </c>
      <c r="G792" s="270"/>
      <c r="H792" s="20"/>
      <c r="I792" s="270"/>
      <c r="J792" s="269"/>
      <c r="K792" s="269"/>
      <c r="L792" s="269" t="s">
        <v>941</v>
      </c>
    </row>
    <row r="793" spans="1:12" ht="45" x14ac:dyDescent="0.25">
      <c r="A793" s="269" t="s">
        <v>1588</v>
      </c>
      <c r="B793" s="269" t="s">
        <v>1589</v>
      </c>
      <c r="C793" s="269" t="s">
        <v>1590</v>
      </c>
      <c r="D793" s="269" t="s">
        <v>5485</v>
      </c>
      <c r="E793" s="269" t="s">
        <v>4</v>
      </c>
      <c r="F793" s="269" t="s">
        <v>5</v>
      </c>
      <c r="G793" s="270"/>
      <c r="H793" s="20"/>
      <c r="I793" s="270"/>
      <c r="J793" s="269"/>
      <c r="K793" s="269"/>
      <c r="L793" s="269" t="s">
        <v>941</v>
      </c>
    </row>
    <row r="794" spans="1:12" ht="45" x14ac:dyDescent="0.25">
      <c r="A794" s="269" t="s">
        <v>1592</v>
      </c>
      <c r="B794" s="269" t="s">
        <v>1593</v>
      </c>
      <c r="C794" s="269" t="s">
        <v>1594</v>
      </c>
      <c r="D794" s="269" t="s">
        <v>5485</v>
      </c>
      <c r="E794" s="269" t="s">
        <v>4</v>
      </c>
      <c r="F794" s="269" t="s">
        <v>5</v>
      </c>
      <c r="G794" s="270"/>
      <c r="H794" s="20"/>
      <c r="I794" s="270"/>
      <c r="J794" s="269"/>
      <c r="K794" s="269"/>
      <c r="L794" s="269" t="s">
        <v>941</v>
      </c>
    </row>
    <row r="795" spans="1:12" ht="45" x14ac:dyDescent="0.25">
      <c r="A795" s="269" t="s">
        <v>2925</v>
      </c>
      <c r="B795" s="269" t="s">
        <v>2926</v>
      </c>
      <c r="C795" s="269" t="s">
        <v>2927</v>
      </c>
      <c r="D795" s="269" t="s">
        <v>5485</v>
      </c>
      <c r="E795" s="269" t="s">
        <v>4</v>
      </c>
      <c r="F795" s="269" t="s">
        <v>5</v>
      </c>
      <c r="G795" s="270"/>
      <c r="H795" s="20"/>
      <c r="I795" s="270"/>
      <c r="J795" s="269"/>
      <c r="K795" s="269" t="s">
        <v>198</v>
      </c>
      <c r="L795" s="269" t="s">
        <v>941</v>
      </c>
    </row>
    <row r="796" spans="1:12" ht="45" x14ac:dyDescent="0.25">
      <c r="A796" s="269" t="s">
        <v>3973</v>
      </c>
      <c r="B796" s="269" t="s">
        <v>2659</v>
      </c>
      <c r="C796" s="269" t="s">
        <v>3974</v>
      </c>
      <c r="D796" s="269" t="s">
        <v>5485</v>
      </c>
      <c r="E796" s="269" t="s">
        <v>4</v>
      </c>
      <c r="F796" s="269" t="s">
        <v>5</v>
      </c>
      <c r="G796" s="270"/>
      <c r="H796" s="20"/>
      <c r="I796" s="270"/>
      <c r="J796" s="269"/>
      <c r="K796" s="269" t="s">
        <v>13</v>
      </c>
      <c r="L796" s="269" t="s">
        <v>941</v>
      </c>
    </row>
    <row r="797" spans="1:12" ht="30" x14ac:dyDescent="0.25">
      <c r="A797" s="269" t="s">
        <v>3976</v>
      </c>
      <c r="B797" s="269" t="s">
        <v>3977</v>
      </c>
      <c r="C797" s="269" t="s">
        <v>3978</v>
      </c>
      <c r="D797" s="269" t="s">
        <v>5485</v>
      </c>
      <c r="E797" s="269" t="s">
        <v>4</v>
      </c>
      <c r="F797" s="269" t="s">
        <v>6</v>
      </c>
      <c r="G797" s="270"/>
      <c r="H797" s="20"/>
      <c r="I797" s="270"/>
      <c r="J797" s="269"/>
      <c r="K797" s="269"/>
      <c r="L797" s="269" t="s">
        <v>941</v>
      </c>
    </row>
    <row r="798" spans="1:12" ht="30" x14ac:dyDescent="0.25">
      <c r="A798" s="269" t="s">
        <v>4230</v>
      </c>
      <c r="B798" s="269" t="s">
        <v>4231</v>
      </c>
      <c r="C798" s="269" t="s">
        <v>4232</v>
      </c>
      <c r="D798" s="269" t="s">
        <v>5485</v>
      </c>
      <c r="E798" s="269" t="s">
        <v>4</v>
      </c>
      <c r="F798" s="269" t="s">
        <v>5</v>
      </c>
      <c r="G798" s="270"/>
      <c r="H798" s="20"/>
      <c r="I798" s="270"/>
      <c r="J798" s="269"/>
      <c r="K798" s="269" t="s">
        <v>13</v>
      </c>
      <c r="L798" s="269" t="s">
        <v>941</v>
      </c>
    </row>
    <row r="799" spans="1:12" ht="30" x14ac:dyDescent="0.25">
      <c r="A799" s="269" t="s">
        <v>4234</v>
      </c>
      <c r="B799" s="269" t="s">
        <v>4235</v>
      </c>
      <c r="C799" s="269" t="s">
        <v>4236</v>
      </c>
      <c r="D799" s="269" t="s">
        <v>5485</v>
      </c>
      <c r="E799" s="269" t="s">
        <v>4</v>
      </c>
      <c r="F799" s="269" t="s">
        <v>5</v>
      </c>
      <c r="G799" s="270"/>
      <c r="H799" s="20"/>
      <c r="I799" s="270"/>
      <c r="J799" s="269"/>
      <c r="K799" s="269" t="s">
        <v>13</v>
      </c>
      <c r="L799" s="269" t="s">
        <v>941</v>
      </c>
    </row>
    <row r="800" spans="1:12" ht="45" x14ac:dyDescent="0.25">
      <c r="A800" s="269" t="s">
        <v>4238</v>
      </c>
      <c r="B800" s="269" t="s">
        <v>4239</v>
      </c>
      <c r="C800" s="269" t="s">
        <v>4240</v>
      </c>
      <c r="D800" s="269" t="s">
        <v>5485</v>
      </c>
      <c r="E800" s="269" t="s">
        <v>4</v>
      </c>
      <c r="F800" s="269" t="s">
        <v>6</v>
      </c>
      <c r="G800" s="270"/>
      <c r="H800" s="20"/>
      <c r="I800" s="270"/>
      <c r="J800" s="269"/>
      <c r="K800" s="269" t="s">
        <v>198</v>
      </c>
      <c r="L800" s="269" t="s">
        <v>941</v>
      </c>
    </row>
    <row r="801" spans="1:12" ht="30" x14ac:dyDescent="0.25">
      <c r="A801" s="269" t="s">
        <v>4563</v>
      </c>
      <c r="B801" s="269" t="s">
        <v>4564</v>
      </c>
      <c r="C801" s="269" t="s">
        <v>4565</v>
      </c>
      <c r="D801" s="269" t="s">
        <v>5485</v>
      </c>
      <c r="E801" s="269" t="s">
        <v>8</v>
      </c>
      <c r="F801" s="269" t="s">
        <v>6</v>
      </c>
      <c r="G801" s="270"/>
      <c r="H801" s="20"/>
      <c r="I801" s="270"/>
      <c r="J801" s="269"/>
      <c r="K801" s="269" t="s">
        <v>13</v>
      </c>
      <c r="L801" s="269" t="s">
        <v>941</v>
      </c>
    </row>
    <row r="802" spans="1:12" ht="30" x14ac:dyDescent="0.25">
      <c r="A802" s="269" t="s">
        <v>4568</v>
      </c>
      <c r="B802" s="269" t="s">
        <v>4569</v>
      </c>
      <c r="C802" s="269" t="s">
        <v>4570</v>
      </c>
      <c r="D802" s="269" t="s">
        <v>5485</v>
      </c>
      <c r="E802" s="269" t="s">
        <v>8</v>
      </c>
      <c r="F802" s="269" t="s">
        <v>6</v>
      </c>
      <c r="G802" s="270"/>
      <c r="H802" s="20"/>
      <c r="I802" s="270"/>
      <c r="J802" s="269"/>
      <c r="K802" s="269" t="s">
        <v>13</v>
      </c>
      <c r="L802" s="269" t="s">
        <v>941</v>
      </c>
    </row>
    <row r="803" spans="1:12" ht="30" x14ac:dyDescent="0.25">
      <c r="A803" s="269" t="s">
        <v>4573</v>
      </c>
      <c r="B803" s="269" t="s">
        <v>4569</v>
      </c>
      <c r="C803" s="269" t="s">
        <v>4574</v>
      </c>
      <c r="D803" s="269" t="s">
        <v>5485</v>
      </c>
      <c r="E803" s="269" t="s">
        <v>8</v>
      </c>
      <c r="F803" s="269" t="s">
        <v>6</v>
      </c>
      <c r="G803" s="270"/>
      <c r="H803" s="20"/>
      <c r="I803" s="270"/>
      <c r="J803" s="269"/>
      <c r="K803" s="269" t="s">
        <v>13</v>
      </c>
      <c r="L803" s="269" t="s">
        <v>941</v>
      </c>
    </row>
    <row r="804" spans="1:12" ht="30" x14ac:dyDescent="0.25">
      <c r="A804" s="269" t="s">
        <v>4577</v>
      </c>
      <c r="B804" s="269" t="s">
        <v>4578</v>
      </c>
      <c r="C804" s="269" t="s">
        <v>4579</v>
      </c>
      <c r="D804" s="269" t="s">
        <v>5485</v>
      </c>
      <c r="E804" s="269" t="s">
        <v>8</v>
      </c>
      <c r="F804" s="269" t="s">
        <v>6</v>
      </c>
      <c r="G804" s="270"/>
      <c r="H804" s="20"/>
      <c r="I804" s="270"/>
      <c r="J804" s="269"/>
      <c r="K804" s="269" t="s">
        <v>13</v>
      </c>
      <c r="L804" s="269" t="s">
        <v>941</v>
      </c>
    </row>
    <row r="805" spans="1:12" ht="30" x14ac:dyDescent="0.25">
      <c r="A805" s="269" t="s">
        <v>4582</v>
      </c>
      <c r="B805" s="269" t="s">
        <v>4583</v>
      </c>
      <c r="C805" s="269" t="s">
        <v>4584</v>
      </c>
      <c r="D805" s="269" t="s">
        <v>5485</v>
      </c>
      <c r="E805" s="269" t="s">
        <v>8</v>
      </c>
      <c r="F805" s="269" t="s">
        <v>6</v>
      </c>
      <c r="G805" s="270"/>
      <c r="H805" s="20"/>
      <c r="I805" s="270"/>
      <c r="J805" s="269"/>
      <c r="K805" s="269" t="s">
        <v>13</v>
      </c>
      <c r="L805" s="269" t="s">
        <v>941</v>
      </c>
    </row>
    <row r="806" spans="1:12" ht="30" x14ac:dyDescent="0.25">
      <c r="A806" s="269" t="s">
        <v>4587</v>
      </c>
      <c r="B806" s="269" t="s">
        <v>4588</v>
      </c>
      <c r="C806" s="269" t="s">
        <v>4589</v>
      </c>
      <c r="D806" s="269" t="s">
        <v>5485</v>
      </c>
      <c r="E806" s="269" t="s">
        <v>8</v>
      </c>
      <c r="F806" s="269" t="s">
        <v>6</v>
      </c>
      <c r="G806" s="270"/>
      <c r="H806" s="20"/>
      <c r="I806" s="270"/>
      <c r="J806" s="269"/>
      <c r="K806" s="269" t="s">
        <v>13</v>
      </c>
      <c r="L806" s="269" t="s">
        <v>941</v>
      </c>
    </row>
    <row r="807" spans="1:12" ht="30" x14ac:dyDescent="0.25">
      <c r="A807" s="269" t="s">
        <v>4592</v>
      </c>
      <c r="B807" s="269" t="s">
        <v>4593</v>
      </c>
      <c r="C807" s="269" t="s">
        <v>4594</v>
      </c>
      <c r="D807" s="269" t="s">
        <v>5485</v>
      </c>
      <c r="E807" s="269" t="s">
        <v>8</v>
      </c>
      <c r="F807" s="269" t="s">
        <v>5</v>
      </c>
      <c r="G807" s="270"/>
      <c r="H807" s="20"/>
      <c r="I807" s="270"/>
      <c r="J807" s="269"/>
      <c r="K807" s="269" t="s">
        <v>13</v>
      </c>
      <c r="L807" s="269" t="s">
        <v>941</v>
      </c>
    </row>
    <row r="808" spans="1:12" ht="30" x14ac:dyDescent="0.25">
      <c r="A808" s="269" t="s">
        <v>4597</v>
      </c>
      <c r="B808" s="269" t="s">
        <v>4598</v>
      </c>
      <c r="C808" s="269" t="s">
        <v>4599</v>
      </c>
      <c r="D808" s="269" t="s">
        <v>5485</v>
      </c>
      <c r="E808" s="269" t="s">
        <v>8</v>
      </c>
      <c r="F808" s="269" t="s">
        <v>6</v>
      </c>
      <c r="G808" s="270"/>
      <c r="H808" s="20"/>
      <c r="I808" s="270"/>
      <c r="J808" s="269"/>
      <c r="K808" s="269" t="s">
        <v>13</v>
      </c>
      <c r="L808" s="269" t="s">
        <v>941</v>
      </c>
    </row>
    <row r="809" spans="1:12" ht="30" x14ac:dyDescent="0.25">
      <c r="A809" s="269" t="s">
        <v>4602</v>
      </c>
      <c r="B809" s="269" t="s">
        <v>4603</v>
      </c>
      <c r="C809" s="269" t="s">
        <v>4604</v>
      </c>
      <c r="D809" s="269" t="s">
        <v>5485</v>
      </c>
      <c r="E809" s="269" t="s">
        <v>8</v>
      </c>
      <c r="F809" s="269" t="s">
        <v>6</v>
      </c>
      <c r="G809" s="270"/>
      <c r="H809" s="20"/>
      <c r="I809" s="270"/>
      <c r="J809" s="269"/>
      <c r="K809" s="269" t="s">
        <v>13</v>
      </c>
      <c r="L809" s="269" t="s">
        <v>941</v>
      </c>
    </row>
    <row r="810" spans="1:12" ht="30" x14ac:dyDescent="0.25">
      <c r="A810" s="269" t="s">
        <v>4607</v>
      </c>
      <c r="B810" s="269" t="s">
        <v>4608</v>
      </c>
      <c r="C810" s="269" t="s">
        <v>4609</v>
      </c>
      <c r="D810" s="269" t="s">
        <v>5485</v>
      </c>
      <c r="E810" s="269" t="s">
        <v>8</v>
      </c>
      <c r="F810" s="269" t="s">
        <v>6</v>
      </c>
      <c r="G810" s="270"/>
      <c r="H810" s="20"/>
      <c r="I810" s="270"/>
      <c r="J810" s="269"/>
      <c r="K810" s="269" t="s">
        <v>13</v>
      </c>
      <c r="L810" s="269" t="s">
        <v>941</v>
      </c>
    </row>
    <row r="811" spans="1:12" ht="30" x14ac:dyDescent="0.25">
      <c r="A811" s="269" t="s">
        <v>4612</v>
      </c>
      <c r="B811" s="269" t="s">
        <v>4613</v>
      </c>
      <c r="C811" s="269" t="s">
        <v>4614</v>
      </c>
      <c r="D811" s="269" t="s">
        <v>5485</v>
      </c>
      <c r="E811" s="269" t="s">
        <v>8</v>
      </c>
      <c r="F811" s="269" t="s">
        <v>6</v>
      </c>
      <c r="G811" s="270"/>
      <c r="H811" s="20"/>
      <c r="I811" s="270"/>
      <c r="J811" s="269"/>
      <c r="K811" s="269" t="s">
        <v>13</v>
      </c>
      <c r="L811" s="269" t="s">
        <v>941</v>
      </c>
    </row>
    <row r="812" spans="1:12" ht="45" x14ac:dyDescent="0.25">
      <c r="A812" s="269" t="s">
        <v>4616</v>
      </c>
      <c r="B812" s="269" t="s">
        <v>4617</v>
      </c>
      <c r="C812" s="269" t="s">
        <v>4618</v>
      </c>
      <c r="D812" s="269" t="s">
        <v>5485</v>
      </c>
      <c r="E812" s="269" t="s">
        <v>4</v>
      </c>
      <c r="F812" s="269" t="s">
        <v>5</v>
      </c>
      <c r="G812" s="270"/>
      <c r="H812" s="20"/>
      <c r="I812" s="270"/>
      <c r="J812" s="269"/>
      <c r="K812" s="269" t="s">
        <v>13</v>
      </c>
      <c r="L812" s="269" t="s">
        <v>941</v>
      </c>
    </row>
    <row r="813" spans="1:12" ht="45" x14ac:dyDescent="0.25">
      <c r="A813" s="269" t="s">
        <v>4620</v>
      </c>
      <c r="B813" s="269" t="s">
        <v>5467</v>
      </c>
      <c r="C813" s="269" t="s">
        <v>5468</v>
      </c>
      <c r="D813" s="269" t="s">
        <v>5485</v>
      </c>
      <c r="E813" s="269" t="s">
        <v>4</v>
      </c>
      <c r="F813" s="269" t="s">
        <v>5</v>
      </c>
      <c r="G813" s="270"/>
      <c r="H813" s="20"/>
      <c r="I813" s="270"/>
      <c r="J813" s="269"/>
      <c r="K813" s="269" t="s">
        <v>13</v>
      </c>
      <c r="L813" s="269" t="s">
        <v>941</v>
      </c>
    </row>
    <row r="814" spans="1:12" ht="30" x14ac:dyDescent="0.25">
      <c r="A814" s="269" t="s">
        <v>605</v>
      </c>
      <c r="B814" s="269" t="s">
        <v>606</v>
      </c>
      <c r="C814" s="269" t="s">
        <v>607</v>
      </c>
      <c r="D814" s="269" t="s">
        <v>5485</v>
      </c>
      <c r="E814" s="269" t="s">
        <v>8</v>
      </c>
      <c r="F814" s="269" t="s">
        <v>5</v>
      </c>
      <c r="G814" s="270"/>
      <c r="H814" s="20"/>
      <c r="I814" s="270"/>
      <c r="J814" s="269"/>
      <c r="K814" s="269" t="s">
        <v>9</v>
      </c>
      <c r="L814" s="269" t="s">
        <v>608</v>
      </c>
    </row>
    <row r="815" spans="1:12" ht="30" x14ac:dyDescent="0.25">
      <c r="A815" s="269" t="s">
        <v>611</v>
      </c>
      <c r="B815" s="269" t="s">
        <v>612</v>
      </c>
      <c r="C815" s="269" t="s">
        <v>613</v>
      </c>
      <c r="D815" s="269" t="s">
        <v>5485</v>
      </c>
      <c r="E815" s="269" t="s">
        <v>8</v>
      </c>
      <c r="F815" s="269" t="s">
        <v>5</v>
      </c>
      <c r="G815" s="270"/>
      <c r="H815" s="20"/>
      <c r="I815" s="270"/>
      <c r="J815" s="269"/>
      <c r="K815" s="269" t="s">
        <v>9</v>
      </c>
      <c r="L815" s="269" t="s">
        <v>608</v>
      </c>
    </row>
    <row r="816" spans="1:12" ht="30" x14ac:dyDescent="0.25">
      <c r="A816" s="269" t="s">
        <v>618</v>
      </c>
      <c r="B816" s="269" t="s">
        <v>619</v>
      </c>
      <c r="C816" s="269" t="s">
        <v>620</v>
      </c>
      <c r="D816" s="269" t="s">
        <v>5485</v>
      </c>
      <c r="E816" s="269" t="s">
        <v>8</v>
      </c>
      <c r="F816" s="269" t="s">
        <v>5</v>
      </c>
      <c r="G816" s="270"/>
      <c r="H816" s="20"/>
      <c r="I816" s="270"/>
      <c r="J816" s="269"/>
      <c r="K816" s="269"/>
      <c r="L816" s="269" t="s">
        <v>608</v>
      </c>
    </row>
    <row r="817" spans="1:12" ht="30" x14ac:dyDescent="0.25">
      <c r="A817" s="269" t="s">
        <v>623</v>
      </c>
      <c r="B817" s="269" t="s">
        <v>624</v>
      </c>
      <c r="C817" s="269" t="s">
        <v>625</v>
      </c>
      <c r="D817" s="269" t="s">
        <v>5485</v>
      </c>
      <c r="E817" s="269" t="s">
        <v>8</v>
      </c>
      <c r="F817" s="269" t="s">
        <v>5</v>
      </c>
      <c r="G817" s="270"/>
      <c r="H817" s="20"/>
      <c r="I817" s="270"/>
      <c r="J817" s="269"/>
      <c r="K817" s="269" t="s">
        <v>626</v>
      </c>
      <c r="L817" s="269" t="s">
        <v>608</v>
      </c>
    </row>
    <row r="818" spans="1:12" ht="45" x14ac:dyDescent="0.25">
      <c r="A818" s="269" t="s">
        <v>628</v>
      </c>
      <c r="B818" s="269" t="s">
        <v>629</v>
      </c>
      <c r="C818" s="269" t="s">
        <v>614</v>
      </c>
      <c r="D818" s="269" t="s">
        <v>5485</v>
      </c>
      <c r="E818" s="269" t="s">
        <v>4</v>
      </c>
      <c r="F818" s="269" t="s">
        <v>5</v>
      </c>
      <c r="G818" s="270"/>
      <c r="H818" s="20"/>
      <c r="I818" s="270"/>
      <c r="J818" s="269"/>
      <c r="K818" s="269" t="s">
        <v>9</v>
      </c>
      <c r="L818" s="269" t="s">
        <v>608</v>
      </c>
    </row>
    <row r="819" spans="1:12" ht="30" x14ac:dyDescent="0.25">
      <c r="A819" s="269" t="s">
        <v>631</v>
      </c>
      <c r="B819" s="269" t="s">
        <v>632</v>
      </c>
      <c r="C819" s="269" t="s">
        <v>633</v>
      </c>
      <c r="D819" s="269" t="s">
        <v>5485</v>
      </c>
      <c r="E819" s="269" t="s">
        <v>4</v>
      </c>
      <c r="F819" s="269" t="s">
        <v>5</v>
      </c>
      <c r="G819" s="270"/>
      <c r="H819" s="20"/>
      <c r="I819" s="270"/>
      <c r="J819" s="269"/>
      <c r="K819" s="269" t="s">
        <v>184</v>
      </c>
      <c r="L819" s="269" t="s">
        <v>608</v>
      </c>
    </row>
    <row r="820" spans="1:12" ht="45" x14ac:dyDescent="0.25">
      <c r="A820" s="269" t="s">
        <v>742</v>
      </c>
      <c r="B820" s="269" t="s">
        <v>743</v>
      </c>
      <c r="C820" s="269" t="s">
        <v>744</v>
      </c>
      <c r="D820" s="269" t="s">
        <v>5485</v>
      </c>
      <c r="E820" s="269" t="s">
        <v>4</v>
      </c>
      <c r="F820" s="269" t="s">
        <v>5</v>
      </c>
      <c r="G820" s="270"/>
      <c r="H820" s="20"/>
      <c r="I820" s="270"/>
      <c r="J820" s="269"/>
      <c r="K820" s="269" t="s">
        <v>745</v>
      </c>
      <c r="L820" s="269" t="s">
        <v>608</v>
      </c>
    </row>
    <row r="821" spans="1:12" ht="45" x14ac:dyDescent="0.25">
      <c r="A821" s="269" t="s">
        <v>747</v>
      </c>
      <c r="B821" s="269" t="s">
        <v>748</v>
      </c>
      <c r="C821" s="269" t="s">
        <v>749</v>
      </c>
      <c r="D821" s="269" t="s">
        <v>5485</v>
      </c>
      <c r="E821" s="269" t="s">
        <v>4</v>
      </c>
      <c r="F821" s="269" t="s">
        <v>5</v>
      </c>
      <c r="G821" s="270"/>
      <c r="H821" s="20"/>
      <c r="I821" s="270"/>
      <c r="J821" s="269"/>
      <c r="K821" s="269" t="s">
        <v>9</v>
      </c>
      <c r="L821" s="269" t="s">
        <v>608</v>
      </c>
    </row>
    <row r="822" spans="1:12" ht="45" x14ac:dyDescent="0.25">
      <c r="A822" s="269" t="s">
        <v>751</v>
      </c>
      <c r="B822" s="269" t="s">
        <v>752</v>
      </c>
      <c r="C822" s="269" t="s">
        <v>753</v>
      </c>
      <c r="D822" s="269" t="s">
        <v>5485</v>
      </c>
      <c r="E822" s="269" t="s">
        <v>4</v>
      </c>
      <c r="F822" s="269" t="s">
        <v>5</v>
      </c>
      <c r="G822" s="270"/>
      <c r="H822" s="20"/>
      <c r="I822" s="270"/>
      <c r="J822" s="269"/>
      <c r="K822" s="269" t="s">
        <v>9</v>
      </c>
      <c r="L822" s="269" t="s">
        <v>608</v>
      </c>
    </row>
    <row r="823" spans="1:12" ht="45" x14ac:dyDescent="0.25">
      <c r="A823" s="269" t="s">
        <v>755</v>
      </c>
      <c r="B823" s="269" t="s">
        <v>756</v>
      </c>
      <c r="C823" s="269" t="s">
        <v>757</v>
      </c>
      <c r="D823" s="269" t="s">
        <v>5485</v>
      </c>
      <c r="E823" s="269" t="s">
        <v>4</v>
      </c>
      <c r="F823" s="269" t="s">
        <v>5</v>
      </c>
      <c r="G823" s="270"/>
      <c r="H823" s="20"/>
      <c r="I823" s="270"/>
      <c r="J823" s="269"/>
      <c r="K823" s="269" t="s">
        <v>9</v>
      </c>
      <c r="L823" s="269" t="s">
        <v>608</v>
      </c>
    </row>
    <row r="824" spans="1:12" ht="45" x14ac:dyDescent="0.25">
      <c r="A824" s="269" t="s">
        <v>759</v>
      </c>
      <c r="B824" s="269" t="s">
        <v>760</v>
      </c>
      <c r="C824" s="269" t="s">
        <v>761</v>
      </c>
      <c r="D824" s="269" t="s">
        <v>5485</v>
      </c>
      <c r="E824" s="269" t="s">
        <v>4</v>
      </c>
      <c r="F824" s="269" t="s">
        <v>5</v>
      </c>
      <c r="G824" s="270"/>
      <c r="H824" s="20"/>
      <c r="I824" s="270"/>
      <c r="J824" s="269"/>
      <c r="K824" s="269" t="s">
        <v>9</v>
      </c>
      <c r="L824" s="269" t="s">
        <v>608</v>
      </c>
    </row>
    <row r="825" spans="1:12" ht="45" x14ac:dyDescent="0.25">
      <c r="A825" s="269" t="s">
        <v>1713</v>
      </c>
      <c r="B825" s="269" t="s">
        <v>1714</v>
      </c>
      <c r="C825" s="269" t="s">
        <v>1715</v>
      </c>
      <c r="D825" s="269" t="s">
        <v>5485</v>
      </c>
      <c r="E825" s="269" t="s">
        <v>8</v>
      </c>
      <c r="F825" s="269" t="s">
        <v>5</v>
      </c>
      <c r="G825" s="270"/>
      <c r="H825" s="20"/>
      <c r="I825" s="270"/>
      <c r="J825" s="269"/>
      <c r="K825" s="269" t="s">
        <v>9</v>
      </c>
      <c r="L825" s="269" t="s">
        <v>608</v>
      </c>
    </row>
    <row r="826" spans="1:12" ht="45" x14ac:dyDescent="0.25">
      <c r="A826" s="269" t="s">
        <v>1718</v>
      </c>
      <c r="B826" s="269" t="s">
        <v>1719</v>
      </c>
      <c r="C826" s="269" t="s">
        <v>1720</v>
      </c>
      <c r="D826" s="269" t="s">
        <v>5485</v>
      </c>
      <c r="E826" s="269" t="s">
        <v>8</v>
      </c>
      <c r="F826" s="269" t="s">
        <v>5</v>
      </c>
      <c r="G826" s="270"/>
      <c r="H826" s="20"/>
      <c r="I826" s="270"/>
      <c r="J826" s="269"/>
      <c r="K826" s="269" t="s">
        <v>9</v>
      </c>
      <c r="L826" s="269" t="s">
        <v>608</v>
      </c>
    </row>
    <row r="827" spans="1:12" ht="45" x14ac:dyDescent="0.25">
      <c r="A827" s="269" t="s">
        <v>1723</v>
      </c>
      <c r="B827" s="269" t="s">
        <v>1724</v>
      </c>
      <c r="C827" s="269" t="s">
        <v>1725</v>
      </c>
      <c r="D827" s="269" t="s">
        <v>5485</v>
      </c>
      <c r="E827" s="269" t="s">
        <v>8</v>
      </c>
      <c r="F827" s="269" t="s">
        <v>5</v>
      </c>
      <c r="G827" s="270"/>
      <c r="H827" s="20"/>
      <c r="I827" s="270"/>
      <c r="J827" s="269"/>
      <c r="K827" s="269"/>
      <c r="L827" s="269" t="s">
        <v>608</v>
      </c>
    </row>
    <row r="828" spans="1:12" ht="45" x14ac:dyDescent="0.25">
      <c r="A828" s="269" t="s">
        <v>2667</v>
      </c>
      <c r="B828" s="269" t="s">
        <v>2668</v>
      </c>
      <c r="C828" s="269" t="s">
        <v>2669</v>
      </c>
      <c r="D828" s="269" t="s">
        <v>5485</v>
      </c>
      <c r="E828" s="269" t="s">
        <v>4</v>
      </c>
      <c r="F828" s="269" t="s">
        <v>5</v>
      </c>
      <c r="G828" s="270"/>
      <c r="H828" s="20"/>
      <c r="I828" s="270"/>
      <c r="J828" s="269"/>
      <c r="K828" s="269"/>
      <c r="L828" s="269" t="s">
        <v>608</v>
      </c>
    </row>
    <row r="829" spans="1:12" ht="45" x14ac:dyDescent="0.25">
      <c r="A829" s="269" t="s">
        <v>2673</v>
      </c>
      <c r="B829" s="269" t="s">
        <v>2674</v>
      </c>
      <c r="C829" s="269" t="s">
        <v>2675</v>
      </c>
      <c r="D829" s="269" t="s">
        <v>5485</v>
      </c>
      <c r="E829" s="269" t="s">
        <v>4</v>
      </c>
      <c r="F829" s="269" t="s">
        <v>5</v>
      </c>
      <c r="G829" s="270"/>
      <c r="H829" s="20"/>
      <c r="I829" s="270"/>
      <c r="J829" s="269"/>
      <c r="K829" s="269"/>
      <c r="L829" s="269" t="s">
        <v>608</v>
      </c>
    </row>
    <row r="830" spans="1:12" ht="45" x14ac:dyDescent="0.25">
      <c r="A830" s="269" t="s">
        <v>480</v>
      </c>
      <c r="B830" s="269" t="s">
        <v>481</v>
      </c>
      <c r="C830" s="269" t="s">
        <v>482</v>
      </c>
      <c r="D830" s="269" t="s">
        <v>5485</v>
      </c>
      <c r="E830" s="269" t="s">
        <v>4</v>
      </c>
      <c r="F830" s="269" t="s">
        <v>5</v>
      </c>
      <c r="G830" s="270"/>
      <c r="H830" s="20"/>
      <c r="I830" s="270"/>
      <c r="J830" s="269"/>
      <c r="K830" s="269" t="s">
        <v>15</v>
      </c>
      <c r="L830" s="269" t="s">
        <v>483</v>
      </c>
    </row>
    <row r="831" spans="1:12" ht="45" x14ac:dyDescent="0.25">
      <c r="A831" s="269" t="s">
        <v>5163</v>
      </c>
      <c r="B831" s="269" t="s">
        <v>5172</v>
      </c>
      <c r="C831" s="269" t="s">
        <v>5164</v>
      </c>
      <c r="D831" s="269" t="s">
        <v>5485</v>
      </c>
      <c r="E831" s="269" t="s">
        <v>4</v>
      </c>
      <c r="F831" s="269" t="s">
        <v>5</v>
      </c>
      <c r="G831" s="270"/>
      <c r="H831" s="20"/>
      <c r="I831" s="270"/>
      <c r="J831" s="269"/>
      <c r="K831" s="269" t="s">
        <v>10</v>
      </c>
      <c r="L831" s="269" t="s">
        <v>483</v>
      </c>
    </row>
    <row r="832" spans="1:12" ht="45" x14ac:dyDescent="0.25">
      <c r="A832" s="269" t="s">
        <v>5167</v>
      </c>
      <c r="B832" s="269" t="s">
        <v>5173</v>
      </c>
      <c r="C832" s="269" t="s">
        <v>5168</v>
      </c>
      <c r="D832" s="269" t="s">
        <v>5485</v>
      </c>
      <c r="E832" s="269" t="s">
        <v>4</v>
      </c>
      <c r="F832" s="269" t="s">
        <v>5</v>
      </c>
      <c r="G832" s="270"/>
      <c r="H832" s="20"/>
      <c r="I832" s="270"/>
      <c r="J832" s="269"/>
      <c r="K832" s="269" t="s">
        <v>10</v>
      </c>
      <c r="L832" s="269" t="s">
        <v>483</v>
      </c>
    </row>
    <row r="833" spans="1:12" ht="30" x14ac:dyDescent="0.25">
      <c r="A833" s="269" t="s">
        <v>484</v>
      </c>
      <c r="B833" s="269" t="s">
        <v>485</v>
      </c>
      <c r="C833" s="269" t="s">
        <v>486</v>
      </c>
      <c r="D833" s="269" t="s">
        <v>5486</v>
      </c>
      <c r="E833" s="269" t="s">
        <v>8</v>
      </c>
      <c r="F833" s="269" t="s">
        <v>5</v>
      </c>
      <c r="G833" s="270"/>
      <c r="H833" s="20"/>
      <c r="I833" s="270"/>
      <c r="J833" s="269"/>
      <c r="K833" s="269"/>
      <c r="L833" s="269" t="s">
        <v>483</v>
      </c>
    </row>
    <row r="834" spans="1:12" ht="30" x14ac:dyDescent="0.25">
      <c r="A834" s="269" t="s">
        <v>5170</v>
      </c>
      <c r="B834" s="269" t="s">
        <v>3942</v>
      </c>
      <c r="C834" s="269" t="s">
        <v>5171</v>
      </c>
      <c r="D834" s="269" t="s">
        <v>5485</v>
      </c>
      <c r="E834" s="269" t="s">
        <v>4</v>
      </c>
      <c r="F834" s="269" t="s">
        <v>5</v>
      </c>
      <c r="G834" s="270"/>
      <c r="H834" s="20"/>
      <c r="I834" s="270"/>
      <c r="J834" s="269"/>
      <c r="K834" s="269" t="s">
        <v>10</v>
      </c>
      <c r="L834" s="269" t="s">
        <v>483</v>
      </c>
    </row>
    <row r="835" spans="1:12" ht="60" x14ac:dyDescent="0.25">
      <c r="A835" s="269" t="s">
        <v>573</v>
      </c>
      <c r="B835" s="269" t="s">
        <v>574</v>
      </c>
      <c r="C835" s="269" t="s">
        <v>575</v>
      </c>
      <c r="D835" s="269" t="s">
        <v>5485</v>
      </c>
      <c r="E835" s="269" t="s">
        <v>8</v>
      </c>
      <c r="F835" s="269" t="s">
        <v>5</v>
      </c>
      <c r="G835" s="270"/>
      <c r="H835" s="20"/>
      <c r="I835" s="270"/>
      <c r="J835" s="269"/>
      <c r="K835" s="269" t="s">
        <v>577</v>
      </c>
      <c r="L835" s="269" t="s">
        <v>483</v>
      </c>
    </row>
    <row r="836" spans="1:12" ht="60" x14ac:dyDescent="0.25">
      <c r="A836" s="269" t="s">
        <v>580</v>
      </c>
      <c r="B836" s="269" t="s">
        <v>581</v>
      </c>
      <c r="C836" s="269" t="s">
        <v>582</v>
      </c>
      <c r="D836" s="269" t="s">
        <v>5485</v>
      </c>
      <c r="E836" s="269" t="s">
        <v>8</v>
      </c>
      <c r="F836" s="269" t="s">
        <v>5</v>
      </c>
      <c r="G836" s="270"/>
      <c r="H836" s="20"/>
      <c r="I836" s="270"/>
      <c r="J836" s="269"/>
      <c r="K836" s="269" t="s">
        <v>577</v>
      </c>
      <c r="L836" s="269" t="s">
        <v>483</v>
      </c>
    </row>
    <row r="837" spans="1:12" ht="60" x14ac:dyDescent="0.25">
      <c r="A837" s="269" t="s">
        <v>585</v>
      </c>
      <c r="B837" s="269" t="s">
        <v>586</v>
      </c>
      <c r="C837" s="269" t="s">
        <v>587</v>
      </c>
      <c r="D837" s="269" t="s">
        <v>5485</v>
      </c>
      <c r="E837" s="269" t="s">
        <v>8</v>
      </c>
      <c r="F837" s="269" t="s">
        <v>5</v>
      </c>
      <c r="G837" s="270"/>
      <c r="H837" s="20"/>
      <c r="I837" s="270"/>
      <c r="J837" s="269"/>
      <c r="K837" s="269" t="s">
        <v>153</v>
      </c>
      <c r="L837" s="269" t="s">
        <v>483</v>
      </c>
    </row>
    <row r="838" spans="1:12" ht="60" x14ac:dyDescent="0.25">
      <c r="A838" s="269" t="s">
        <v>590</v>
      </c>
      <c r="B838" s="269" t="s">
        <v>591</v>
      </c>
      <c r="C838" s="269" t="s">
        <v>592</v>
      </c>
      <c r="D838" s="269" t="s">
        <v>5485</v>
      </c>
      <c r="E838" s="269" t="s">
        <v>8</v>
      </c>
      <c r="F838" s="269" t="s">
        <v>5</v>
      </c>
      <c r="G838" s="270"/>
      <c r="H838" s="20"/>
      <c r="I838" s="270"/>
      <c r="J838" s="269"/>
      <c r="K838" s="269" t="s">
        <v>577</v>
      </c>
      <c r="L838" s="269" t="s">
        <v>483</v>
      </c>
    </row>
    <row r="839" spans="1:12" ht="60" x14ac:dyDescent="0.25">
      <c r="A839" s="269" t="s">
        <v>595</v>
      </c>
      <c r="B839" s="269" t="s">
        <v>596</v>
      </c>
      <c r="C839" s="269" t="s">
        <v>597</v>
      </c>
      <c r="D839" s="269" t="s">
        <v>5485</v>
      </c>
      <c r="E839" s="269" t="s">
        <v>8</v>
      </c>
      <c r="F839" s="269" t="s">
        <v>5</v>
      </c>
      <c r="G839" s="270"/>
      <c r="H839" s="20"/>
      <c r="I839" s="270"/>
      <c r="J839" s="269"/>
      <c r="K839" s="269" t="s">
        <v>577</v>
      </c>
      <c r="L839" s="269" t="s">
        <v>483</v>
      </c>
    </row>
    <row r="840" spans="1:12" ht="60" x14ac:dyDescent="0.25">
      <c r="A840" s="269" t="s">
        <v>600</v>
      </c>
      <c r="B840" s="269" t="s">
        <v>601</v>
      </c>
      <c r="C840" s="269" t="s">
        <v>602</v>
      </c>
      <c r="D840" s="269" t="s">
        <v>5485</v>
      </c>
      <c r="E840" s="269" t="s">
        <v>8</v>
      </c>
      <c r="F840" s="269" t="s">
        <v>5</v>
      </c>
      <c r="G840" s="270"/>
      <c r="H840" s="20"/>
      <c r="I840" s="270"/>
      <c r="J840" s="269"/>
      <c r="K840" s="269" t="s">
        <v>153</v>
      </c>
      <c r="L840" s="269" t="s">
        <v>483</v>
      </c>
    </row>
    <row r="841" spans="1:12" ht="30" x14ac:dyDescent="0.25">
      <c r="A841" s="269" t="s">
        <v>640</v>
      </c>
      <c r="B841" s="269" t="s">
        <v>641</v>
      </c>
      <c r="C841" s="269" t="s">
        <v>642</v>
      </c>
      <c r="D841" s="269" t="s">
        <v>5485</v>
      </c>
      <c r="E841" s="269" t="s">
        <v>8</v>
      </c>
      <c r="F841" s="269" t="s">
        <v>5</v>
      </c>
      <c r="G841" s="270"/>
      <c r="H841" s="20"/>
      <c r="I841" s="270"/>
      <c r="J841" s="269"/>
      <c r="K841" s="269" t="s">
        <v>10</v>
      </c>
      <c r="L841" s="269" t="s">
        <v>483</v>
      </c>
    </row>
    <row r="842" spans="1:12" ht="30" x14ac:dyDescent="0.25">
      <c r="A842" s="269" t="s">
        <v>644</v>
      </c>
      <c r="B842" s="269" t="s">
        <v>5257</v>
      </c>
      <c r="C842" s="269" t="s">
        <v>3715</v>
      </c>
      <c r="D842" s="269" t="s">
        <v>5485</v>
      </c>
      <c r="E842" s="269" t="s">
        <v>4</v>
      </c>
      <c r="F842" s="269" t="s">
        <v>5</v>
      </c>
      <c r="G842" s="270"/>
      <c r="H842" s="20"/>
      <c r="I842" s="270"/>
      <c r="J842" s="269"/>
      <c r="K842" s="269" t="s">
        <v>10</v>
      </c>
      <c r="L842" s="269" t="s">
        <v>483</v>
      </c>
    </row>
    <row r="843" spans="1:12" ht="30" x14ac:dyDescent="0.25">
      <c r="A843" s="269" t="s">
        <v>1430</v>
      </c>
      <c r="B843" s="269" t="s">
        <v>1431</v>
      </c>
      <c r="C843" s="269" t="s">
        <v>1432</v>
      </c>
      <c r="D843" s="269" t="s">
        <v>5485</v>
      </c>
      <c r="E843" s="269" t="s">
        <v>8</v>
      </c>
      <c r="F843" s="269" t="s">
        <v>5</v>
      </c>
      <c r="G843" s="270"/>
      <c r="H843" s="20"/>
      <c r="I843" s="270"/>
      <c r="J843" s="269"/>
      <c r="K843" s="269" t="s">
        <v>153</v>
      </c>
      <c r="L843" s="269" t="s">
        <v>483</v>
      </c>
    </row>
    <row r="844" spans="1:12" ht="30" x14ac:dyDescent="0.25">
      <c r="A844" s="269" t="s">
        <v>1435</v>
      </c>
      <c r="B844" s="269" t="s">
        <v>1436</v>
      </c>
      <c r="C844" s="269" t="s">
        <v>1437</v>
      </c>
      <c r="D844" s="269" t="s">
        <v>5485</v>
      </c>
      <c r="E844" s="269" t="s">
        <v>8</v>
      </c>
      <c r="F844" s="269" t="s">
        <v>5</v>
      </c>
      <c r="G844" s="270"/>
      <c r="H844" s="20"/>
      <c r="I844" s="270"/>
      <c r="J844" s="269"/>
      <c r="K844" s="269" t="s">
        <v>153</v>
      </c>
      <c r="L844" s="269" t="s">
        <v>483</v>
      </c>
    </row>
    <row r="845" spans="1:12" ht="45" x14ac:dyDescent="0.25">
      <c r="A845" s="269" t="s">
        <v>1602</v>
      </c>
      <c r="B845" s="269" t="s">
        <v>1603</v>
      </c>
      <c r="C845" s="269" t="s">
        <v>1604</v>
      </c>
      <c r="D845" s="269" t="s">
        <v>5485</v>
      </c>
      <c r="E845" s="269" t="s">
        <v>4</v>
      </c>
      <c r="F845" s="269" t="s">
        <v>6</v>
      </c>
      <c r="G845" s="270"/>
      <c r="H845" s="20"/>
      <c r="I845" s="270"/>
      <c r="J845" s="269"/>
      <c r="K845" s="269" t="s">
        <v>13</v>
      </c>
      <c r="L845" s="269" t="s">
        <v>483</v>
      </c>
    </row>
    <row r="846" spans="1:12" ht="45" x14ac:dyDescent="0.25">
      <c r="A846" s="269" t="s">
        <v>2189</v>
      </c>
      <c r="B846" s="269" t="s">
        <v>2190</v>
      </c>
      <c r="C846" s="269" t="s">
        <v>2191</v>
      </c>
      <c r="D846" s="269" t="s">
        <v>5485</v>
      </c>
      <c r="E846" s="269" t="s">
        <v>4</v>
      </c>
      <c r="F846" s="269" t="s">
        <v>5</v>
      </c>
      <c r="G846" s="270"/>
      <c r="H846" s="20"/>
      <c r="I846" s="270"/>
      <c r="J846" s="269"/>
      <c r="K846" s="269" t="s">
        <v>13</v>
      </c>
      <c r="L846" s="269" t="s">
        <v>483</v>
      </c>
    </row>
    <row r="847" spans="1:12" ht="45" x14ac:dyDescent="0.25">
      <c r="A847" s="269" t="s">
        <v>2193</v>
      </c>
      <c r="B847" s="269" t="s">
        <v>2194</v>
      </c>
      <c r="C847" s="269" t="s">
        <v>2195</v>
      </c>
      <c r="D847" s="269" t="s">
        <v>5485</v>
      </c>
      <c r="E847" s="269" t="s">
        <v>4</v>
      </c>
      <c r="F847" s="269" t="s">
        <v>5</v>
      </c>
      <c r="G847" s="270"/>
      <c r="H847" s="20"/>
      <c r="I847" s="270"/>
      <c r="J847" s="269"/>
      <c r="K847" s="269" t="s">
        <v>4816</v>
      </c>
      <c r="L847" s="269" t="s">
        <v>483</v>
      </c>
    </row>
    <row r="848" spans="1:12" ht="30" x14ac:dyDescent="0.25">
      <c r="A848" s="269" t="s">
        <v>2614</v>
      </c>
      <c r="B848" s="269" t="s">
        <v>2615</v>
      </c>
      <c r="C848" s="269" t="s">
        <v>2616</v>
      </c>
      <c r="D848" s="269" t="s">
        <v>5485</v>
      </c>
      <c r="E848" s="269" t="s">
        <v>4</v>
      </c>
      <c r="F848" s="269" t="s">
        <v>5</v>
      </c>
      <c r="G848" s="270"/>
      <c r="H848" s="20"/>
      <c r="I848" s="270"/>
      <c r="J848" s="269"/>
      <c r="K848" s="269" t="s">
        <v>4816</v>
      </c>
      <c r="L848" s="269" t="s">
        <v>483</v>
      </c>
    </row>
    <row r="849" spans="1:12" ht="45" x14ac:dyDescent="0.25">
      <c r="A849" s="269" t="s">
        <v>2618</v>
      </c>
      <c r="B849" s="269" t="s">
        <v>2619</v>
      </c>
      <c r="C849" s="269" t="s">
        <v>2620</v>
      </c>
      <c r="D849" s="269" t="s">
        <v>5485</v>
      </c>
      <c r="E849" s="269" t="s">
        <v>4</v>
      </c>
      <c r="F849" s="269" t="s">
        <v>5</v>
      </c>
      <c r="G849" s="270"/>
      <c r="H849" s="20"/>
      <c r="I849" s="270"/>
      <c r="J849" s="269"/>
      <c r="K849" s="269" t="s">
        <v>4816</v>
      </c>
      <c r="L849" s="269" t="s">
        <v>483</v>
      </c>
    </row>
    <row r="850" spans="1:12" ht="45" x14ac:dyDescent="0.25">
      <c r="A850" s="269" t="s">
        <v>2622</v>
      </c>
      <c r="B850" s="269" t="s">
        <v>2623</v>
      </c>
      <c r="C850" s="269" t="s">
        <v>2624</v>
      </c>
      <c r="D850" s="269" t="s">
        <v>5485</v>
      </c>
      <c r="E850" s="269" t="s">
        <v>4</v>
      </c>
      <c r="F850" s="269" t="s">
        <v>5</v>
      </c>
      <c r="G850" s="270"/>
      <c r="H850" s="20"/>
      <c r="I850" s="270"/>
      <c r="J850" s="269"/>
      <c r="K850" s="269"/>
      <c r="L850" s="269" t="s">
        <v>483</v>
      </c>
    </row>
    <row r="851" spans="1:12" ht="45" x14ac:dyDescent="0.25">
      <c r="A851" s="269" t="s">
        <v>2929</v>
      </c>
      <c r="B851" s="269" t="s">
        <v>2930</v>
      </c>
      <c r="C851" s="269" t="s">
        <v>2931</v>
      </c>
      <c r="D851" s="269" t="s">
        <v>5485</v>
      </c>
      <c r="E851" s="269" t="s">
        <v>4</v>
      </c>
      <c r="F851" s="269" t="s">
        <v>5</v>
      </c>
      <c r="G851" s="270"/>
      <c r="H851" s="20"/>
      <c r="I851" s="270"/>
      <c r="J851" s="269"/>
      <c r="K851" s="269" t="s">
        <v>4816</v>
      </c>
      <c r="L851" s="269" t="s">
        <v>483</v>
      </c>
    </row>
    <row r="852" spans="1:12" ht="45" x14ac:dyDescent="0.25">
      <c r="A852" s="269" t="s">
        <v>2933</v>
      </c>
      <c r="B852" s="269" t="s">
        <v>2934</v>
      </c>
      <c r="C852" s="269" t="s">
        <v>2935</v>
      </c>
      <c r="D852" s="269" t="s">
        <v>5485</v>
      </c>
      <c r="E852" s="269" t="s">
        <v>4</v>
      </c>
      <c r="F852" s="269" t="s">
        <v>5</v>
      </c>
      <c r="G852" s="270"/>
      <c r="H852" s="20"/>
      <c r="I852" s="270"/>
      <c r="J852" s="269"/>
      <c r="K852" s="269" t="s">
        <v>13</v>
      </c>
      <c r="L852" s="269" t="s">
        <v>483</v>
      </c>
    </row>
    <row r="853" spans="1:12" ht="45" x14ac:dyDescent="0.25">
      <c r="A853" s="269" t="s">
        <v>3326</v>
      </c>
      <c r="B853" s="269" t="s">
        <v>3327</v>
      </c>
      <c r="C853" s="269" t="s">
        <v>3328</v>
      </c>
      <c r="D853" s="269" t="s">
        <v>5485</v>
      </c>
      <c r="E853" s="269" t="s">
        <v>4</v>
      </c>
      <c r="F853" s="269" t="s">
        <v>5</v>
      </c>
      <c r="G853" s="270"/>
      <c r="H853" s="20"/>
      <c r="I853" s="270"/>
      <c r="J853" s="269"/>
      <c r="K853" s="269" t="s">
        <v>13</v>
      </c>
      <c r="L853" s="269" t="s">
        <v>483</v>
      </c>
    </row>
    <row r="854" spans="1:12" ht="45" x14ac:dyDescent="0.25">
      <c r="A854" s="269" t="s">
        <v>3330</v>
      </c>
      <c r="B854" s="269" t="s">
        <v>3331</v>
      </c>
      <c r="C854" s="269" t="s">
        <v>3332</v>
      </c>
      <c r="D854" s="269" t="s">
        <v>5485</v>
      </c>
      <c r="E854" s="269" t="s">
        <v>4</v>
      </c>
      <c r="F854" s="269" t="s">
        <v>5</v>
      </c>
      <c r="G854" s="270"/>
      <c r="H854" s="20"/>
      <c r="I854" s="270"/>
      <c r="J854" s="269"/>
      <c r="K854" s="269" t="s">
        <v>13</v>
      </c>
      <c r="L854" s="269" t="s">
        <v>483</v>
      </c>
    </row>
    <row r="855" spans="1:12" ht="45" x14ac:dyDescent="0.25">
      <c r="A855" s="269" t="s">
        <v>3712</v>
      </c>
      <c r="B855" s="269" t="s">
        <v>3713</v>
      </c>
      <c r="C855" s="269" t="s">
        <v>3714</v>
      </c>
      <c r="D855" s="269" t="s">
        <v>5485</v>
      </c>
      <c r="E855" s="269" t="s">
        <v>4</v>
      </c>
      <c r="F855" s="269" t="s">
        <v>5</v>
      </c>
      <c r="G855" s="270"/>
      <c r="H855" s="20"/>
      <c r="I855" s="270"/>
      <c r="J855" s="269"/>
      <c r="K855" s="269"/>
      <c r="L855" s="269" t="s">
        <v>483</v>
      </c>
    </row>
    <row r="856" spans="1:12" ht="60" x14ac:dyDescent="0.25">
      <c r="A856" s="269" t="s">
        <v>3734</v>
      </c>
      <c r="B856" s="269" t="s">
        <v>3735</v>
      </c>
      <c r="C856" s="269" t="s">
        <v>3736</v>
      </c>
      <c r="D856" s="269" t="s">
        <v>5485</v>
      </c>
      <c r="E856" s="269" t="s">
        <v>4</v>
      </c>
      <c r="F856" s="269" t="s">
        <v>5</v>
      </c>
      <c r="G856" s="270"/>
      <c r="H856" s="20"/>
      <c r="I856" s="270"/>
      <c r="J856" s="269"/>
      <c r="K856" s="269"/>
      <c r="L856" s="269" t="s">
        <v>483</v>
      </c>
    </row>
    <row r="857" spans="1:12" ht="45" x14ac:dyDescent="0.25">
      <c r="A857" s="269" t="s">
        <v>3739</v>
      </c>
      <c r="B857" s="269" t="s">
        <v>3740</v>
      </c>
      <c r="C857" s="269" t="s">
        <v>3741</v>
      </c>
      <c r="D857" s="269" t="s">
        <v>5487</v>
      </c>
      <c r="E857" s="269" t="s">
        <v>8</v>
      </c>
      <c r="F857" s="269" t="s">
        <v>5</v>
      </c>
      <c r="G857" s="270"/>
      <c r="H857" s="20"/>
      <c r="I857" s="270"/>
      <c r="J857" s="269"/>
      <c r="K857" s="269"/>
      <c r="L857" s="269" t="s">
        <v>483</v>
      </c>
    </row>
    <row r="858" spans="1:12" ht="30" x14ac:dyDescent="0.25">
      <c r="A858" s="269" t="s">
        <v>3743</v>
      </c>
      <c r="B858" s="269" t="s">
        <v>5424</v>
      </c>
      <c r="C858" s="269" t="s">
        <v>5425</v>
      </c>
      <c r="D858" s="269" t="s">
        <v>5485</v>
      </c>
      <c r="E858" s="269" t="s">
        <v>4</v>
      </c>
      <c r="F858" s="269" t="s">
        <v>5</v>
      </c>
      <c r="G858" s="270"/>
      <c r="H858" s="20"/>
      <c r="I858" s="270"/>
      <c r="J858" s="269"/>
      <c r="K858" s="269" t="s">
        <v>10</v>
      </c>
      <c r="L858" s="269" t="s">
        <v>483</v>
      </c>
    </row>
    <row r="859" spans="1:12" ht="60" x14ac:dyDescent="0.25">
      <c r="A859" s="269" t="s">
        <v>3746</v>
      </c>
      <c r="B859" s="269" t="s">
        <v>3747</v>
      </c>
      <c r="C859" s="269" t="s">
        <v>3748</v>
      </c>
      <c r="D859" s="269" t="s">
        <v>5487</v>
      </c>
      <c r="E859" s="269" t="s">
        <v>8</v>
      </c>
      <c r="F859" s="269" t="s">
        <v>5</v>
      </c>
      <c r="G859" s="270"/>
      <c r="H859" s="20"/>
      <c r="I859" s="270"/>
      <c r="J859" s="269"/>
      <c r="K859" s="269" t="s">
        <v>153</v>
      </c>
      <c r="L859" s="269" t="s">
        <v>483</v>
      </c>
    </row>
    <row r="860" spans="1:12" ht="60" x14ac:dyDescent="0.25">
      <c r="A860" s="269" t="s">
        <v>3751</v>
      </c>
      <c r="B860" s="269" t="s">
        <v>3752</v>
      </c>
      <c r="C860" s="269" t="s">
        <v>3753</v>
      </c>
      <c r="D860" s="269" t="s">
        <v>5487</v>
      </c>
      <c r="E860" s="269" t="s">
        <v>8</v>
      </c>
      <c r="F860" s="269" t="s">
        <v>6</v>
      </c>
      <c r="G860" s="270"/>
      <c r="H860" s="20"/>
      <c r="I860" s="270"/>
      <c r="J860" s="269"/>
      <c r="K860" s="269" t="s">
        <v>153</v>
      </c>
      <c r="L860" s="269" t="s">
        <v>483</v>
      </c>
    </row>
    <row r="861" spans="1:12" ht="60" x14ac:dyDescent="0.25">
      <c r="A861" s="269" t="s">
        <v>3756</v>
      </c>
      <c r="B861" s="269" t="s">
        <v>3757</v>
      </c>
      <c r="C861" s="269" t="s">
        <v>3758</v>
      </c>
      <c r="D861" s="269" t="s">
        <v>5487</v>
      </c>
      <c r="E861" s="269" t="s">
        <v>8</v>
      </c>
      <c r="F861" s="269" t="s">
        <v>6</v>
      </c>
      <c r="G861" s="270"/>
      <c r="H861" s="20"/>
      <c r="I861" s="270"/>
      <c r="J861" s="269"/>
      <c r="K861" s="269" t="s">
        <v>153</v>
      </c>
      <c r="L861" s="269" t="s">
        <v>483</v>
      </c>
    </row>
    <row r="862" spans="1:12" ht="60" x14ac:dyDescent="0.25">
      <c r="A862" s="269" t="s">
        <v>3761</v>
      </c>
      <c r="B862" s="269" t="s">
        <v>3762</v>
      </c>
      <c r="C862" s="269" t="s">
        <v>3763</v>
      </c>
      <c r="D862" s="269" t="s">
        <v>5487</v>
      </c>
      <c r="E862" s="269" t="s">
        <v>8</v>
      </c>
      <c r="F862" s="269" t="s">
        <v>6</v>
      </c>
      <c r="G862" s="270"/>
      <c r="H862" s="20"/>
      <c r="I862" s="270"/>
      <c r="J862" s="269"/>
      <c r="K862" s="269" t="s">
        <v>153</v>
      </c>
      <c r="L862" s="269" t="s">
        <v>483</v>
      </c>
    </row>
    <row r="863" spans="1:12" ht="60" x14ac:dyDescent="0.25">
      <c r="A863" s="269" t="s">
        <v>3767</v>
      </c>
      <c r="B863" s="269" t="s">
        <v>3768</v>
      </c>
      <c r="C863" s="269" t="s">
        <v>3769</v>
      </c>
      <c r="D863" s="269" t="s">
        <v>5487</v>
      </c>
      <c r="E863" s="269" t="s">
        <v>8</v>
      </c>
      <c r="F863" s="269" t="s">
        <v>6</v>
      </c>
      <c r="G863" s="270"/>
      <c r="H863" s="20"/>
      <c r="I863" s="270"/>
      <c r="J863" s="269"/>
      <c r="K863" s="269" t="s">
        <v>153</v>
      </c>
      <c r="L863" s="269" t="s">
        <v>483</v>
      </c>
    </row>
    <row r="864" spans="1:12" ht="60" x14ac:dyDescent="0.25">
      <c r="A864" s="269" t="s">
        <v>3772</v>
      </c>
      <c r="B864" s="269" t="s">
        <v>3773</v>
      </c>
      <c r="C864" s="269" t="s">
        <v>3774</v>
      </c>
      <c r="D864" s="269" t="s">
        <v>5487</v>
      </c>
      <c r="E864" s="269" t="s">
        <v>8</v>
      </c>
      <c r="F864" s="269" t="s">
        <v>5</v>
      </c>
      <c r="G864" s="270"/>
      <c r="H864" s="20"/>
      <c r="I864" s="270"/>
      <c r="J864" s="269"/>
      <c r="K864" s="269" t="s">
        <v>153</v>
      </c>
      <c r="L864" s="269" t="s">
        <v>483</v>
      </c>
    </row>
    <row r="865" spans="1:12" ht="60" x14ac:dyDescent="0.25">
      <c r="A865" s="269" t="s">
        <v>3777</v>
      </c>
      <c r="B865" s="269" t="s">
        <v>3778</v>
      </c>
      <c r="C865" s="269" t="s">
        <v>3779</v>
      </c>
      <c r="D865" s="269" t="s">
        <v>5487</v>
      </c>
      <c r="E865" s="269" t="s">
        <v>8</v>
      </c>
      <c r="F865" s="269" t="s">
        <v>5</v>
      </c>
      <c r="G865" s="270"/>
      <c r="H865" s="20"/>
      <c r="I865" s="270"/>
      <c r="J865" s="269"/>
      <c r="K865" s="269"/>
      <c r="L865" s="269" t="s">
        <v>483</v>
      </c>
    </row>
    <row r="866" spans="1:12" ht="30" x14ac:dyDescent="0.25">
      <c r="A866" s="269" t="s">
        <v>3781</v>
      </c>
      <c r="B866" s="269" t="s">
        <v>3782</v>
      </c>
      <c r="C866" s="269" t="s">
        <v>3783</v>
      </c>
      <c r="D866" s="269" t="s">
        <v>5485</v>
      </c>
      <c r="E866" s="269" t="s">
        <v>4</v>
      </c>
      <c r="F866" s="269" t="s">
        <v>5</v>
      </c>
      <c r="G866" s="270"/>
      <c r="H866" s="20"/>
      <c r="I866" s="270"/>
      <c r="J866" s="269"/>
      <c r="K866" s="269"/>
      <c r="L866" s="269" t="s">
        <v>483</v>
      </c>
    </row>
    <row r="867" spans="1:12" ht="30" x14ac:dyDescent="0.25">
      <c r="A867" s="269" t="s">
        <v>3785</v>
      </c>
      <c r="B867" s="269" t="s">
        <v>3786</v>
      </c>
      <c r="C867" s="269" t="s">
        <v>3787</v>
      </c>
      <c r="D867" s="269" t="s">
        <v>5485</v>
      </c>
      <c r="E867" s="269" t="s">
        <v>4</v>
      </c>
      <c r="F867" s="269" t="s">
        <v>5</v>
      </c>
      <c r="G867" s="270"/>
      <c r="H867" s="20"/>
      <c r="I867" s="270"/>
      <c r="J867" s="269"/>
      <c r="K867" s="269"/>
      <c r="L867" s="269" t="s">
        <v>483</v>
      </c>
    </row>
    <row r="868" spans="1:12" ht="45" x14ac:dyDescent="0.25">
      <c r="A868" s="269" t="s">
        <v>3789</v>
      </c>
      <c r="B868" s="269" t="s">
        <v>5426</v>
      </c>
      <c r="C868" s="269" t="s">
        <v>5427</v>
      </c>
      <c r="D868" s="269" t="s">
        <v>5485</v>
      </c>
      <c r="E868" s="269" t="s">
        <v>4</v>
      </c>
      <c r="F868" s="269" t="s">
        <v>5</v>
      </c>
      <c r="G868" s="270"/>
      <c r="H868" s="20"/>
      <c r="I868" s="270"/>
      <c r="J868" s="269"/>
      <c r="K868" s="269" t="s">
        <v>10</v>
      </c>
      <c r="L868" s="269" t="s">
        <v>483</v>
      </c>
    </row>
    <row r="869" spans="1:12" ht="45" x14ac:dyDescent="0.25">
      <c r="A869" s="269" t="s">
        <v>3791</v>
      </c>
      <c r="B869" s="269" t="s">
        <v>3792</v>
      </c>
      <c r="C869" s="269" t="s">
        <v>3793</v>
      </c>
      <c r="D869" s="269" t="s">
        <v>5485</v>
      </c>
      <c r="E869" s="269" t="s">
        <v>4</v>
      </c>
      <c r="F869" s="269" t="s">
        <v>5</v>
      </c>
      <c r="G869" s="270"/>
      <c r="H869" s="20"/>
      <c r="I869" s="270"/>
      <c r="J869" s="269"/>
      <c r="K869" s="269" t="s">
        <v>10</v>
      </c>
      <c r="L869" s="269" t="s">
        <v>483</v>
      </c>
    </row>
    <row r="870" spans="1:12" ht="45" x14ac:dyDescent="0.25">
      <c r="A870" s="269" t="s">
        <v>3795</v>
      </c>
      <c r="B870" s="269" t="s">
        <v>5428</v>
      </c>
      <c r="C870" s="269" t="s">
        <v>5429</v>
      </c>
      <c r="D870" s="269" t="s">
        <v>5485</v>
      </c>
      <c r="E870" s="269" t="s">
        <v>4</v>
      </c>
      <c r="F870" s="269" t="s">
        <v>5</v>
      </c>
      <c r="G870" s="270"/>
      <c r="H870" s="20"/>
      <c r="I870" s="270"/>
      <c r="J870" s="269"/>
      <c r="K870" s="269" t="s">
        <v>10</v>
      </c>
      <c r="L870" s="269" t="s">
        <v>483</v>
      </c>
    </row>
    <row r="871" spans="1:12" ht="45" x14ac:dyDescent="0.25">
      <c r="A871" s="269" t="s">
        <v>3797</v>
      </c>
      <c r="B871" s="269" t="s">
        <v>3798</v>
      </c>
      <c r="C871" s="269" t="s">
        <v>3799</v>
      </c>
      <c r="D871" s="269" t="s">
        <v>5485</v>
      </c>
      <c r="E871" s="269" t="s">
        <v>4</v>
      </c>
      <c r="F871" s="269" t="s">
        <v>5</v>
      </c>
      <c r="G871" s="270"/>
      <c r="H871" s="20"/>
      <c r="I871" s="270"/>
      <c r="J871" s="269"/>
      <c r="K871" s="269" t="s">
        <v>4816</v>
      </c>
      <c r="L871" s="269" t="s">
        <v>483</v>
      </c>
    </row>
    <row r="872" spans="1:12" ht="45" x14ac:dyDescent="0.25">
      <c r="A872" s="269" t="s">
        <v>3801</v>
      </c>
      <c r="B872" s="269" t="s">
        <v>5430</v>
      </c>
      <c r="C872" s="269" t="s">
        <v>5431</v>
      </c>
      <c r="D872" s="269" t="s">
        <v>5485</v>
      </c>
      <c r="E872" s="269" t="s">
        <v>4</v>
      </c>
      <c r="F872" s="269" t="s">
        <v>5</v>
      </c>
      <c r="G872" s="270"/>
      <c r="H872" s="20"/>
      <c r="I872" s="270"/>
      <c r="J872" s="269"/>
      <c r="K872" s="269" t="s">
        <v>10</v>
      </c>
      <c r="L872" s="269" t="s">
        <v>483</v>
      </c>
    </row>
    <row r="873" spans="1:12" ht="45" x14ac:dyDescent="0.25">
      <c r="A873" s="269" t="s">
        <v>3803</v>
      </c>
      <c r="B873" s="269" t="s">
        <v>5432</v>
      </c>
      <c r="C873" s="269" t="s">
        <v>5433</v>
      </c>
      <c r="D873" s="269" t="s">
        <v>5485</v>
      </c>
      <c r="E873" s="269" t="s">
        <v>4</v>
      </c>
      <c r="F873" s="269" t="s">
        <v>5</v>
      </c>
      <c r="G873" s="270"/>
      <c r="H873" s="20"/>
      <c r="I873" s="270"/>
      <c r="J873" s="269"/>
      <c r="K873" s="269" t="s">
        <v>10</v>
      </c>
      <c r="L873" s="269" t="s">
        <v>483</v>
      </c>
    </row>
    <row r="874" spans="1:12" ht="30" x14ac:dyDescent="0.25">
      <c r="A874" s="269" t="s">
        <v>3805</v>
      </c>
      <c r="B874" s="269" t="s">
        <v>3806</v>
      </c>
      <c r="C874" s="269" t="s">
        <v>3807</v>
      </c>
      <c r="D874" s="269" t="s">
        <v>5485</v>
      </c>
      <c r="E874" s="269" t="s">
        <v>4</v>
      </c>
      <c r="F874" s="269" t="s">
        <v>5</v>
      </c>
      <c r="G874" s="270"/>
      <c r="H874" s="20"/>
      <c r="I874" s="270"/>
      <c r="J874" s="269"/>
      <c r="K874" s="269" t="s">
        <v>13</v>
      </c>
      <c r="L874" s="269" t="s">
        <v>483</v>
      </c>
    </row>
    <row r="875" spans="1:12" ht="45" x14ac:dyDescent="0.25">
      <c r="A875" s="269" t="s">
        <v>3891</v>
      </c>
      <c r="B875" s="269" t="s">
        <v>3892</v>
      </c>
      <c r="C875" s="269" t="s">
        <v>3893</v>
      </c>
      <c r="D875" s="269" t="s">
        <v>5485</v>
      </c>
      <c r="E875" s="269" t="s">
        <v>4</v>
      </c>
      <c r="F875" s="269" t="s">
        <v>5</v>
      </c>
      <c r="G875" s="270"/>
      <c r="H875" s="20"/>
      <c r="I875" s="270"/>
      <c r="J875" s="269"/>
      <c r="K875" s="269" t="s">
        <v>4816</v>
      </c>
      <c r="L875" s="269" t="s">
        <v>483</v>
      </c>
    </row>
    <row r="876" spans="1:12" ht="45" x14ac:dyDescent="0.25">
      <c r="A876" s="269" t="s">
        <v>4865</v>
      </c>
      <c r="B876" s="269" t="s">
        <v>4866</v>
      </c>
      <c r="C876" s="269" t="s">
        <v>4867</v>
      </c>
      <c r="D876" s="269" t="s">
        <v>5487</v>
      </c>
      <c r="E876" s="269" t="s">
        <v>8</v>
      </c>
      <c r="F876" s="269" t="s">
        <v>5</v>
      </c>
      <c r="G876" s="270"/>
      <c r="H876" s="20"/>
      <c r="I876" s="270"/>
      <c r="J876" s="269"/>
      <c r="K876" s="269"/>
      <c r="L876" s="269" t="s">
        <v>497</v>
      </c>
    </row>
    <row r="877" spans="1:12" ht="45" x14ac:dyDescent="0.25">
      <c r="A877" s="269" t="s">
        <v>4871</v>
      </c>
      <c r="B877" s="269" t="s">
        <v>4872</v>
      </c>
      <c r="C877" s="269" t="s">
        <v>4873</v>
      </c>
      <c r="D877" s="269" t="s">
        <v>5487</v>
      </c>
      <c r="E877" s="269" t="s">
        <v>8</v>
      </c>
      <c r="F877" s="269" t="s">
        <v>5</v>
      </c>
      <c r="G877" s="270"/>
      <c r="H877" s="20"/>
      <c r="I877" s="270"/>
      <c r="J877" s="269"/>
      <c r="K877" s="269"/>
      <c r="L877" s="269" t="s">
        <v>497</v>
      </c>
    </row>
    <row r="878" spans="1:12" ht="45" x14ac:dyDescent="0.25">
      <c r="A878" s="269" t="s">
        <v>4876</v>
      </c>
      <c r="B878" s="269" t="s">
        <v>4877</v>
      </c>
      <c r="C878" s="269" t="s">
        <v>4878</v>
      </c>
      <c r="D878" s="269" t="s">
        <v>5487</v>
      </c>
      <c r="E878" s="269" t="s">
        <v>8</v>
      </c>
      <c r="F878" s="269" t="s">
        <v>5</v>
      </c>
      <c r="G878" s="270"/>
      <c r="H878" s="20"/>
      <c r="I878" s="270"/>
      <c r="J878" s="269"/>
      <c r="K878" s="269"/>
      <c r="L878" s="269" t="s">
        <v>497</v>
      </c>
    </row>
    <row r="879" spans="1:12" ht="45" x14ac:dyDescent="0.25">
      <c r="A879" s="269" t="s">
        <v>4881</v>
      </c>
      <c r="B879" s="269" t="s">
        <v>4882</v>
      </c>
      <c r="C879" s="269" t="s">
        <v>4883</v>
      </c>
      <c r="D879" s="269" t="s">
        <v>5487</v>
      </c>
      <c r="E879" s="269" t="s">
        <v>8</v>
      </c>
      <c r="F879" s="269" t="s">
        <v>5</v>
      </c>
      <c r="G879" s="270"/>
      <c r="H879" s="20"/>
      <c r="I879" s="270"/>
      <c r="J879" s="269"/>
      <c r="K879" s="269"/>
      <c r="L879" s="269" t="s">
        <v>497</v>
      </c>
    </row>
    <row r="880" spans="1:12" ht="45" x14ac:dyDescent="0.25">
      <c r="A880" s="269" t="s">
        <v>494</v>
      </c>
      <c r="B880" s="269" t="s">
        <v>495</v>
      </c>
      <c r="C880" s="269" t="s">
        <v>496</v>
      </c>
      <c r="D880" s="269" t="s">
        <v>5485</v>
      </c>
      <c r="E880" s="269" t="s">
        <v>8</v>
      </c>
      <c r="F880" s="269" t="s">
        <v>5</v>
      </c>
      <c r="G880" s="270"/>
      <c r="H880" s="20"/>
      <c r="I880" s="270"/>
      <c r="J880" s="269"/>
      <c r="K880" s="269"/>
      <c r="L880" s="269" t="s">
        <v>497</v>
      </c>
    </row>
    <row r="881" spans="1:12" ht="45" x14ac:dyDescent="0.25">
      <c r="A881" s="269" t="s">
        <v>501</v>
      </c>
      <c r="B881" s="269" t="s">
        <v>502</v>
      </c>
      <c r="C881" s="269" t="s">
        <v>503</v>
      </c>
      <c r="D881" s="269" t="s">
        <v>5485</v>
      </c>
      <c r="E881" s="269" t="s">
        <v>8</v>
      </c>
      <c r="F881" s="269" t="s">
        <v>5</v>
      </c>
      <c r="G881" s="270"/>
      <c r="H881" s="20"/>
      <c r="I881" s="270"/>
      <c r="J881" s="269"/>
      <c r="K881" s="269"/>
      <c r="L881" s="269" t="s">
        <v>497</v>
      </c>
    </row>
    <row r="882" spans="1:12" ht="45" x14ac:dyDescent="0.25">
      <c r="A882" s="269" t="s">
        <v>506</v>
      </c>
      <c r="B882" s="269" t="s">
        <v>507</v>
      </c>
      <c r="C882" s="269" t="s">
        <v>508</v>
      </c>
      <c r="D882" s="269" t="s">
        <v>5485</v>
      </c>
      <c r="E882" s="269" t="s">
        <v>8</v>
      </c>
      <c r="F882" s="269" t="s">
        <v>5</v>
      </c>
      <c r="G882" s="270"/>
      <c r="H882" s="20"/>
      <c r="I882" s="270"/>
      <c r="J882" s="269"/>
      <c r="K882" s="269"/>
      <c r="L882" s="269" t="s">
        <v>497</v>
      </c>
    </row>
    <row r="883" spans="1:12" ht="45" x14ac:dyDescent="0.25">
      <c r="A883" s="269" t="s">
        <v>511</v>
      </c>
      <c r="B883" s="269" t="s">
        <v>512</v>
      </c>
      <c r="C883" s="269" t="s">
        <v>513</v>
      </c>
      <c r="D883" s="269" t="s">
        <v>5485</v>
      </c>
      <c r="E883" s="269" t="s">
        <v>8</v>
      </c>
      <c r="F883" s="269" t="s">
        <v>5</v>
      </c>
      <c r="G883" s="270"/>
      <c r="H883" s="20"/>
      <c r="I883" s="270"/>
      <c r="J883" s="269"/>
      <c r="K883" s="269"/>
      <c r="L883" s="269" t="s">
        <v>497</v>
      </c>
    </row>
    <row r="884" spans="1:12" ht="60" x14ac:dyDescent="0.25">
      <c r="A884" s="269" t="s">
        <v>516</v>
      </c>
      <c r="B884" s="269" t="s">
        <v>517</v>
      </c>
      <c r="C884" s="269" t="s">
        <v>518</v>
      </c>
      <c r="D884" s="269" t="s">
        <v>5487</v>
      </c>
      <c r="E884" s="269" t="s">
        <v>8</v>
      </c>
      <c r="F884" s="269" t="s">
        <v>5</v>
      </c>
      <c r="G884" s="270"/>
      <c r="H884" s="20"/>
      <c r="I884" s="270"/>
      <c r="J884" s="269"/>
      <c r="K884" s="269"/>
      <c r="L884" s="269" t="s">
        <v>497</v>
      </c>
    </row>
    <row r="885" spans="1:12" ht="60" x14ac:dyDescent="0.25">
      <c r="A885" s="269" t="s">
        <v>521</v>
      </c>
      <c r="B885" s="269" t="s">
        <v>522</v>
      </c>
      <c r="C885" s="269" t="s">
        <v>523</v>
      </c>
      <c r="D885" s="269" t="s">
        <v>5487</v>
      </c>
      <c r="E885" s="269" t="s">
        <v>8</v>
      </c>
      <c r="F885" s="269" t="s">
        <v>5</v>
      </c>
      <c r="G885" s="270"/>
      <c r="H885" s="20"/>
      <c r="I885" s="270"/>
      <c r="J885" s="269"/>
      <c r="K885" s="269"/>
      <c r="L885" s="269" t="s">
        <v>497</v>
      </c>
    </row>
    <row r="886" spans="1:12" ht="60" x14ac:dyDescent="0.25">
      <c r="A886" s="269" t="s">
        <v>526</v>
      </c>
      <c r="B886" s="269" t="s">
        <v>527</v>
      </c>
      <c r="C886" s="269" t="s">
        <v>528</v>
      </c>
      <c r="D886" s="269" t="s">
        <v>5487</v>
      </c>
      <c r="E886" s="269" t="s">
        <v>8</v>
      </c>
      <c r="F886" s="269" t="s">
        <v>5</v>
      </c>
      <c r="G886" s="270"/>
      <c r="H886" s="20"/>
      <c r="I886" s="270"/>
      <c r="J886" s="269"/>
      <c r="K886" s="269"/>
      <c r="L886" s="269" t="s">
        <v>497</v>
      </c>
    </row>
    <row r="887" spans="1:12" ht="60" x14ac:dyDescent="0.25">
      <c r="A887" s="269" t="s">
        <v>531</v>
      </c>
      <c r="B887" s="269" t="s">
        <v>532</v>
      </c>
      <c r="C887" s="269" t="s">
        <v>533</v>
      </c>
      <c r="D887" s="269" t="s">
        <v>5487</v>
      </c>
      <c r="E887" s="269" t="s">
        <v>8</v>
      </c>
      <c r="F887" s="269" t="s">
        <v>5</v>
      </c>
      <c r="G887" s="270"/>
      <c r="H887" s="20"/>
      <c r="I887" s="270"/>
      <c r="J887" s="269"/>
      <c r="K887" s="269"/>
      <c r="L887" s="269" t="s">
        <v>497</v>
      </c>
    </row>
    <row r="888" spans="1:12" ht="60" x14ac:dyDescent="0.25">
      <c r="A888" s="269" t="s">
        <v>5247</v>
      </c>
      <c r="B888" s="269" t="s">
        <v>5248</v>
      </c>
      <c r="C888" s="269" t="s">
        <v>5249</v>
      </c>
      <c r="D888" s="269" t="s">
        <v>5487</v>
      </c>
      <c r="E888" s="269" t="s">
        <v>8</v>
      </c>
      <c r="F888" s="269" t="s">
        <v>6</v>
      </c>
      <c r="G888" s="270"/>
      <c r="H888" s="20"/>
      <c r="I888" s="270"/>
      <c r="J888" s="269"/>
      <c r="K888" s="269" t="s">
        <v>5175</v>
      </c>
      <c r="L888" s="269" t="s">
        <v>497</v>
      </c>
    </row>
    <row r="889" spans="1:12" ht="60" x14ac:dyDescent="0.25">
      <c r="A889" s="269" t="s">
        <v>636</v>
      </c>
      <c r="B889" s="269" t="s">
        <v>637</v>
      </c>
      <c r="C889" s="269" t="s">
        <v>638</v>
      </c>
      <c r="D889" s="269" t="s">
        <v>5487</v>
      </c>
      <c r="E889" s="269" t="s">
        <v>8</v>
      </c>
      <c r="F889" s="269" t="s">
        <v>5</v>
      </c>
      <c r="G889" s="270"/>
      <c r="H889" s="20"/>
      <c r="I889" s="270"/>
      <c r="J889" s="269"/>
      <c r="K889" s="269" t="s">
        <v>5176</v>
      </c>
      <c r="L889" s="269" t="s">
        <v>497</v>
      </c>
    </row>
    <row r="890" spans="1:12" ht="30" x14ac:dyDescent="0.25">
      <c r="A890" s="269" t="s">
        <v>1190</v>
      </c>
      <c r="B890" s="269" t="s">
        <v>1191</v>
      </c>
      <c r="C890" s="269" t="s">
        <v>1192</v>
      </c>
      <c r="D890" s="269" t="s">
        <v>5485</v>
      </c>
      <c r="E890" s="269" t="s">
        <v>4</v>
      </c>
      <c r="F890" s="269" t="s">
        <v>5</v>
      </c>
      <c r="G890" s="270"/>
      <c r="H890" s="20"/>
      <c r="I890" s="270"/>
      <c r="J890" s="269"/>
      <c r="K890" s="269" t="s">
        <v>13</v>
      </c>
      <c r="L890" s="269" t="s">
        <v>497</v>
      </c>
    </row>
    <row r="891" spans="1:12" ht="45" x14ac:dyDescent="0.25">
      <c r="A891" s="269" t="s">
        <v>2128</v>
      </c>
      <c r="B891" s="269" t="s">
        <v>2129</v>
      </c>
      <c r="C891" s="269" t="s">
        <v>2130</v>
      </c>
      <c r="D891" s="269" t="s">
        <v>5485</v>
      </c>
      <c r="E891" s="269" t="s">
        <v>8</v>
      </c>
      <c r="F891" s="269" t="s">
        <v>6</v>
      </c>
      <c r="G891" s="270"/>
      <c r="H891" s="20"/>
      <c r="I891" s="270"/>
      <c r="J891" s="269"/>
      <c r="K891" s="269" t="s">
        <v>15</v>
      </c>
      <c r="L891" s="269" t="s">
        <v>497</v>
      </c>
    </row>
    <row r="892" spans="1:12" ht="45" x14ac:dyDescent="0.25">
      <c r="A892" s="269" t="s">
        <v>2133</v>
      </c>
      <c r="B892" s="269" t="s">
        <v>2134</v>
      </c>
      <c r="C892" s="269" t="s">
        <v>2135</v>
      </c>
      <c r="D892" s="269" t="s">
        <v>5485</v>
      </c>
      <c r="E892" s="269" t="s">
        <v>8</v>
      </c>
      <c r="F892" s="269" t="s">
        <v>6</v>
      </c>
      <c r="G892" s="270"/>
      <c r="H892" s="20"/>
      <c r="I892" s="270"/>
      <c r="J892" s="269"/>
      <c r="K892" s="269" t="s">
        <v>15</v>
      </c>
      <c r="L892" s="269" t="s">
        <v>497</v>
      </c>
    </row>
    <row r="893" spans="1:12" ht="45" x14ac:dyDescent="0.25">
      <c r="A893" s="269" t="s">
        <v>2138</v>
      </c>
      <c r="B893" s="269" t="s">
        <v>2139</v>
      </c>
      <c r="C893" s="269" t="s">
        <v>2140</v>
      </c>
      <c r="D893" s="269" t="s">
        <v>5485</v>
      </c>
      <c r="E893" s="269" t="s">
        <v>8</v>
      </c>
      <c r="F893" s="269" t="s">
        <v>6</v>
      </c>
      <c r="G893" s="270"/>
      <c r="H893" s="20"/>
      <c r="I893" s="270"/>
      <c r="J893" s="269"/>
      <c r="K893" s="269" t="s">
        <v>15</v>
      </c>
      <c r="L893" s="269" t="s">
        <v>497</v>
      </c>
    </row>
    <row r="894" spans="1:12" ht="45" x14ac:dyDescent="0.25">
      <c r="A894" s="269" t="s">
        <v>2143</v>
      </c>
      <c r="B894" s="269" t="s">
        <v>1499</v>
      </c>
      <c r="C894" s="269" t="s">
        <v>2144</v>
      </c>
      <c r="D894" s="269" t="s">
        <v>5485</v>
      </c>
      <c r="E894" s="269" t="s">
        <v>8</v>
      </c>
      <c r="F894" s="269" t="s">
        <v>6</v>
      </c>
      <c r="G894" s="270"/>
      <c r="H894" s="20"/>
      <c r="I894" s="270"/>
      <c r="J894" s="269"/>
      <c r="K894" s="269" t="s">
        <v>15</v>
      </c>
      <c r="L894" s="269" t="s">
        <v>497</v>
      </c>
    </row>
    <row r="895" spans="1:12" ht="30" x14ac:dyDescent="0.25">
      <c r="A895" s="269" t="s">
        <v>2147</v>
      </c>
      <c r="B895" s="269" t="s">
        <v>2148</v>
      </c>
      <c r="C895" s="269" t="s">
        <v>2149</v>
      </c>
      <c r="D895" s="269" t="s">
        <v>5485</v>
      </c>
      <c r="E895" s="269" t="s">
        <v>8</v>
      </c>
      <c r="F895" s="269" t="s">
        <v>6</v>
      </c>
      <c r="G895" s="270"/>
      <c r="H895" s="20"/>
      <c r="I895" s="270"/>
      <c r="J895" s="269"/>
      <c r="K895" s="269" t="s">
        <v>15</v>
      </c>
      <c r="L895" s="269" t="s">
        <v>497</v>
      </c>
    </row>
    <row r="896" spans="1:12" ht="30" x14ac:dyDescent="0.25">
      <c r="A896" s="269" t="s">
        <v>2152</v>
      </c>
      <c r="B896" s="269" t="s">
        <v>2153</v>
      </c>
      <c r="C896" s="269" t="s">
        <v>2154</v>
      </c>
      <c r="D896" s="269" t="s">
        <v>5485</v>
      </c>
      <c r="E896" s="269" t="s">
        <v>8</v>
      </c>
      <c r="F896" s="269" t="s">
        <v>6</v>
      </c>
      <c r="G896" s="270"/>
      <c r="H896" s="20"/>
      <c r="I896" s="270"/>
      <c r="J896" s="269"/>
      <c r="K896" s="269" t="s">
        <v>15</v>
      </c>
      <c r="L896" s="269" t="s">
        <v>497</v>
      </c>
    </row>
    <row r="897" spans="1:12" ht="45" x14ac:dyDescent="0.25">
      <c r="A897" s="269" t="s">
        <v>2156</v>
      </c>
      <c r="B897" s="269" t="s">
        <v>2157</v>
      </c>
      <c r="C897" s="269" t="s">
        <v>2158</v>
      </c>
      <c r="D897" s="269" t="s">
        <v>5485</v>
      </c>
      <c r="E897" s="269" t="s">
        <v>4</v>
      </c>
      <c r="F897" s="269" t="s">
        <v>5</v>
      </c>
      <c r="G897" s="270"/>
      <c r="H897" s="20"/>
      <c r="I897" s="270"/>
      <c r="J897" s="269"/>
      <c r="K897" s="269" t="s">
        <v>15</v>
      </c>
      <c r="L897" s="269" t="s">
        <v>497</v>
      </c>
    </row>
    <row r="898" spans="1:12" ht="45" x14ac:dyDescent="0.25">
      <c r="A898" s="269" t="s">
        <v>2160</v>
      </c>
      <c r="B898" s="269" t="s">
        <v>5389</v>
      </c>
      <c r="C898" s="269" t="s">
        <v>5390</v>
      </c>
      <c r="D898" s="269" t="s">
        <v>5485</v>
      </c>
      <c r="E898" s="269" t="s">
        <v>4</v>
      </c>
      <c r="F898" s="269" t="s">
        <v>5</v>
      </c>
      <c r="G898" s="270"/>
      <c r="H898" s="20"/>
      <c r="I898" s="270"/>
      <c r="J898" s="269"/>
      <c r="K898" s="269" t="s">
        <v>15</v>
      </c>
      <c r="L898" s="269" t="s">
        <v>497</v>
      </c>
    </row>
    <row r="899" spans="1:12" ht="45" x14ac:dyDescent="0.25">
      <c r="A899" s="269" t="s">
        <v>2162</v>
      </c>
      <c r="B899" s="269" t="s">
        <v>2163</v>
      </c>
      <c r="C899" s="269" t="s">
        <v>2164</v>
      </c>
      <c r="D899" s="269" t="s">
        <v>5485</v>
      </c>
      <c r="E899" s="269" t="s">
        <v>4</v>
      </c>
      <c r="F899" s="269" t="s">
        <v>5</v>
      </c>
      <c r="G899" s="270"/>
      <c r="H899" s="20"/>
      <c r="I899" s="270"/>
      <c r="J899" s="269"/>
      <c r="K899" s="269" t="s">
        <v>15</v>
      </c>
      <c r="L899" s="269" t="s">
        <v>497</v>
      </c>
    </row>
    <row r="900" spans="1:12" ht="45" x14ac:dyDescent="0.25">
      <c r="A900" s="269" t="s">
        <v>2167</v>
      </c>
      <c r="B900" s="269" t="s">
        <v>2168</v>
      </c>
      <c r="C900" s="269" t="s">
        <v>2169</v>
      </c>
      <c r="D900" s="269" t="s">
        <v>5485</v>
      </c>
      <c r="E900" s="269" t="s">
        <v>8</v>
      </c>
      <c r="F900" s="269" t="s">
        <v>6</v>
      </c>
      <c r="G900" s="270"/>
      <c r="H900" s="20"/>
      <c r="I900" s="270"/>
      <c r="J900" s="269"/>
      <c r="K900" s="269" t="s">
        <v>15</v>
      </c>
      <c r="L900" s="269" t="s">
        <v>497</v>
      </c>
    </row>
    <row r="901" spans="1:12" ht="45" x14ac:dyDescent="0.25">
      <c r="A901" s="269" t="s">
        <v>2172</v>
      </c>
      <c r="B901" s="269" t="s">
        <v>2173</v>
      </c>
      <c r="C901" s="269" t="s">
        <v>2174</v>
      </c>
      <c r="D901" s="269" t="s">
        <v>5485</v>
      </c>
      <c r="E901" s="269" t="s">
        <v>8</v>
      </c>
      <c r="F901" s="269" t="s">
        <v>6</v>
      </c>
      <c r="G901" s="270"/>
      <c r="H901" s="20"/>
      <c r="I901" s="270"/>
      <c r="J901" s="269"/>
      <c r="K901" s="269" t="s">
        <v>15</v>
      </c>
      <c r="L901" s="269" t="s">
        <v>497</v>
      </c>
    </row>
    <row r="902" spans="1:12" ht="45" x14ac:dyDescent="0.25">
      <c r="A902" s="269" t="s">
        <v>2177</v>
      </c>
      <c r="B902" s="269" t="s">
        <v>2178</v>
      </c>
      <c r="C902" s="269" t="s">
        <v>2179</v>
      </c>
      <c r="D902" s="269" t="s">
        <v>5485</v>
      </c>
      <c r="E902" s="269" t="s">
        <v>8</v>
      </c>
      <c r="F902" s="269" t="s">
        <v>6</v>
      </c>
      <c r="G902" s="270"/>
      <c r="H902" s="20"/>
      <c r="I902" s="270"/>
      <c r="J902" s="269"/>
      <c r="K902" s="269" t="s">
        <v>15</v>
      </c>
      <c r="L902" s="269" t="s">
        <v>497</v>
      </c>
    </row>
    <row r="903" spans="1:12" ht="45" x14ac:dyDescent="0.25">
      <c r="A903" s="269" t="s">
        <v>2182</v>
      </c>
      <c r="B903" s="269" t="s">
        <v>2183</v>
      </c>
      <c r="C903" s="269" t="s">
        <v>2184</v>
      </c>
      <c r="D903" s="269" t="s">
        <v>5485</v>
      </c>
      <c r="E903" s="269" t="s">
        <v>8</v>
      </c>
      <c r="F903" s="269" t="s">
        <v>6</v>
      </c>
      <c r="G903" s="270"/>
      <c r="H903" s="20"/>
      <c r="I903" s="270"/>
      <c r="J903" s="269"/>
      <c r="K903" s="269" t="s">
        <v>15</v>
      </c>
      <c r="L903" s="269" t="s">
        <v>497</v>
      </c>
    </row>
    <row r="904" spans="1:12" ht="75" x14ac:dyDescent="0.25">
      <c r="A904" s="269" t="s">
        <v>2504</v>
      </c>
      <c r="B904" s="269" t="s">
        <v>2505</v>
      </c>
      <c r="C904" s="269" t="s">
        <v>2506</v>
      </c>
      <c r="D904" s="269" t="s">
        <v>5487</v>
      </c>
      <c r="E904" s="269" t="s">
        <v>8</v>
      </c>
      <c r="F904" s="269" t="s">
        <v>5</v>
      </c>
      <c r="G904" s="270"/>
      <c r="H904" s="20"/>
      <c r="I904" s="270"/>
      <c r="J904" s="269"/>
      <c r="K904" s="269" t="s">
        <v>2508</v>
      </c>
      <c r="L904" s="269" t="s">
        <v>497</v>
      </c>
    </row>
    <row r="905" spans="1:12" ht="75" x14ac:dyDescent="0.25">
      <c r="A905" s="269" t="s">
        <v>2511</v>
      </c>
      <c r="B905" s="269" t="s">
        <v>2512</v>
      </c>
      <c r="C905" s="269" t="s">
        <v>2513</v>
      </c>
      <c r="D905" s="269" t="s">
        <v>5487</v>
      </c>
      <c r="E905" s="269" t="s">
        <v>8</v>
      </c>
      <c r="F905" s="269" t="s">
        <v>5</v>
      </c>
      <c r="G905" s="270"/>
      <c r="H905" s="20"/>
      <c r="I905" s="270"/>
      <c r="J905" s="269"/>
      <c r="K905" s="269" t="s">
        <v>2508</v>
      </c>
      <c r="L905" s="269" t="s">
        <v>497</v>
      </c>
    </row>
    <row r="906" spans="1:12" ht="75" x14ac:dyDescent="0.25">
      <c r="A906" s="269" t="s">
        <v>2517</v>
      </c>
      <c r="B906" s="269" t="s">
        <v>2518</v>
      </c>
      <c r="C906" s="269" t="s">
        <v>2519</v>
      </c>
      <c r="D906" s="269" t="s">
        <v>5487</v>
      </c>
      <c r="E906" s="269" t="s">
        <v>8</v>
      </c>
      <c r="F906" s="269" t="s">
        <v>5</v>
      </c>
      <c r="G906" s="270"/>
      <c r="H906" s="20"/>
      <c r="I906" s="270"/>
      <c r="J906" s="269"/>
      <c r="K906" s="269" t="s">
        <v>2508</v>
      </c>
      <c r="L906" s="269" t="s">
        <v>497</v>
      </c>
    </row>
    <row r="907" spans="1:12" ht="75" x14ac:dyDescent="0.25">
      <c r="A907" s="269" t="s">
        <v>2522</v>
      </c>
      <c r="B907" s="269" t="s">
        <v>2523</v>
      </c>
      <c r="C907" s="269" t="s">
        <v>2524</v>
      </c>
      <c r="D907" s="269" t="s">
        <v>5487</v>
      </c>
      <c r="E907" s="269" t="s">
        <v>8</v>
      </c>
      <c r="F907" s="269" t="s">
        <v>5</v>
      </c>
      <c r="G907" s="270"/>
      <c r="H907" s="20"/>
      <c r="I907" s="270"/>
      <c r="J907" s="269"/>
      <c r="K907" s="269" t="s">
        <v>2508</v>
      </c>
      <c r="L907" s="269" t="s">
        <v>497</v>
      </c>
    </row>
    <row r="908" spans="1:12" ht="45" x14ac:dyDescent="0.25">
      <c r="A908" s="269" t="s">
        <v>4496</v>
      </c>
      <c r="B908" s="269" t="s">
        <v>5106</v>
      </c>
      <c r="C908" s="269" t="s">
        <v>5107</v>
      </c>
      <c r="D908" s="269" t="s">
        <v>5485</v>
      </c>
      <c r="E908" s="269" t="s">
        <v>8</v>
      </c>
      <c r="F908" s="269" t="s">
        <v>5</v>
      </c>
      <c r="G908" s="270"/>
      <c r="H908" s="20"/>
      <c r="I908" s="270"/>
      <c r="J908" s="269"/>
      <c r="K908" s="269" t="s">
        <v>4497</v>
      </c>
      <c r="L908" s="269" t="s">
        <v>497</v>
      </c>
    </row>
    <row r="909" spans="1:12" ht="45" x14ac:dyDescent="0.25">
      <c r="A909" s="269" t="s">
        <v>4500</v>
      </c>
      <c r="B909" s="269" t="s">
        <v>5108</v>
      </c>
      <c r="C909" s="269" t="s">
        <v>5109</v>
      </c>
      <c r="D909" s="269" t="s">
        <v>5485</v>
      </c>
      <c r="E909" s="269" t="s">
        <v>8</v>
      </c>
      <c r="F909" s="269" t="s">
        <v>5</v>
      </c>
      <c r="G909" s="270"/>
      <c r="H909" s="20"/>
      <c r="I909" s="270"/>
      <c r="J909" s="269"/>
      <c r="K909" s="269" t="s">
        <v>4497</v>
      </c>
      <c r="L909" s="269" t="s">
        <v>497</v>
      </c>
    </row>
    <row r="910" spans="1:12" ht="45" x14ac:dyDescent="0.25">
      <c r="A910" s="269" t="s">
        <v>4503</v>
      </c>
      <c r="B910" s="269" t="s">
        <v>5110</v>
      </c>
      <c r="C910" s="269" t="s">
        <v>5111</v>
      </c>
      <c r="D910" s="269" t="s">
        <v>5485</v>
      </c>
      <c r="E910" s="269" t="s">
        <v>8</v>
      </c>
      <c r="F910" s="269" t="s">
        <v>5</v>
      </c>
      <c r="G910" s="270"/>
      <c r="H910" s="20"/>
      <c r="I910" s="270"/>
      <c r="J910" s="269"/>
      <c r="K910" s="269" t="s">
        <v>4497</v>
      </c>
      <c r="L910" s="269" t="s">
        <v>497</v>
      </c>
    </row>
    <row r="911" spans="1:12" ht="45" x14ac:dyDescent="0.25">
      <c r="A911" s="269" t="s">
        <v>4506</v>
      </c>
      <c r="B911" s="269" t="s">
        <v>5112</v>
      </c>
      <c r="C911" s="269" t="s">
        <v>5113</v>
      </c>
      <c r="D911" s="269" t="s">
        <v>5485</v>
      </c>
      <c r="E911" s="269" t="s">
        <v>8</v>
      </c>
      <c r="F911" s="269" t="s">
        <v>5</v>
      </c>
      <c r="G911" s="270"/>
      <c r="H911" s="20"/>
      <c r="I911" s="270"/>
      <c r="J911" s="269"/>
      <c r="K911" s="269" t="s">
        <v>4497</v>
      </c>
      <c r="L911" s="269" t="s">
        <v>497</v>
      </c>
    </row>
    <row r="912" spans="1:12" ht="45" x14ac:dyDescent="0.25">
      <c r="A912" s="269" t="s">
        <v>4509</v>
      </c>
      <c r="B912" s="269" t="s">
        <v>5114</v>
      </c>
      <c r="C912" s="269" t="s">
        <v>5115</v>
      </c>
      <c r="D912" s="269" t="s">
        <v>5485</v>
      </c>
      <c r="E912" s="269" t="s">
        <v>8</v>
      </c>
      <c r="F912" s="269" t="s">
        <v>5</v>
      </c>
      <c r="G912" s="270"/>
      <c r="H912" s="20"/>
      <c r="I912" s="270"/>
      <c r="J912" s="269"/>
      <c r="K912" s="269" t="s">
        <v>4497</v>
      </c>
      <c r="L912" s="269" t="s">
        <v>497</v>
      </c>
    </row>
    <row r="913" spans="1:12" ht="45" x14ac:dyDescent="0.25">
      <c r="A913" s="269" t="s">
        <v>4512</v>
      </c>
      <c r="B913" s="269" t="s">
        <v>5117</v>
      </c>
      <c r="C913" s="269" t="s">
        <v>5118</v>
      </c>
      <c r="D913" s="269" t="s">
        <v>5485</v>
      </c>
      <c r="E913" s="269" t="s">
        <v>8</v>
      </c>
      <c r="F913" s="269" t="s">
        <v>5</v>
      </c>
      <c r="G913" s="270"/>
      <c r="H913" s="20"/>
      <c r="I913" s="270"/>
      <c r="J913" s="269"/>
      <c r="K913" s="269" t="s">
        <v>4497</v>
      </c>
      <c r="L913" s="269" t="s">
        <v>497</v>
      </c>
    </row>
    <row r="914" spans="1:12" ht="45" x14ac:dyDescent="0.25">
      <c r="A914" s="269" t="s">
        <v>4515</v>
      </c>
      <c r="B914" s="269" t="s">
        <v>5119</v>
      </c>
      <c r="C914" s="269" t="s">
        <v>4516</v>
      </c>
      <c r="D914" s="269" t="s">
        <v>5485</v>
      </c>
      <c r="E914" s="269" t="s">
        <v>8</v>
      </c>
      <c r="F914" s="269" t="s">
        <v>5</v>
      </c>
      <c r="G914" s="270"/>
      <c r="H914" s="20"/>
      <c r="I914" s="270"/>
      <c r="J914" s="269"/>
      <c r="K914" s="269"/>
      <c r="L914" s="269" t="s">
        <v>497</v>
      </c>
    </row>
    <row r="915" spans="1:12" ht="45" x14ac:dyDescent="0.25">
      <c r="A915" s="269" t="s">
        <v>4519</v>
      </c>
      <c r="B915" s="269" t="s">
        <v>5120</v>
      </c>
      <c r="C915" s="269" t="s">
        <v>5121</v>
      </c>
      <c r="D915" s="269" t="s">
        <v>5485</v>
      </c>
      <c r="E915" s="269" t="s">
        <v>8</v>
      </c>
      <c r="F915" s="269" t="s">
        <v>5</v>
      </c>
      <c r="G915" s="270"/>
      <c r="H915" s="20"/>
      <c r="I915" s="270"/>
      <c r="J915" s="269"/>
      <c r="K915" s="269" t="s">
        <v>4497</v>
      </c>
      <c r="L915" s="269" t="s">
        <v>497</v>
      </c>
    </row>
    <row r="916" spans="1:12" ht="45" x14ac:dyDescent="0.25">
      <c r="A916" s="269" t="s">
        <v>4522</v>
      </c>
      <c r="B916" s="269" t="s">
        <v>5122</v>
      </c>
      <c r="C916" s="269" t="s">
        <v>5123</v>
      </c>
      <c r="D916" s="269" t="s">
        <v>5485</v>
      </c>
      <c r="E916" s="269" t="s">
        <v>8</v>
      </c>
      <c r="F916" s="269" t="s">
        <v>5</v>
      </c>
      <c r="G916" s="270"/>
      <c r="H916" s="20"/>
      <c r="I916" s="270"/>
      <c r="J916" s="269"/>
      <c r="K916" s="269" t="s">
        <v>4497</v>
      </c>
      <c r="L916" s="269" t="s">
        <v>497</v>
      </c>
    </row>
    <row r="917" spans="1:12" ht="45" x14ac:dyDescent="0.25">
      <c r="A917" s="269" t="s">
        <v>4525</v>
      </c>
      <c r="B917" s="269" t="s">
        <v>4526</v>
      </c>
      <c r="C917" s="269" t="s">
        <v>4527</v>
      </c>
      <c r="D917" s="269" t="s">
        <v>5485</v>
      </c>
      <c r="E917" s="269" t="s">
        <v>8</v>
      </c>
      <c r="F917" s="269" t="s">
        <v>5</v>
      </c>
      <c r="G917" s="270"/>
      <c r="H917" s="20"/>
      <c r="I917" s="270"/>
      <c r="J917" s="269"/>
      <c r="K917" s="269" t="s">
        <v>4497</v>
      </c>
      <c r="L917" s="269" t="s">
        <v>497</v>
      </c>
    </row>
    <row r="918" spans="1:12" ht="45" x14ac:dyDescent="0.25">
      <c r="A918" s="269" t="s">
        <v>4530</v>
      </c>
      <c r="B918" s="269" t="s">
        <v>4531</v>
      </c>
      <c r="C918" s="269" t="s">
        <v>4532</v>
      </c>
      <c r="D918" s="269" t="s">
        <v>5485</v>
      </c>
      <c r="E918" s="269" t="s">
        <v>8</v>
      </c>
      <c r="F918" s="269" t="s">
        <v>5</v>
      </c>
      <c r="G918" s="270"/>
      <c r="H918" s="20"/>
      <c r="I918" s="270"/>
      <c r="J918" s="269"/>
      <c r="K918" s="269" t="s">
        <v>4497</v>
      </c>
      <c r="L918" s="269" t="s">
        <v>497</v>
      </c>
    </row>
    <row r="919" spans="1:12" ht="45" x14ac:dyDescent="0.25">
      <c r="A919" s="269" t="s">
        <v>4535</v>
      </c>
      <c r="B919" s="269" t="s">
        <v>4536</v>
      </c>
      <c r="C919" s="269" t="s">
        <v>4537</v>
      </c>
      <c r="D919" s="269" t="s">
        <v>5485</v>
      </c>
      <c r="E919" s="269" t="s">
        <v>8</v>
      </c>
      <c r="F919" s="269" t="s">
        <v>5</v>
      </c>
      <c r="G919" s="270"/>
      <c r="H919" s="20"/>
      <c r="I919" s="270"/>
      <c r="J919" s="269"/>
      <c r="K919" s="269" t="s">
        <v>4497</v>
      </c>
      <c r="L919" s="269" t="s">
        <v>497</v>
      </c>
    </row>
    <row r="920" spans="1:12" ht="45" x14ac:dyDescent="0.25">
      <c r="A920" s="269" t="s">
        <v>4540</v>
      </c>
      <c r="B920" s="269" t="s">
        <v>4541</v>
      </c>
      <c r="C920" s="269" t="s">
        <v>4542</v>
      </c>
      <c r="D920" s="269" t="s">
        <v>5485</v>
      </c>
      <c r="E920" s="269" t="s">
        <v>8</v>
      </c>
      <c r="F920" s="269" t="s">
        <v>5</v>
      </c>
      <c r="G920" s="270"/>
      <c r="H920" s="20"/>
      <c r="I920" s="270"/>
      <c r="J920" s="269"/>
      <c r="K920" s="269" t="s">
        <v>4497</v>
      </c>
      <c r="L920" s="269" t="s">
        <v>497</v>
      </c>
    </row>
    <row r="921" spans="1:12" ht="45" x14ac:dyDescent="0.25">
      <c r="A921" s="269" t="s">
        <v>4545</v>
      </c>
      <c r="B921" s="269" t="s">
        <v>4546</v>
      </c>
      <c r="C921" s="269" t="s">
        <v>4547</v>
      </c>
      <c r="D921" s="269" t="s">
        <v>5485</v>
      </c>
      <c r="E921" s="269" t="s">
        <v>8</v>
      </c>
      <c r="F921" s="269" t="s">
        <v>5</v>
      </c>
      <c r="G921" s="270"/>
      <c r="H921" s="20"/>
      <c r="I921" s="270"/>
      <c r="J921" s="269"/>
      <c r="K921" s="269" t="s">
        <v>4497</v>
      </c>
      <c r="L921" s="269" t="s">
        <v>497</v>
      </c>
    </row>
    <row r="922" spans="1:12" ht="45" x14ac:dyDescent="0.25">
      <c r="A922" s="269" t="s">
        <v>4550</v>
      </c>
      <c r="B922" s="269" t="s">
        <v>4551</v>
      </c>
      <c r="C922" s="269" t="s">
        <v>4552</v>
      </c>
      <c r="D922" s="269" t="s">
        <v>5485</v>
      </c>
      <c r="E922" s="269" t="s">
        <v>8</v>
      </c>
      <c r="F922" s="269" t="s">
        <v>5</v>
      </c>
      <c r="G922" s="270"/>
      <c r="H922" s="20"/>
      <c r="I922" s="270"/>
      <c r="J922" s="269"/>
      <c r="K922" s="269" t="s">
        <v>4497</v>
      </c>
      <c r="L922" s="269" t="s">
        <v>497</v>
      </c>
    </row>
    <row r="923" spans="1:12" ht="45" x14ac:dyDescent="0.25">
      <c r="A923" s="269" t="s">
        <v>4555</v>
      </c>
      <c r="B923" s="269" t="s">
        <v>5124</v>
      </c>
      <c r="C923" s="269" t="s">
        <v>5125</v>
      </c>
      <c r="D923" s="269" t="s">
        <v>5485</v>
      </c>
      <c r="E923" s="269" t="s">
        <v>8</v>
      </c>
      <c r="F923" s="269" t="s">
        <v>5</v>
      </c>
      <c r="G923" s="270"/>
      <c r="H923" s="20"/>
      <c r="I923" s="270"/>
      <c r="J923" s="269"/>
      <c r="K923" s="269" t="s">
        <v>4497</v>
      </c>
      <c r="L923" s="269" t="s">
        <v>497</v>
      </c>
    </row>
    <row r="924" spans="1:12" ht="30" x14ac:dyDescent="0.25">
      <c r="A924" s="269" t="s">
        <v>4557</v>
      </c>
      <c r="B924" s="269" t="s">
        <v>4558</v>
      </c>
      <c r="C924" s="269" t="s">
        <v>4559</v>
      </c>
      <c r="D924" s="269" t="s">
        <v>5485</v>
      </c>
      <c r="E924" s="269" t="s">
        <v>4</v>
      </c>
      <c r="F924" s="269" t="s">
        <v>5</v>
      </c>
      <c r="G924" s="270"/>
      <c r="H924" s="20"/>
      <c r="I924" s="270"/>
      <c r="J924" s="269"/>
      <c r="K924" s="269" t="s">
        <v>13</v>
      </c>
      <c r="L924" s="269" t="s">
        <v>497</v>
      </c>
    </row>
    <row r="925" spans="1:12" ht="30" x14ac:dyDescent="0.25">
      <c r="A925" s="269" t="s">
        <v>98</v>
      </c>
      <c r="B925" s="269" t="s">
        <v>99</v>
      </c>
      <c r="C925" s="269" t="s">
        <v>100</v>
      </c>
      <c r="D925" s="269" t="s">
        <v>5485</v>
      </c>
      <c r="E925" s="269" t="s">
        <v>8</v>
      </c>
      <c r="F925" s="269" t="s">
        <v>6</v>
      </c>
      <c r="G925" s="270"/>
      <c r="H925" s="20"/>
      <c r="I925" s="270"/>
      <c r="J925" s="269"/>
      <c r="K925" s="269"/>
      <c r="L925" s="269" t="s">
        <v>101</v>
      </c>
    </row>
    <row r="926" spans="1:12" ht="45" x14ac:dyDescent="0.25">
      <c r="A926" s="269" t="s">
        <v>105</v>
      </c>
      <c r="B926" s="269" t="s">
        <v>106</v>
      </c>
      <c r="C926" s="269" t="s">
        <v>107</v>
      </c>
      <c r="D926" s="269" t="s">
        <v>5485</v>
      </c>
      <c r="E926" s="269" t="s">
        <v>4</v>
      </c>
      <c r="F926" s="269" t="s">
        <v>6</v>
      </c>
      <c r="G926" s="270"/>
      <c r="H926" s="20"/>
      <c r="I926" s="270"/>
      <c r="J926" s="269"/>
      <c r="K926" s="269" t="s">
        <v>13</v>
      </c>
      <c r="L926" s="269" t="s">
        <v>101</v>
      </c>
    </row>
    <row r="927" spans="1:12" ht="45" x14ac:dyDescent="0.25">
      <c r="A927" s="269" t="s">
        <v>110</v>
      </c>
      <c r="B927" s="269" t="s">
        <v>111</v>
      </c>
      <c r="C927" s="269" t="s">
        <v>112</v>
      </c>
      <c r="D927" s="269" t="s">
        <v>5485</v>
      </c>
      <c r="E927" s="269" t="s">
        <v>4</v>
      </c>
      <c r="F927" s="269" t="s">
        <v>6</v>
      </c>
      <c r="G927" s="270"/>
      <c r="H927" s="20"/>
      <c r="I927" s="270"/>
      <c r="J927" s="269"/>
      <c r="K927" s="269" t="s">
        <v>13</v>
      </c>
      <c r="L927" s="269" t="s">
        <v>101</v>
      </c>
    </row>
    <row r="928" spans="1:12" ht="45" x14ac:dyDescent="0.25">
      <c r="A928" s="269" t="s">
        <v>114</v>
      </c>
      <c r="B928" s="269" t="s">
        <v>115</v>
      </c>
      <c r="C928" s="269" t="s">
        <v>116</v>
      </c>
      <c r="D928" s="269" t="s">
        <v>5485</v>
      </c>
      <c r="E928" s="269" t="s">
        <v>4</v>
      </c>
      <c r="F928" s="269" t="s">
        <v>6</v>
      </c>
      <c r="G928" s="270"/>
      <c r="H928" s="20"/>
      <c r="I928" s="270"/>
      <c r="J928" s="269"/>
      <c r="K928" s="269" t="s">
        <v>13</v>
      </c>
      <c r="L928" s="269" t="s">
        <v>101</v>
      </c>
    </row>
    <row r="929" spans="1:12" ht="45" x14ac:dyDescent="0.25">
      <c r="A929" s="269" t="s">
        <v>118</v>
      </c>
      <c r="B929" s="269" t="s">
        <v>119</v>
      </c>
      <c r="C929" s="269" t="s">
        <v>120</v>
      </c>
      <c r="D929" s="269" t="s">
        <v>5485</v>
      </c>
      <c r="E929" s="269" t="s">
        <v>4</v>
      </c>
      <c r="F929" s="269" t="s">
        <v>6</v>
      </c>
      <c r="G929" s="270"/>
      <c r="H929" s="20"/>
      <c r="I929" s="270"/>
      <c r="J929" s="269"/>
      <c r="K929" s="269" t="s">
        <v>13</v>
      </c>
      <c r="L929" s="269" t="s">
        <v>101</v>
      </c>
    </row>
    <row r="930" spans="1:12" ht="45" x14ac:dyDescent="0.25">
      <c r="A930" s="269" t="s">
        <v>122</v>
      </c>
      <c r="B930" s="269" t="s">
        <v>123</v>
      </c>
      <c r="C930" s="269" t="s">
        <v>124</v>
      </c>
      <c r="D930" s="269" t="s">
        <v>5485</v>
      </c>
      <c r="E930" s="269" t="s">
        <v>4</v>
      </c>
      <c r="F930" s="269" t="s">
        <v>6</v>
      </c>
      <c r="G930" s="270"/>
      <c r="H930" s="20"/>
      <c r="I930" s="270"/>
      <c r="J930" s="269"/>
      <c r="K930" s="269" t="s">
        <v>13</v>
      </c>
      <c r="L930" s="269" t="s">
        <v>101</v>
      </c>
    </row>
    <row r="931" spans="1:12" ht="45" x14ac:dyDescent="0.25">
      <c r="A931" s="269" t="s">
        <v>126</v>
      </c>
      <c r="B931" s="269" t="s">
        <v>127</v>
      </c>
      <c r="C931" s="269" t="s">
        <v>128</v>
      </c>
      <c r="D931" s="269" t="s">
        <v>5485</v>
      </c>
      <c r="E931" s="269" t="s">
        <v>4</v>
      </c>
      <c r="F931" s="269" t="s">
        <v>5</v>
      </c>
      <c r="G931" s="270"/>
      <c r="H931" s="20"/>
      <c r="I931" s="270"/>
      <c r="J931" s="269"/>
      <c r="K931" s="269" t="s">
        <v>13</v>
      </c>
      <c r="L931" s="269" t="s">
        <v>101</v>
      </c>
    </row>
    <row r="932" spans="1:12" ht="45" x14ac:dyDescent="0.25">
      <c r="A932" s="269" t="s">
        <v>130</v>
      </c>
      <c r="B932" s="269" t="s">
        <v>131</v>
      </c>
      <c r="C932" s="269" t="s">
        <v>132</v>
      </c>
      <c r="D932" s="269" t="s">
        <v>5485</v>
      </c>
      <c r="E932" s="269" t="s">
        <v>4</v>
      </c>
      <c r="F932" s="269" t="s">
        <v>5</v>
      </c>
      <c r="G932" s="270"/>
      <c r="H932" s="20"/>
      <c r="I932" s="270"/>
      <c r="J932" s="269"/>
      <c r="K932" s="269" t="s">
        <v>13</v>
      </c>
      <c r="L932" s="269" t="s">
        <v>101</v>
      </c>
    </row>
    <row r="933" spans="1:12" ht="45" x14ac:dyDescent="0.25">
      <c r="A933" s="269" t="s">
        <v>134</v>
      </c>
      <c r="B933" s="269" t="s">
        <v>135</v>
      </c>
      <c r="C933" s="269" t="s">
        <v>136</v>
      </c>
      <c r="D933" s="269" t="s">
        <v>5485</v>
      </c>
      <c r="E933" s="269" t="s">
        <v>4</v>
      </c>
      <c r="F933" s="269" t="s">
        <v>5</v>
      </c>
      <c r="G933" s="270"/>
      <c r="H933" s="20"/>
      <c r="I933" s="270"/>
      <c r="J933" s="269"/>
      <c r="K933" s="269" t="s">
        <v>13</v>
      </c>
      <c r="L933" s="269" t="s">
        <v>101</v>
      </c>
    </row>
    <row r="934" spans="1:12" ht="45" x14ac:dyDescent="0.25">
      <c r="A934" s="269" t="s">
        <v>138</v>
      </c>
      <c r="B934" s="269" t="s">
        <v>139</v>
      </c>
      <c r="C934" s="269" t="s">
        <v>140</v>
      </c>
      <c r="D934" s="269" t="s">
        <v>5485</v>
      </c>
      <c r="E934" s="269" t="s">
        <v>4</v>
      </c>
      <c r="F934" s="269" t="s">
        <v>5</v>
      </c>
      <c r="G934" s="270"/>
      <c r="H934" s="20"/>
      <c r="I934" s="270"/>
      <c r="J934" s="269"/>
      <c r="K934" s="269" t="s">
        <v>13</v>
      </c>
      <c r="L934" s="269" t="s">
        <v>101</v>
      </c>
    </row>
    <row r="935" spans="1:12" ht="45" x14ac:dyDescent="0.25">
      <c r="A935" s="269" t="s">
        <v>142</v>
      </c>
      <c r="B935" s="269" t="s">
        <v>143</v>
      </c>
      <c r="C935" s="269" t="s">
        <v>144</v>
      </c>
      <c r="D935" s="269" t="s">
        <v>5485</v>
      </c>
      <c r="E935" s="269" t="s">
        <v>4</v>
      </c>
      <c r="F935" s="269" t="s">
        <v>5</v>
      </c>
      <c r="G935" s="270"/>
      <c r="H935" s="20"/>
      <c r="I935" s="270"/>
      <c r="J935" s="269"/>
      <c r="K935" s="269" t="s">
        <v>13</v>
      </c>
      <c r="L935" s="269" t="s">
        <v>101</v>
      </c>
    </row>
    <row r="936" spans="1:12" ht="45" x14ac:dyDescent="0.25">
      <c r="A936" s="269" t="s">
        <v>5291</v>
      </c>
      <c r="B936" s="269" t="s">
        <v>5292</v>
      </c>
      <c r="C936" s="269" t="s">
        <v>5293</v>
      </c>
      <c r="D936" s="269" t="s">
        <v>5487</v>
      </c>
      <c r="E936" s="269" t="s">
        <v>8</v>
      </c>
      <c r="F936" s="269" t="s">
        <v>6</v>
      </c>
      <c r="G936" s="270"/>
      <c r="H936" s="20"/>
      <c r="I936" s="270"/>
      <c r="J936" s="269"/>
      <c r="K936" s="269" t="s">
        <v>5178</v>
      </c>
      <c r="L936" s="269" t="s">
        <v>101</v>
      </c>
    </row>
    <row r="937" spans="1:12" ht="45" x14ac:dyDescent="0.25">
      <c r="A937" s="269" t="s">
        <v>1240</v>
      </c>
      <c r="B937" s="269" t="s">
        <v>1241</v>
      </c>
      <c r="C937" s="269" t="s">
        <v>1242</v>
      </c>
      <c r="D937" s="269" t="s">
        <v>5487</v>
      </c>
      <c r="E937" s="269" t="s">
        <v>4</v>
      </c>
      <c r="F937" s="269" t="s">
        <v>5</v>
      </c>
      <c r="G937" s="270"/>
      <c r="H937" s="20"/>
      <c r="I937" s="270"/>
      <c r="J937" s="269"/>
      <c r="K937" s="269"/>
      <c r="L937" s="269" t="s">
        <v>101</v>
      </c>
    </row>
    <row r="938" spans="1:12" ht="45" x14ac:dyDescent="0.25">
      <c r="A938" s="269" t="s">
        <v>2533</v>
      </c>
      <c r="B938" s="269" t="s">
        <v>2534</v>
      </c>
      <c r="C938" s="269" t="s">
        <v>2535</v>
      </c>
      <c r="D938" s="269" t="s">
        <v>5485</v>
      </c>
      <c r="E938" s="269" t="s">
        <v>8</v>
      </c>
      <c r="F938" s="269" t="s">
        <v>5</v>
      </c>
      <c r="G938" s="270"/>
      <c r="H938" s="20"/>
      <c r="I938" s="270"/>
      <c r="J938" s="269"/>
      <c r="K938" s="269"/>
      <c r="L938" s="269" t="s">
        <v>101</v>
      </c>
    </row>
    <row r="939" spans="1:12" ht="45" x14ac:dyDescent="0.25">
      <c r="A939" s="269" t="s">
        <v>2539</v>
      </c>
      <c r="B939" s="269" t="s">
        <v>2540</v>
      </c>
      <c r="C939" s="269" t="s">
        <v>2541</v>
      </c>
      <c r="D939" s="269" t="s">
        <v>5485</v>
      </c>
      <c r="E939" s="269" t="s">
        <v>8</v>
      </c>
      <c r="F939" s="269" t="s">
        <v>5</v>
      </c>
      <c r="G939" s="270"/>
      <c r="H939" s="20"/>
      <c r="I939" s="270"/>
      <c r="J939" s="269"/>
      <c r="K939" s="269"/>
      <c r="L939" s="269" t="s">
        <v>101</v>
      </c>
    </row>
    <row r="940" spans="1:12" ht="45" x14ac:dyDescent="0.25">
      <c r="A940" s="269" t="s">
        <v>2544</v>
      </c>
      <c r="B940" s="269" t="s">
        <v>2545</v>
      </c>
      <c r="C940" s="269" t="s">
        <v>2546</v>
      </c>
      <c r="D940" s="269" t="s">
        <v>5485</v>
      </c>
      <c r="E940" s="269" t="s">
        <v>8</v>
      </c>
      <c r="F940" s="269" t="s">
        <v>5</v>
      </c>
      <c r="G940" s="270"/>
      <c r="H940" s="20"/>
      <c r="I940" s="270"/>
      <c r="J940" s="269"/>
      <c r="K940" s="269"/>
      <c r="L940" s="269" t="s">
        <v>101</v>
      </c>
    </row>
    <row r="941" spans="1:12" ht="45" x14ac:dyDescent="0.25">
      <c r="A941" s="269" t="s">
        <v>2549</v>
      </c>
      <c r="B941" s="269" t="s">
        <v>2550</v>
      </c>
      <c r="C941" s="269" t="s">
        <v>2551</v>
      </c>
      <c r="D941" s="269" t="s">
        <v>5485</v>
      </c>
      <c r="E941" s="269" t="s">
        <v>8</v>
      </c>
      <c r="F941" s="269" t="s">
        <v>5</v>
      </c>
      <c r="G941" s="270"/>
      <c r="H941" s="20"/>
      <c r="I941" s="270"/>
      <c r="J941" s="269"/>
      <c r="K941" s="269"/>
      <c r="L941" s="269" t="s">
        <v>101</v>
      </c>
    </row>
    <row r="942" spans="1:12" ht="45" x14ac:dyDescent="0.25">
      <c r="A942" s="269" t="s">
        <v>2554</v>
      </c>
      <c r="B942" s="269" t="s">
        <v>2555</v>
      </c>
      <c r="C942" s="269" t="s">
        <v>2556</v>
      </c>
      <c r="D942" s="269" t="s">
        <v>5485</v>
      </c>
      <c r="E942" s="269" t="s">
        <v>8</v>
      </c>
      <c r="F942" s="269" t="s">
        <v>5</v>
      </c>
      <c r="G942" s="270"/>
      <c r="H942" s="20"/>
      <c r="I942" s="270"/>
      <c r="J942" s="269"/>
      <c r="K942" s="269"/>
      <c r="L942" s="269" t="s">
        <v>101</v>
      </c>
    </row>
    <row r="943" spans="1:12" ht="45" x14ac:dyDescent="0.25">
      <c r="A943" s="269" t="s">
        <v>2559</v>
      </c>
      <c r="B943" s="269" t="s">
        <v>2560</v>
      </c>
      <c r="C943" s="269" t="s">
        <v>2561</v>
      </c>
      <c r="D943" s="269" t="s">
        <v>5485</v>
      </c>
      <c r="E943" s="269" t="s">
        <v>8</v>
      </c>
      <c r="F943" s="269" t="s">
        <v>5</v>
      </c>
      <c r="G943" s="270"/>
      <c r="H943" s="20"/>
      <c r="I943" s="270"/>
      <c r="J943" s="269"/>
      <c r="K943" s="269"/>
      <c r="L943" s="269" t="s">
        <v>101</v>
      </c>
    </row>
    <row r="944" spans="1:12" ht="45" x14ac:dyDescent="0.25">
      <c r="A944" s="269" t="s">
        <v>2564</v>
      </c>
      <c r="B944" s="269" t="s">
        <v>2565</v>
      </c>
      <c r="C944" s="269" t="s">
        <v>2566</v>
      </c>
      <c r="D944" s="269" t="s">
        <v>5485</v>
      </c>
      <c r="E944" s="269" t="s">
        <v>8</v>
      </c>
      <c r="F944" s="269" t="s">
        <v>5</v>
      </c>
      <c r="G944" s="270"/>
      <c r="H944" s="20"/>
      <c r="I944" s="270"/>
      <c r="J944" s="269"/>
      <c r="K944" s="269"/>
      <c r="L944" s="269" t="s">
        <v>101</v>
      </c>
    </row>
    <row r="945" spans="1:12" ht="45" x14ac:dyDescent="0.25">
      <c r="A945" s="269" t="s">
        <v>2569</v>
      </c>
      <c r="B945" s="269" t="s">
        <v>2570</v>
      </c>
      <c r="C945" s="269" t="s">
        <v>2571</v>
      </c>
      <c r="D945" s="269" t="s">
        <v>5485</v>
      </c>
      <c r="E945" s="269" t="s">
        <v>8</v>
      </c>
      <c r="F945" s="269" t="s">
        <v>5</v>
      </c>
      <c r="G945" s="270"/>
      <c r="H945" s="20"/>
      <c r="I945" s="270"/>
      <c r="J945" s="269"/>
      <c r="K945" s="269"/>
      <c r="L945" s="269" t="s">
        <v>101</v>
      </c>
    </row>
    <row r="946" spans="1:12" ht="30" x14ac:dyDescent="0.25">
      <c r="A946" s="269" t="s">
        <v>2798</v>
      </c>
      <c r="B946" s="269" t="s">
        <v>2799</v>
      </c>
      <c r="C946" s="269" t="s">
        <v>2800</v>
      </c>
      <c r="D946" s="269" t="s">
        <v>5486</v>
      </c>
      <c r="E946" s="269" t="s">
        <v>8</v>
      </c>
      <c r="F946" s="269" t="s">
        <v>5</v>
      </c>
      <c r="G946" s="270"/>
      <c r="H946" s="20"/>
      <c r="I946" s="270"/>
      <c r="J946" s="269"/>
      <c r="K946" s="269"/>
      <c r="L946" s="269" t="s">
        <v>101</v>
      </c>
    </row>
    <row r="947" spans="1:12" ht="60" x14ac:dyDescent="0.25">
      <c r="A947" s="269" t="s">
        <v>5443</v>
      </c>
      <c r="B947" s="269" t="s">
        <v>5444</v>
      </c>
      <c r="C947" s="269" t="s">
        <v>5445</v>
      </c>
      <c r="D947" s="269" t="s">
        <v>5486</v>
      </c>
      <c r="E947" s="269" t="s">
        <v>8</v>
      </c>
      <c r="F947" s="269" t="s">
        <v>6</v>
      </c>
      <c r="G947" s="270"/>
      <c r="H947" s="20"/>
      <c r="I947" s="270"/>
      <c r="J947" s="269"/>
      <c r="K947" s="269"/>
      <c r="L947" s="269" t="s">
        <v>101</v>
      </c>
    </row>
    <row r="948" spans="1:12" ht="60" x14ac:dyDescent="0.25">
      <c r="A948" s="269" t="s">
        <v>5449</v>
      </c>
      <c r="B948" s="269" t="s">
        <v>5450</v>
      </c>
      <c r="C948" s="269" t="s">
        <v>5451</v>
      </c>
      <c r="D948" s="269" t="s">
        <v>5486</v>
      </c>
      <c r="E948" s="269" t="s">
        <v>8</v>
      </c>
      <c r="F948" s="269" t="s">
        <v>6</v>
      </c>
      <c r="G948" s="270"/>
      <c r="H948" s="20"/>
      <c r="I948" s="270"/>
      <c r="J948" s="269"/>
      <c r="K948" s="269"/>
      <c r="L948" s="269" t="s">
        <v>101</v>
      </c>
    </row>
    <row r="949" spans="1:12" ht="45" x14ac:dyDescent="0.25">
      <c r="A949" s="269" t="s">
        <v>943</v>
      </c>
      <c r="B949" s="269" t="s">
        <v>944</v>
      </c>
      <c r="C949" s="269" t="s">
        <v>945</v>
      </c>
      <c r="D949" s="269" t="s">
        <v>5485</v>
      </c>
      <c r="E949" s="269" t="s">
        <v>4</v>
      </c>
      <c r="F949" s="269" t="s">
        <v>5</v>
      </c>
      <c r="G949" s="270"/>
      <c r="H949" s="20"/>
      <c r="I949" s="270"/>
      <c r="J949" s="269"/>
      <c r="K949" s="269" t="s">
        <v>13</v>
      </c>
      <c r="L949" s="269" t="s">
        <v>946</v>
      </c>
    </row>
    <row r="950" spans="1:12" ht="60" x14ac:dyDescent="0.25">
      <c r="A950" s="269" t="s">
        <v>950</v>
      </c>
      <c r="B950" s="269" t="s">
        <v>951</v>
      </c>
      <c r="C950" s="269" t="s">
        <v>952</v>
      </c>
      <c r="D950" s="269" t="s">
        <v>5485</v>
      </c>
      <c r="E950" s="269" t="s">
        <v>8</v>
      </c>
      <c r="F950" s="269" t="s">
        <v>5</v>
      </c>
      <c r="G950" s="270"/>
      <c r="H950" s="20"/>
      <c r="I950" s="270"/>
      <c r="J950" s="269"/>
      <c r="K950" s="269" t="s">
        <v>13</v>
      </c>
      <c r="L950" s="269" t="s">
        <v>946</v>
      </c>
    </row>
    <row r="951" spans="1:12" ht="60" x14ac:dyDescent="0.25">
      <c r="A951" s="269" t="s">
        <v>955</v>
      </c>
      <c r="B951" s="269" t="s">
        <v>956</v>
      </c>
      <c r="C951" s="269" t="s">
        <v>957</v>
      </c>
      <c r="D951" s="269" t="s">
        <v>5485</v>
      </c>
      <c r="E951" s="269" t="s">
        <v>8</v>
      </c>
      <c r="F951" s="269" t="s">
        <v>5</v>
      </c>
      <c r="G951" s="270"/>
      <c r="H951" s="20"/>
      <c r="I951" s="270"/>
      <c r="J951" s="269"/>
      <c r="K951" s="269" t="s">
        <v>13</v>
      </c>
      <c r="L951" s="269" t="s">
        <v>946</v>
      </c>
    </row>
    <row r="952" spans="1:12" ht="45" x14ac:dyDescent="0.25">
      <c r="A952" s="269" t="s">
        <v>959</v>
      </c>
      <c r="B952" s="269" t="s">
        <v>4896</v>
      </c>
      <c r="C952" s="269" t="s">
        <v>4897</v>
      </c>
      <c r="D952" s="269" t="s">
        <v>5485</v>
      </c>
      <c r="E952" s="269" t="s">
        <v>4</v>
      </c>
      <c r="F952" s="269" t="s">
        <v>5</v>
      </c>
      <c r="G952" s="270"/>
      <c r="H952" s="20"/>
      <c r="I952" s="270"/>
      <c r="J952" s="269"/>
      <c r="K952" s="269" t="s">
        <v>13</v>
      </c>
      <c r="L952" s="269" t="s">
        <v>946</v>
      </c>
    </row>
    <row r="953" spans="1:12" ht="60" x14ac:dyDescent="0.25">
      <c r="A953" s="269" t="s">
        <v>962</v>
      </c>
      <c r="B953" s="269" t="s">
        <v>963</v>
      </c>
      <c r="C953" s="269" t="s">
        <v>964</v>
      </c>
      <c r="D953" s="269" t="s">
        <v>5485</v>
      </c>
      <c r="E953" s="269" t="s">
        <v>8</v>
      </c>
      <c r="F953" s="269" t="s">
        <v>5</v>
      </c>
      <c r="G953" s="270"/>
      <c r="H953" s="20"/>
      <c r="I953" s="270"/>
      <c r="J953" s="269"/>
      <c r="K953" s="269" t="s">
        <v>13</v>
      </c>
      <c r="L953" s="269" t="s">
        <v>946</v>
      </c>
    </row>
    <row r="954" spans="1:12" ht="60" x14ac:dyDescent="0.25">
      <c r="A954" s="269" t="s">
        <v>967</v>
      </c>
      <c r="B954" s="269" t="s">
        <v>968</v>
      </c>
      <c r="C954" s="269" t="s">
        <v>969</v>
      </c>
      <c r="D954" s="269" t="s">
        <v>5485</v>
      </c>
      <c r="E954" s="269" t="s">
        <v>8</v>
      </c>
      <c r="F954" s="269" t="s">
        <v>5</v>
      </c>
      <c r="G954" s="270"/>
      <c r="H954" s="20"/>
      <c r="I954" s="270"/>
      <c r="J954" s="269"/>
      <c r="K954" s="269" t="s">
        <v>13</v>
      </c>
      <c r="L954" s="269" t="s">
        <v>946</v>
      </c>
    </row>
    <row r="955" spans="1:12" ht="60" x14ac:dyDescent="0.25">
      <c r="A955" s="269" t="s">
        <v>972</v>
      </c>
      <c r="B955" s="269" t="s">
        <v>973</v>
      </c>
      <c r="C955" s="269" t="s">
        <v>974</v>
      </c>
      <c r="D955" s="269" t="s">
        <v>5485</v>
      </c>
      <c r="E955" s="269" t="s">
        <v>8</v>
      </c>
      <c r="F955" s="269" t="s">
        <v>5</v>
      </c>
      <c r="G955" s="270"/>
      <c r="H955" s="20"/>
      <c r="I955" s="270"/>
      <c r="J955" s="269"/>
      <c r="K955" s="269" t="s">
        <v>13</v>
      </c>
      <c r="L955" s="269" t="s">
        <v>946</v>
      </c>
    </row>
    <row r="956" spans="1:12" ht="60" x14ac:dyDescent="0.25">
      <c r="A956" s="269" t="s">
        <v>977</v>
      </c>
      <c r="B956" s="269" t="s">
        <v>4898</v>
      </c>
      <c r="C956" s="269" t="s">
        <v>4899</v>
      </c>
      <c r="D956" s="269" t="s">
        <v>5485</v>
      </c>
      <c r="E956" s="269" t="s">
        <v>8</v>
      </c>
      <c r="F956" s="269" t="s">
        <v>5</v>
      </c>
      <c r="G956" s="270"/>
      <c r="H956" s="20"/>
      <c r="I956" s="270"/>
      <c r="J956" s="269"/>
      <c r="K956" s="269" t="s">
        <v>13</v>
      </c>
      <c r="L956" s="269" t="s">
        <v>946</v>
      </c>
    </row>
    <row r="957" spans="1:12" ht="45" x14ac:dyDescent="0.25">
      <c r="A957" s="269" t="s">
        <v>707</v>
      </c>
      <c r="B957" s="269" t="s">
        <v>708</v>
      </c>
      <c r="C957" s="269" t="s">
        <v>709</v>
      </c>
      <c r="D957" s="269" t="s">
        <v>5485</v>
      </c>
      <c r="E957" s="269" t="s">
        <v>4</v>
      </c>
      <c r="F957" s="269" t="s">
        <v>5</v>
      </c>
      <c r="G957" s="270"/>
      <c r="H957" s="20"/>
      <c r="I957" s="270"/>
      <c r="J957" s="269"/>
      <c r="K957" s="269" t="s">
        <v>13</v>
      </c>
      <c r="L957" s="269" t="s">
        <v>710</v>
      </c>
    </row>
    <row r="958" spans="1:12" ht="30" x14ac:dyDescent="0.25">
      <c r="A958" s="269" t="s">
        <v>1054</v>
      </c>
      <c r="B958" s="269" t="s">
        <v>1055</v>
      </c>
      <c r="C958" s="269" t="s">
        <v>1056</v>
      </c>
      <c r="D958" s="269" t="s">
        <v>5485</v>
      </c>
      <c r="E958" s="269" t="s">
        <v>4</v>
      </c>
      <c r="F958" s="269" t="s">
        <v>5</v>
      </c>
      <c r="G958" s="270"/>
      <c r="H958" s="20"/>
      <c r="I958" s="270"/>
      <c r="J958" s="269"/>
      <c r="K958" s="269" t="s">
        <v>12</v>
      </c>
      <c r="L958" s="269" t="s">
        <v>710</v>
      </c>
    </row>
    <row r="959" spans="1:12" ht="45" x14ac:dyDescent="0.25">
      <c r="A959" s="269" t="s">
        <v>1094</v>
      </c>
      <c r="B959" s="269" t="s">
        <v>1095</v>
      </c>
      <c r="C959" s="269" t="s">
        <v>1096</v>
      </c>
      <c r="D959" s="269" t="s">
        <v>5485</v>
      </c>
      <c r="E959" s="269" t="s">
        <v>4</v>
      </c>
      <c r="F959" s="269" t="s">
        <v>5</v>
      </c>
      <c r="G959" s="270"/>
      <c r="H959" s="20"/>
      <c r="I959" s="270"/>
      <c r="J959" s="269"/>
      <c r="K959" s="269"/>
      <c r="L959" s="269" t="s">
        <v>710</v>
      </c>
    </row>
    <row r="960" spans="1:12" ht="45" x14ac:dyDescent="0.25">
      <c r="A960" s="269" t="s">
        <v>1099</v>
      </c>
      <c r="B960" s="269" t="s">
        <v>1100</v>
      </c>
      <c r="C960" s="269" t="s">
        <v>1101</v>
      </c>
      <c r="D960" s="269" t="s">
        <v>5485</v>
      </c>
      <c r="E960" s="269" t="s">
        <v>8</v>
      </c>
      <c r="F960" s="269" t="s">
        <v>5</v>
      </c>
      <c r="G960" s="270"/>
      <c r="H960" s="20"/>
      <c r="I960" s="270"/>
      <c r="J960" s="269"/>
      <c r="K960" s="269" t="s">
        <v>11</v>
      </c>
      <c r="L960" s="269" t="s">
        <v>710</v>
      </c>
    </row>
    <row r="961" spans="1:12" ht="45" x14ac:dyDescent="0.25">
      <c r="A961" s="269" t="s">
        <v>1104</v>
      </c>
      <c r="B961" s="269" t="s">
        <v>1105</v>
      </c>
      <c r="C961" s="269" t="s">
        <v>1106</v>
      </c>
      <c r="D961" s="269" t="s">
        <v>5485</v>
      </c>
      <c r="E961" s="269" t="s">
        <v>8</v>
      </c>
      <c r="F961" s="269" t="s">
        <v>5</v>
      </c>
      <c r="G961" s="270"/>
      <c r="H961" s="20"/>
      <c r="I961" s="270"/>
      <c r="J961" s="269"/>
      <c r="K961" s="269" t="s">
        <v>13</v>
      </c>
      <c r="L961" s="269" t="s">
        <v>710</v>
      </c>
    </row>
    <row r="962" spans="1:12" ht="45" x14ac:dyDescent="0.25">
      <c r="A962" s="269" t="s">
        <v>1108</v>
      </c>
      <c r="B962" s="269" t="s">
        <v>5282</v>
      </c>
      <c r="C962" s="269" t="s">
        <v>5283</v>
      </c>
      <c r="D962" s="269" t="s">
        <v>5485</v>
      </c>
      <c r="E962" s="269" t="s">
        <v>4</v>
      </c>
      <c r="F962" s="269" t="s">
        <v>5</v>
      </c>
      <c r="G962" s="270"/>
      <c r="H962" s="20"/>
      <c r="I962" s="270"/>
      <c r="J962" s="269"/>
      <c r="K962" s="269" t="s">
        <v>13</v>
      </c>
      <c r="L962" s="269" t="s">
        <v>710</v>
      </c>
    </row>
    <row r="963" spans="1:12" ht="45" x14ac:dyDescent="0.25">
      <c r="A963" s="269" t="s">
        <v>1110</v>
      </c>
      <c r="B963" s="269" t="s">
        <v>5284</v>
      </c>
      <c r="C963" s="269" t="s">
        <v>5285</v>
      </c>
      <c r="D963" s="269" t="s">
        <v>5485</v>
      </c>
      <c r="E963" s="269" t="s">
        <v>4</v>
      </c>
      <c r="F963" s="269" t="s">
        <v>5</v>
      </c>
      <c r="G963" s="270"/>
      <c r="H963" s="20"/>
      <c r="I963" s="270"/>
      <c r="J963" s="269"/>
      <c r="K963" s="269" t="s">
        <v>13</v>
      </c>
      <c r="L963" s="269" t="s">
        <v>710</v>
      </c>
    </row>
    <row r="964" spans="1:12" ht="30" x14ac:dyDescent="0.25">
      <c r="A964" s="269" t="s">
        <v>1621</v>
      </c>
      <c r="B964" s="269" t="s">
        <v>1622</v>
      </c>
      <c r="C964" s="269" t="s">
        <v>1623</v>
      </c>
      <c r="D964" s="269" t="s">
        <v>5488</v>
      </c>
      <c r="E964" s="269" t="s">
        <v>8</v>
      </c>
      <c r="F964" s="269" t="s">
        <v>5</v>
      </c>
      <c r="G964" s="270"/>
      <c r="H964" s="20"/>
      <c r="I964" s="270"/>
      <c r="J964" s="269"/>
      <c r="K964" s="269" t="s">
        <v>10</v>
      </c>
      <c r="L964" s="269" t="s">
        <v>710</v>
      </c>
    </row>
    <row r="965" spans="1:12" ht="30" x14ac:dyDescent="0.25">
      <c r="A965" s="269" t="s">
        <v>1627</v>
      </c>
      <c r="B965" s="269" t="s">
        <v>1628</v>
      </c>
      <c r="C965" s="269" t="s">
        <v>1629</v>
      </c>
      <c r="D965" s="269" t="s">
        <v>5488</v>
      </c>
      <c r="E965" s="269" t="s">
        <v>8</v>
      </c>
      <c r="F965" s="269" t="s">
        <v>5</v>
      </c>
      <c r="G965" s="270"/>
      <c r="H965" s="20"/>
      <c r="I965" s="270"/>
      <c r="J965" s="269"/>
      <c r="K965" s="269" t="s">
        <v>10</v>
      </c>
      <c r="L965" s="269" t="s">
        <v>710</v>
      </c>
    </row>
    <row r="966" spans="1:12" ht="30" x14ac:dyDescent="0.25">
      <c r="A966" s="269" t="s">
        <v>1632</v>
      </c>
      <c r="B966" s="269" t="s">
        <v>1633</v>
      </c>
      <c r="C966" s="269" t="s">
        <v>1634</v>
      </c>
      <c r="D966" s="269" t="s">
        <v>5488</v>
      </c>
      <c r="E966" s="269" t="s">
        <v>8</v>
      </c>
      <c r="F966" s="269" t="s">
        <v>5</v>
      </c>
      <c r="G966" s="270"/>
      <c r="H966" s="20"/>
      <c r="I966" s="270"/>
      <c r="J966" s="269"/>
      <c r="K966" s="269" t="s">
        <v>10</v>
      </c>
      <c r="L966" s="269" t="s">
        <v>710</v>
      </c>
    </row>
    <row r="967" spans="1:12" ht="30" x14ac:dyDescent="0.25">
      <c r="A967" s="269" t="s">
        <v>1637</v>
      </c>
      <c r="B967" s="269" t="s">
        <v>1638</v>
      </c>
      <c r="C967" s="269" t="s">
        <v>1639</v>
      </c>
      <c r="D967" s="269" t="s">
        <v>5488</v>
      </c>
      <c r="E967" s="269" t="s">
        <v>8</v>
      </c>
      <c r="F967" s="269" t="s">
        <v>5</v>
      </c>
      <c r="G967" s="270"/>
      <c r="H967" s="20"/>
      <c r="I967" s="270"/>
      <c r="J967" s="269"/>
      <c r="K967" s="269" t="s">
        <v>10</v>
      </c>
      <c r="L967" s="269" t="s">
        <v>710</v>
      </c>
    </row>
    <row r="968" spans="1:12" ht="60" x14ac:dyDescent="0.25">
      <c r="A968" s="269" t="s">
        <v>2107</v>
      </c>
      <c r="B968" s="269" t="s">
        <v>2108</v>
      </c>
      <c r="C968" s="269" t="s">
        <v>2109</v>
      </c>
      <c r="D968" s="269" t="s">
        <v>5485</v>
      </c>
      <c r="E968" s="269" t="s">
        <v>4</v>
      </c>
      <c r="F968" s="269" t="s">
        <v>5</v>
      </c>
      <c r="G968" s="270"/>
      <c r="H968" s="20"/>
      <c r="I968" s="270"/>
      <c r="J968" s="269"/>
      <c r="K968" s="269" t="s">
        <v>2111</v>
      </c>
      <c r="L968" s="269" t="s">
        <v>710</v>
      </c>
    </row>
    <row r="969" spans="1:12" ht="60" x14ac:dyDescent="0.25">
      <c r="A969" s="269" t="s">
        <v>2113</v>
      </c>
      <c r="B969" s="269" t="s">
        <v>2114</v>
      </c>
      <c r="C969" s="269" t="s">
        <v>2115</v>
      </c>
      <c r="D969" s="269" t="s">
        <v>5485</v>
      </c>
      <c r="E969" s="269" t="s">
        <v>4</v>
      </c>
      <c r="F969" s="269" t="s">
        <v>5</v>
      </c>
      <c r="G969" s="270"/>
      <c r="H969" s="20"/>
      <c r="I969" s="270"/>
      <c r="J969" s="269"/>
      <c r="K969" s="269" t="s">
        <v>2111</v>
      </c>
      <c r="L969" s="269" t="s">
        <v>710</v>
      </c>
    </row>
    <row r="970" spans="1:12" ht="60" x14ac:dyDescent="0.25">
      <c r="A970" s="269" t="s">
        <v>2117</v>
      </c>
      <c r="B970" s="269" t="s">
        <v>2118</v>
      </c>
      <c r="C970" s="269" t="s">
        <v>2119</v>
      </c>
      <c r="D970" s="269" t="s">
        <v>5485</v>
      </c>
      <c r="E970" s="269" t="s">
        <v>4</v>
      </c>
      <c r="F970" s="269" t="s">
        <v>5</v>
      </c>
      <c r="G970" s="270"/>
      <c r="H970" s="20"/>
      <c r="I970" s="270"/>
      <c r="J970" s="269"/>
      <c r="K970" s="269" t="s">
        <v>2111</v>
      </c>
      <c r="L970" s="269" t="s">
        <v>710</v>
      </c>
    </row>
    <row r="971" spans="1:12" ht="60" x14ac:dyDescent="0.25">
      <c r="A971" s="269" t="s">
        <v>2121</v>
      </c>
      <c r="B971" s="269" t="s">
        <v>2122</v>
      </c>
      <c r="C971" s="269" t="s">
        <v>2123</v>
      </c>
      <c r="D971" s="269" t="s">
        <v>5485</v>
      </c>
      <c r="E971" s="269" t="s">
        <v>4</v>
      </c>
      <c r="F971" s="269" t="s">
        <v>5</v>
      </c>
      <c r="G971" s="270"/>
      <c r="H971" s="20"/>
      <c r="I971" s="270"/>
      <c r="J971" s="269"/>
      <c r="K971" s="269" t="s">
        <v>2111</v>
      </c>
      <c r="L971" s="269" t="s">
        <v>710</v>
      </c>
    </row>
    <row r="972" spans="1:12" ht="60" x14ac:dyDescent="0.25">
      <c r="A972" s="269" t="s">
        <v>5376</v>
      </c>
      <c r="B972" s="269" t="s">
        <v>5377</v>
      </c>
      <c r="C972" s="269" t="s">
        <v>5378</v>
      </c>
      <c r="D972" s="269" t="s">
        <v>5485</v>
      </c>
      <c r="E972" s="269" t="s">
        <v>4</v>
      </c>
      <c r="F972" s="269" t="s">
        <v>5</v>
      </c>
      <c r="G972" s="270"/>
      <c r="H972" s="20"/>
      <c r="I972" s="270"/>
      <c r="J972" s="269"/>
      <c r="K972" s="269"/>
      <c r="L972" s="269" t="s">
        <v>710</v>
      </c>
    </row>
    <row r="973" spans="1:12" ht="60" x14ac:dyDescent="0.25">
      <c r="A973" s="269" t="s">
        <v>5381</v>
      </c>
      <c r="B973" s="269" t="s">
        <v>5377</v>
      </c>
      <c r="C973" s="269" t="s">
        <v>5382</v>
      </c>
      <c r="D973" s="269" t="s">
        <v>5485</v>
      </c>
      <c r="E973" s="269" t="s">
        <v>4</v>
      </c>
      <c r="F973" s="269" t="s">
        <v>6</v>
      </c>
      <c r="G973" s="270"/>
      <c r="H973" s="20"/>
      <c r="I973" s="270"/>
      <c r="J973" s="269"/>
      <c r="K973" s="269"/>
      <c r="L973" s="269" t="s">
        <v>710</v>
      </c>
    </row>
    <row r="974" spans="1:12" ht="60" x14ac:dyDescent="0.25">
      <c r="A974" s="269" t="s">
        <v>5384</v>
      </c>
      <c r="B974" s="269" t="s">
        <v>5385</v>
      </c>
      <c r="C974" s="269" t="s">
        <v>5378</v>
      </c>
      <c r="D974" s="269" t="s">
        <v>5485</v>
      </c>
      <c r="E974" s="269" t="s">
        <v>4</v>
      </c>
      <c r="F974" s="269" t="s">
        <v>6</v>
      </c>
      <c r="G974" s="270"/>
      <c r="H974" s="20"/>
      <c r="I974" s="270"/>
      <c r="J974" s="269"/>
      <c r="K974" s="269"/>
      <c r="L974" s="269" t="s">
        <v>710</v>
      </c>
    </row>
    <row r="975" spans="1:12" ht="60" x14ac:dyDescent="0.25">
      <c r="A975" s="269" t="s">
        <v>5387</v>
      </c>
      <c r="B975" s="269" t="s">
        <v>5385</v>
      </c>
      <c r="C975" s="269" t="s">
        <v>5382</v>
      </c>
      <c r="D975" s="269" t="s">
        <v>5485</v>
      </c>
      <c r="E975" s="269" t="s">
        <v>4</v>
      </c>
      <c r="F975" s="269" t="s">
        <v>5</v>
      </c>
      <c r="G975" s="270"/>
      <c r="H975" s="20"/>
      <c r="I975" s="270"/>
      <c r="J975" s="269"/>
      <c r="K975" s="269"/>
      <c r="L975" s="269" t="s">
        <v>710</v>
      </c>
    </row>
    <row r="976" spans="1:12" ht="60" x14ac:dyDescent="0.25">
      <c r="A976" s="269" t="s">
        <v>4987</v>
      </c>
      <c r="B976" s="269" t="s">
        <v>4988</v>
      </c>
      <c r="C976" s="269" t="s">
        <v>4989</v>
      </c>
      <c r="D976" s="269" t="s">
        <v>5485</v>
      </c>
      <c r="E976" s="269" t="s">
        <v>4</v>
      </c>
      <c r="F976" s="269" t="s">
        <v>5</v>
      </c>
      <c r="G976" s="270"/>
      <c r="H976" s="20"/>
      <c r="I976" s="270"/>
      <c r="J976" s="269"/>
      <c r="K976" s="269"/>
      <c r="L976" s="269" t="s">
        <v>710</v>
      </c>
    </row>
    <row r="977" spans="1:12" ht="60" x14ac:dyDescent="0.25">
      <c r="A977" s="269" t="s">
        <v>4992</v>
      </c>
      <c r="B977" s="269" t="s">
        <v>5388</v>
      </c>
      <c r="C977" s="269" t="s">
        <v>4993</v>
      </c>
      <c r="D977" s="269" t="s">
        <v>5485</v>
      </c>
      <c r="E977" s="269" t="s">
        <v>4</v>
      </c>
      <c r="F977" s="269" t="s">
        <v>5</v>
      </c>
      <c r="G977" s="270"/>
      <c r="H977" s="20"/>
      <c r="I977" s="270"/>
      <c r="J977" s="269"/>
      <c r="K977" s="269"/>
      <c r="L977" s="269" t="s">
        <v>710</v>
      </c>
    </row>
    <row r="978" spans="1:12" ht="60" x14ac:dyDescent="0.25">
      <c r="A978" s="269" t="s">
        <v>4995</v>
      </c>
      <c r="B978" s="269" t="s">
        <v>4996</v>
      </c>
      <c r="C978" s="269" t="s">
        <v>4997</v>
      </c>
      <c r="D978" s="269" t="s">
        <v>5485</v>
      </c>
      <c r="E978" s="269" t="s">
        <v>4</v>
      </c>
      <c r="F978" s="269" t="s">
        <v>5</v>
      </c>
      <c r="G978" s="270"/>
      <c r="H978" s="20"/>
      <c r="I978" s="270"/>
      <c r="J978" s="269"/>
      <c r="K978" s="269"/>
      <c r="L978" s="269" t="s">
        <v>710</v>
      </c>
    </row>
    <row r="979" spans="1:12" ht="60" x14ac:dyDescent="0.25">
      <c r="A979" s="269" t="s">
        <v>4999</v>
      </c>
      <c r="B979" s="269" t="s">
        <v>5000</v>
      </c>
      <c r="C979" s="269" t="s">
        <v>5001</v>
      </c>
      <c r="D979" s="269" t="s">
        <v>5485</v>
      </c>
      <c r="E979" s="269" t="s">
        <v>4</v>
      </c>
      <c r="F979" s="269" t="s">
        <v>5</v>
      </c>
      <c r="G979" s="270"/>
      <c r="H979" s="20"/>
      <c r="I979" s="270"/>
      <c r="J979" s="269"/>
      <c r="K979" s="269"/>
      <c r="L979" s="269" t="s">
        <v>710</v>
      </c>
    </row>
    <row r="980" spans="1:12" ht="45" x14ac:dyDescent="0.25">
      <c r="A980" s="269" t="s">
        <v>2363</v>
      </c>
      <c r="B980" s="269" t="s">
        <v>2364</v>
      </c>
      <c r="C980" s="269" t="s">
        <v>2365</v>
      </c>
      <c r="D980" s="269" t="s">
        <v>5485</v>
      </c>
      <c r="E980" s="269" t="s">
        <v>8</v>
      </c>
      <c r="F980" s="269" t="s">
        <v>5</v>
      </c>
      <c r="G980" s="270"/>
      <c r="H980" s="20"/>
      <c r="I980" s="270"/>
      <c r="J980" s="269"/>
      <c r="K980" s="269"/>
      <c r="L980" s="269" t="s">
        <v>710</v>
      </c>
    </row>
    <row r="981" spans="1:12" ht="45" x14ac:dyDescent="0.25">
      <c r="A981" s="269" t="s">
        <v>2369</v>
      </c>
      <c r="B981" s="269" t="s">
        <v>2370</v>
      </c>
      <c r="C981" s="269" t="s">
        <v>2371</v>
      </c>
      <c r="D981" s="269" t="s">
        <v>5485</v>
      </c>
      <c r="E981" s="269" t="s">
        <v>8</v>
      </c>
      <c r="F981" s="269" t="s">
        <v>5</v>
      </c>
      <c r="G981" s="270"/>
      <c r="H981" s="20"/>
      <c r="I981" s="270"/>
      <c r="J981" s="269"/>
      <c r="K981" s="269"/>
      <c r="L981" s="269" t="s">
        <v>710</v>
      </c>
    </row>
    <row r="982" spans="1:12" ht="45" x14ac:dyDescent="0.25">
      <c r="A982" s="269" t="s">
        <v>2374</v>
      </c>
      <c r="B982" s="269" t="s">
        <v>2375</v>
      </c>
      <c r="C982" s="269" t="s">
        <v>2376</v>
      </c>
      <c r="D982" s="269" t="s">
        <v>5485</v>
      </c>
      <c r="E982" s="269" t="s">
        <v>8</v>
      </c>
      <c r="F982" s="269" t="s">
        <v>5</v>
      </c>
      <c r="G982" s="270"/>
      <c r="H982" s="20"/>
      <c r="I982" s="270"/>
      <c r="J982" s="269"/>
      <c r="K982" s="269"/>
      <c r="L982" s="269" t="s">
        <v>710</v>
      </c>
    </row>
    <row r="983" spans="1:12" ht="45" x14ac:dyDescent="0.25">
      <c r="A983" s="269" t="s">
        <v>2379</v>
      </c>
      <c r="B983" s="269" t="s">
        <v>2380</v>
      </c>
      <c r="C983" s="269" t="s">
        <v>2381</v>
      </c>
      <c r="D983" s="269" t="s">
        <v>5485</v>
      </c>
      <c r="E983" s="269" t="s">
        <v>8</v>
      </c>
      <c r="F983" s="269" t="s">
        <v>5</v>
      </c>
      <c r="G983" s="270"/>
      <c r="H983" s="20"/>
      <c r="I983" s="270"/>
      <c r="J983" s="269"/>
      <c r="K983" s="269"/>
      <c r="L983" s="269" t="s">
        <v>710</v>
      </c>
    </row>
    <row r="984" spans="1:12" ht="45" x14ac:dyDescent="0.25">
      <c r="A984" s="269" t="s">
        <v>2384</v>
      </c>
      <c r="B984" s="269" t="s">
        <v>2385</v>
      </c>
      <c r="C984" s="269" t="s">
        <v>2386</v>
      </c>
      <c r="D984" s="269" t="s">
        <v>5485</v>
      </c>
      <c r="E984" s="269" t="s">
        <v>8</v>
      </c>
      <c r="F984" s="269" t="s">
        <v>5</v>
      </c>
      <c r="G984" s="270"/>
      <c r="H984" s="20"/>
      <c r="I984" s="270"/>
      <c r="J984" s="269"/>
      <c r="K984" s="269"/>
      <c r="L984" s="269" t="s">
        <v>710</v>
      </c>
    </row>
    <row r="985" spans="1:12" ht="45" x14ac:dyDescent="0.25">
      <c r="A985" s="269" t="s">
        <v>2389</v>
      </c>
      <c r="B985" s="269" t="s">
        <v>2364</v>
      </c>
      <c r="C985" s="269" t="s">
        <v>2390</v>
      </c>
      <c r="D985" s="269" t="s">
        <v>5485</v>
      </c>
      <c r="E985" s="269" t="s">
        <v>8</v>
      </c>
      <c r="F985" s="269" t="s">
        <v>5</v>
      </c>
      <c r="G985" s="270"/>
      <c r="H985" s="20"/>
      <c r="I985" s="270"/>
      <c r="J985" s="269"/>
      <c r="K985" s="269"/>
      <c r="L985" s="269" t="s">
        <v>710</v>
      </c>
    </row>
    <row r="986" spans="1:12" ht="45" x14ac:dyDescent="0.25">
      <c r="A986" s="269" t="s">
        <v>2393</v>
      </c>
      <c r="B986" s="269" t="s">
        <v>2394</v>
      </c>
      <c r="C986" s="269" t="s">
        <v>2395</v>
      </c>
      <c r="D986" s="269" t="s">
        <v>5485</v>
      </c>
      <c r="E986" s="269" t="s">
        <v>8</v>
      </c>
      <c r="F986" s="269" t="s">
        <v>5</v>
      </c>
      <c r="G986" s="270"/>
      <c r="H986" s="20"/>
      <c r="I986" s="270"/>
      <c r="J986" s="269"/>
      <c r="K986" s="269"/>
      <c r="L986" s="269" t="s">
        <v>710</v>
      </c>
    </row>
    <row r="987" spans="1:12" ht="45" x14ac:dyDescent="0.25">
      <c r="A987" s="269" t="s">
        <v>2398</v>
      </c>
      <c r="B987" s="269" t="s">
        <v>2399</v>
      </c>
      <c r="C987" s="269" t="s">
        <v>2400</v>
      </c>
      <c r="D987" s="269" t="s">
        <v>5485</v>
      </c>
      <c r="E987" s="269" t="s">
        <v>8</v>
      </c>
      <c r="F987" s="269" t="s">
        <v>5</v>
      </c>
      <c r="G987" s="270"/>
      <c r="H987" s="20"/>
      <c r="I987" s="270"/>
      <c r="J987" s="269"/>
      <c r="K987" s="269"/>
      <c r="L987" s="269" t="s">
        <v>710</v>
      </c>
    </row>
    <row r="988" spans="1:12" ht="45" x14ac:dyDescent="0.25">
      <c r="A988" s="269" t="s">
        <v>2403</v>
      </c>
      <c r="B988" s="269" t="s">
        <v>2404</v>
      </c>
      <c r="C988" s="269" t="s">
        <v>2405</v>
      </c>
      <c r="D988" s="269" t="s">
        <v>5485</v>
      </c>
      <c r="E988" s="269" t="s">
        <v>8</v>
      </c>
      <c r="F988" s="269" t="s">
        <v>5</v>
      </c>
      <c r="G988" s="270"/>
      <c r="H988" s="20"/>
      <c r="I988" s="270"/>
      <c r="J988" s="269"/>
      <c r="K988" s="269"/>
      <c r="L988" s="269" t="s">
        <v>710</v>
      </c>
    </row>
    <row r="989" spans="1:12" ht="45" x14ac:dyDescent="0.25">
      <c r="A989" s="269" t="s">
        <v>2408</v>
      </c>
      <c r="B989" s="269" t="s">
        <v>2409</v>
      </c>
      <c r="C989" s="269" t="s">
        <v>2410</v>
      </c>
      <c r="D989" s="269" t="s">
        <v>5485</v>
      </c>
      <c r="E989" s="269" t="s">
        <v>8</v>
      </c>
      <c r="F989" s="269" t="s">
        <v>5</v>
      </c>
      <c r="G989" s="270"/>
      <c r="H989" s="20"/>
      <c r="I989" s="270"/>
      <c r="J989" s="269"/>
      <c r="K989" s="269"/>
      <c r="L989" s="269" t="s">
        <v>710</v>
      </c>
    </row>
    <row r="990" spans="1:12" ht="45" x14ac:dyDescent="0.25">
      <c r="A990" s="269" t="s">
        <v>2413</v>
      </c>
      <c r="B990" s="269" t="s">
        <v>2414</v>
      </c>
      <c r="C990" s="269" t="s">
        <v>2415</v>
      </c>
      <c r="D990" s="269" t="s">
        <v>5485</v>
      </c>
      <c r="E990" s="269" t="s">
        <v>8</v>
      </c>
      <c r="F990" s="269" t="s">
        <v>5</v>
      </c>
      <c r="G990" s="270"/>
      <c r="H990" s="20"/>
      <c r="I990" s="270"/>
      <c r="J990" s="269"/>
      <c r="K990" s="269"/>
      <c r="L990" s="269" t="s">
        <v>710</v>
      </c>
    </row>
    <row r="991" spans="1:12" ht="45" x14ac:dyDescent="0.25">
      <c r="A991" s="269" t="s">
        <v>2418</v>
      </c>
      <c r="B991" s="269" t="s">
        <v>2419</v>
      </c>
      <c r="C991" s="269" t="s">
        <v>2420</v>
      </c>
      <c r="D991" s="269" t="s">
        <v>5485</v>
      </c>
      <c r="E991" s="269" t="s">
        <v>8</v>
      </c>
      <c r="F991" s="269" t="s">
        <v>5</v>
      </c>
      <c r="G991" s="270"/>
      <c r="H991" s="20"/>
      <c r="I991" s="270"/>
      <c r="J991" s="269"/>
      <c r="K991" s="269"/>
      <c r="L991" s="269" t="s">
        <v>710</v>
      </c>
    </row>
    <row r="992" spans="1:12" ht="45" x14ac:dyDescent="0.25">
      <c r="A992" s="269" t="s">
        <v>2627</v>
      </c>
      <c r="B992" s="269" t="s">
        <v>2628</v>
      </c>
      <c r="C992" s="269" t="s">
        <v>2629</v>
      </c>
      <c r="D992" s="269" t="s">
        <v>5486</v>
      </c>
      <c r="E992" s="269" t="s">
        <v>8</v>
      </c>
      <c r="F992" s="269" t="s">
        <v>5</v>
      </c>
      <c r="G992" s="270"/>
      <c r="H992" s="20"/>
      <c r="I992" s="270"/>
      <c r="J992" s="269"/>
      <c r="K992" s="269"/>
      <c r="L992" s="269" t="s">
        <v>710</v>
      </c>
    </row>
    <row r="993" spans="1:12" ht="45" x14ac:dyDescent="0.25">
      <c r="A993" s="269" t="s">
        <v>2632</v>
      </c>
      <c r="B993" s="269" t="s">
        <v>2633</v>
      </c>
      <c r="C993" s="269" t="s">
        <v>2634</v>
      </c>
      <c r="D993" s="269" t="s">
        <v>5486</v>
      </c>
      <c r="E993" s="269" t="s">
        <v>8</v>
      </c>
      <c r="F993" s="269" t="s">
        <v>5</v>
      </c>
      <c r="G993" s="270"/>
      <c r="H993" s="20"/>
      <c r="I993" s="270"/>
      <c r="J993" s="269"/>
      <c r="K993" s="269"/>
      <c r="L993" s="269" t="s">
        <v>710</v>
      </c>
    </row>
    <row r="994" spans="1:12" ht="45" x14ac:dyDescent="0.25">
      <c r="A994" s="269" t="s">
        <v>2636</v>
      </c>
      <c r="B994" s="269" t="s">
        <v>2637</v>
      </c>
      <c r="C994" s="269" t="s">
        <v>2638</v>
      </c>
      <c r="D994" s="269" t="s">
        <v>5485</v>
      </c>
      <c r="E994" s="269" t="s">
        <v>4</v>
      </c>
      <c r="F994" s="269" t="s">
        <v>5</v>
      </c>
      <c r="G994" s="270"/>
      <c r="H994" s="20"/>
      <c r="I994" s="270"/>
      <c r="J994" s="269"/>
      <c r="K994" s="269" t="s">
        <v>13</v>
      </c>
      <c r="L994" s="269" t="s">
        <v>710</v>
      </c>
    </row>
    <row r="995" spans="1:12" ht="45" x14ac:dyDescent="0.25">
      <c r="A995" s="269" t="s">
        <v>2641</v>
      </c>
      <c r="B995" s="269" t="s">
        <v>2642</v>
      </c>
      <c r="C995" s="269" t="s">
        <v>2643</v>
      </c>
      <c r="D995" s="269" t="s">
        <v>5485</v>
      </c>
      <c r="E995" s="269" t="s">
        <v>4</v>
      </c>
      <c r="F995" s="269" t="s">
        <v>5</v>
      </c>
      <c r="G995" s="270"/>
      <c r="H995" s="20"/>
      <c r="I995" s="270"/>
      <c r="J995" s="269"/>
      <c r="K995" s="269" t="s">
        <v>13</v>
      </c>
      <c r="L995" s="269" t="s">
        <v>710</v>
      </c>
    </row>
    <row r="996" spans="1:12" ht="45" x14ac:dyDescent="0.25">
      <c r="A996" s="269" t="s">
        <v>4111</v>
      </c>
      <c r="B996" s="269" t="s">
        <v>4112</v>
      </c>
      <c r="C996" s="269" t="s">
        <v>4113</v>
      </c>
      <c r="D996" s="269" t="s">
        <v>5486</v>
      </c>
      <c r="E996" s="269" t="s">
        <v>8</v>
      </c>
      <c r="F996" s="269" t="s">
        <v>5</v>
      </c>
      <c r="G996" s="270"/>
      <c r="H996" s="20"/>
      <c r="I996" s="270"/>
      <c r="J996" s="269"/>
      <c r="K996" s="269"/>
      <c r="L996" s="269" t="s">
        <v>710</v>
      </c>
    </row>
    <row r="997" spans="1:12" ht="45" x14ac:dyDescent="0.25">
      <c r="A997" s="269" t="s">
        <v>4116</v>
      </c>
      <c r="B997" s="269" t="s">
        <v>4117</v>
      </c>
      <c r="C997" s="269" t="s">
        <v>4118</v>
      </c>
      <c r="D997" s="269" t="s">
        <v>5486</v>
      </c>
      <c r="E997" s="269" t="s">
        <v>8</v>
      </c>
      <c r="F997" s="269" t="s">
        <v>5</v>
      </c>
      <c r="G997" s="270"/>
      <c r="H997" s="20"/>
      <c r="I997" s="270"/>
      <c r="J997" s="269"/>
      <c r="K997" s="269"/>
      <c r="L997" s="269" t="s">
        <v>710</v>
      </c>
    </row>
    <row r="998" spans="1:12" ht="45" x14ac:dyDescent="0.25">
      <c r="A998" s="269" t="s">
        <v>4121</v>
      </c>
      <c r="B998" s="269" t="s">
        <v>4122</v>
      </c>
      <c r="C998" s="269" t="s">
        <v>4123</v>
      </c>
      <c r="D998" s="269" t="s">
        <v>5486</v>
      </c>
      <c r="E998" s="269" t="s">
        <v>8</v>
      </c>
      <c r="F998" s="269" t="s">
        <v>5</v>
      </c>
      <c r="G998" s="270"/>
      <c r="H998" s="20"/>
      <c r="I998" s="270"/>
      <c r="J998" s="269"/>
      <c r="K998" s="269"/>
      <c r="L998" s="269" t="s">
        <v>710</v>
      </c>
    </row>
    <row r="999" spans="1:12" ht="45" x14ac:dyDescent="0.25">
      <c r="A999" s="269" t="s">
        <v>4126</v>
      </c>
      <c r="B999" s="269" t="s">
        <v>4127</v>
      </c>
      <c r="C999" s="269" t="s">
        <v>4128</v>
      </c>
      <c r="D999" s="269" t="s">
        <v>5486</v>
      </c>
      <c r="E999" s="269" t="s">
        <v>8</v>
      </c>
      <c r="F999" s="269" t="s">
        <v>5</v>
      </c>
      <c r="G999" s="270"/>
      <c r="H999" s="20"/>
      <c r="I999" s="270"/>
      <c r="J999" s="269"/>
      <c r="K999" s="269"/>
      <c r="L999" s="269" t="s">
        <v>710</v>
      </c>
    </row>
    <row r="1000" spans="1:12" ht="45" x14ac:dyDescent="0.25">
      <c r="A1000" s="269" t="s">
        <v>4130</v>
      </c>
      <c r="B1000" s="269" t="s">
        <v>4131</v>
      </c>
      <c r="C1000" s="269" t="s">
        <v>4132</v>
      </c>
      <c r="D1000" s="269" t="s">
        <v>5485</v>
      </c>
      <c r="E1000" s="269" t="s">
        <v>4</v>
      </c>
      <c r="F1000" s="269" t="s">
        <v>5</v>
      </c>
      <c r="G1000" s="270"/>
      <c r="H1000" s="20"/>
      <c r="I1000" s="270"/>
      <c r="J1000" s="269"/>
      <c r="K1000" s="269" t="s">
        <v>10</v>
      </c>
      <c r="L1000" s="269" t="s">
        <v>710</v>
      </c>
    </row>
    <row r="1001" spans="1:12" ht="45" x14ac:dyDescent="0.25">
      <c r="A1001" s="269" t="s">
        <v>4134</v>
      </c>
      <c r="B1001" s="269" t="s">
        <v>4135</v>
      </c>
      <c r="C1001" s="269" t="s">
        <v>4136</v>
      </c>
      <c r="D1001" s="269" t="s">
        <v>5485</v>
      </c>
      <c r="E1001" s="269" t="s">
        <v>4</v>
      </c>
      <c r="F1001" s="269" t="s">
        <v>5</v>
      </c>
      <c r="G1001" s="270"/>
      <c r="H1001" s="20"/>
      <c r="I1001" s="270"/>
      <c r="J1001" s="269"/>
      <c r="K1001" s="269" t="s">
        <v>10</v>
      </c>
      <c r="L1001" s="269" t="s">
        <v>710</v>
      </c>
    </row>
    <row r="1002" spans="1:12" ht="30" x14ac:dyDescent="0.25">
      <c r="A1002" s="269" t="s">
        <v>1642</v>
      </c>
      <c r="B1002" s="269" t="s">
        <v>5313</v>
      </c>
      <c r="C1002" s="269" t="s">
        <v>5314</v>
      </c>
      <c r="D1002" s="269" t="s">
        <v>5485</v>
      </c>
      <c r="E1002" s="269" t="s">
        <v>8</v>
      </c>
      <c r="F1002" s="269" t="s">
        <v>5</v>
      </c>
      <c r="G1002" s="270"/>
      <c r="H1002" s="20"/>
      <c r="I1002" s="270"/>
      <c r="J1002" s="269"/>
      <c r="K1002" s="269" t="s">
        <v>10</v>
      </c>
      <c r="L1002" s="269" t="s">
        <v>1643</v>
      </c>
    </row>
    <row r="1003" spans="1:12" ht="30" x14ac:dyDescent="0.25">
      <c r="A1003" s="269" t="s">
        <v>5317</v>
      </c>
      <c r="B1003" s="269" t="s">
        <v>5318</v>
      </c>
      <c r="C1003" s="269" t="s">
        <v>5319</v>
      </c>
      <c r="D1003" s="269" t="s">
        <v>5485</v>
      </c>
      <c r="E1003" s="269" t="s">
        <v>8</v>
      </c>
      <c r="F1003" s="269" t="s">
        <v>5</v>
      </c>
      <c r="G1003" s="270"/>
      <c r="H1003" s="20"/>
      <c r="I1003" s="270"/>
      <c r="J1003" s="269"/>
      <c r="K1003" s="269" t="s">
        <v>10</v>
      </c>
      <c r="L1003" s="269" t="s">
        <v>1643</v>
      </c>
    </row>
    <row r="1004" spans="1:12" ht="30" x14ac:dyDescent="0.25">
      <c r="A1004" s="269" t="s">
        <v>1646</v>
      </c>
      <c r="B1004" s="269" t="s">
        <v>5321</v>
      </c>
      <c r="C1004" s="269" t="s">
        <v>5322</v>
      </c>
      <c r="D1004" s="269" t="s">
        <v>5485</v>
      </c>
      <c r="E1004" s="269" t="s">
        <v>8</v>
      </c>
      <c r="F1004" s="269" t="s">
        <v>5</v>
      </c>
      <c r="G1004" s="270"/>
      <c r="H1004" s="20"/>
      <c r="I1004" s="270"/>
      <c r="J1004" s="269"/>
      <c r="K1004" s="269" t="s">
        <v>1647</v>
      </c>
      <c r="L1004" s="269" t="s">
        <v>1643</v>
      </c>
    </row>
    <row r="1005" spans="1:12" ht="30" x14ac:dyDescent="0.25">
      <c r="A1005" s="269" t="s">
        <v>1650</v>
      </c>
      <c r="B1005" s="269" t="s">
        <v>5323</v>
      </c>
      <c r="C1005" s="269" t="s">
        <v>5324</v>
      </c>
      <c r="D1005" s="269" t="s">
        <v>5485</v>
      </c>
      <c r="E1005" s="269" t="s">
        <v>8</v>
      </c>
      <c r="F1005" s="269" t="s">
        <v>5</v>
      </c>
      <c r="G1005" s="270"/>
      <c r="H1005" s="20"/>
      <c r="I1005" s="270"/>
      <c r="J1005" s="269"/>
      <c r="K1005" s="269" t="s">
        <v>10</v>
      </c>
      <c r="L1005" s="269" t="s">
        <v>1643</v>
      </c>
    </row>
    <row r="1006" spans="1:12" ht="30" x14ac:dyDescent="0.25">
      <c r="A1006" s="269" t="s">
        <v>1653</v>
      </c>
      <c r="B1006" s="269" t="s">
        <v>5325</v>
      </c>
      <c r="C1006" s="269" t="s">
        <v>5326</v>
      </c>
      <c r="D1006" s="269" t="s">
        <v>5485</v>
      </c>
      <c r="E1006" s="269" t="s">
        <v>8</v>
      </c>
      <c r="F1006" s="269" t="s">
        <v>5</v>
      </c>
      <c r="G1006" s="270"/>
      <c r="H1006" s="20"/>
      <c r="I1006" s="270"/>
      <c r="J1006" s="269"/>
      <c r="K1006" s="269" t="s">
        <v>10</v>
      </c>
      <c r="L1006" s="269" t="s">
        <v>1643</v>
      </c>
    </row>
    <row r="1007" spans="1:12" ht="30" x14ac:dyDescent="0.25">
      <c r="A1007" s="269" t="s">
        <v>1656</v>
      </c>
      <c r="B1007" s="269" t="s">
        <v>5327</v>
      </c>
      <c r="C1007" s="269" t="s">
        <v>5328</v>
      </c>
      <c r="D1007" s="269" t="s">
        <v>5485</v>
      </c>
      <c r="E1007" s="269" t="s">
        <v>8</v>
      </c>
      <c r="F1007" s="269" t="s">
        <v>5</v>
      </c>
      <c r="G1007" s="270"/>
      <c r="H1007" s="20"/>
      <c r="I1007" s="270"/>
      <c r="J1007" s="269"/>
      <c r="K1007" s="269" t="s">
        <v>1657</v>
      </c>
      <c r="L1007" s="269" t="s">
        <v>1643</v>
      </c>
    </row>
    <row r="1008" spans="1:12" ht="30" x14ac:dyDescent="0.25">
      <c r="A1008" s="269" t="s">
        <v>1660</v>
      </c>
      <c r="B1008" s="269" t="s">
        <v>1661</v>
      </c>
      <c r="C1008" s="269" t="s">
        <v>1662</v>
      </c>
      <c r="D1008" s="269" t="s">
        <v>5485</v>
      </c>
      <c r="E1008" s="269" t="s">
        <v>8</v>
      </c>
      <c r="F1008" s="269" t="s">
        <v>5</v>
      </c>
      <c r="G1008" s="270"/>
      <c r="H1008" s="20"/>
      <c r="I1008" s="270"/>
      <c r="J1008" s="269"/>
      <c r="K1008" s="269" t="s">
        <v>10</v>
      </c>
      <c r="L1008" s="269" t="s">
        <v>1643</v>
      </c>
    </row>
    <row r="1009" spans="1:12" ht="30" x14ac:dyDescent="0.25">
      <c r="A1009" s="269" t="s">
        <v>5331</v>
      </c>
      <c r="B1009" s="269" t="s">
        <v>5332</v>
      </c>
      <c r="C1009" s="269" t="s">
        <v>5333</v>
      </c>
      <c r="D1009" s="269" t="s">
        <v>5485</v>
      </c>
      <c r="E1009" s="269" t="s">
        <v>8</v>
      </c>
      <c r="F1009" s="269" t="s">
        <v>5</v>
      </c>
      <c r="G1009" s="270"/>
      <c r="H1009" s="20"/>
      <c r="I1009" s="270"/>
      <c r="J1009" s="269"/>
      <c r="K1009" s="269" t="s">
        <v>10</v>
      </c>
      <c r="L1009" s="269" t="s">
        <v>1643</v>
      </c>
    </row>
    <row r="1010" spans="1:12" ht="30" x14ac:dyDescent="0.25">
      <c r="A1010" s="269" t="s">
        <v>5336</v>
      </c>
      <c r="B1010" s="269" t="s">
        <v>5337</v>
      </c>
      <c r="C1010" s="269" t="s">
        <v>5338</v>
      </c>
      <c r="D1010" s="269" t="s">
        <v>5485</v>
      </c>
      <c r="E1010" s="269" t="s">
        <v>8</v>
      </c>
      <c r="F1010" s="269" t="s">
        <v>5</v>
      </c>
      <c r="G1010" s="270"/>
      <c r="H1010" s="20"/>
      <c r="I1010" s="270"/>
      <c r="J1010" s="269"/>
      <c r="K1010" s="269" t="s">
        <v>10</v>
      </c>
      <c r="L1010" s="269" t="s">
        <v>1643</v>
      </c>
    </row>
    <row r="1011" spans="1:12" ht="30" x14ac:dyDescent="0.25">
      <c r="A1011" s="269" t="s">
        <v>5341</v>
      </c>
      <c r="B1011" s="269" t="s">
        <v>5342</v>
      </c>
      <c r="C1011" s="269" t="s">
        <v>5343</v>
      </c>
      <c r="D1011" s="269" t="s">
        <v>5485</v>
      </c>
      <c r="E1011" s="269" t="s">
        <v>8</v>
      </c>
      <c r="F1011" s="269" t="s">
        <v>5</v>
      </c>
      <c r="G1011" s="270"/>
      <c r="H1011" s="20"/>
      <c r="I1011" s="270"/>
      <c r="J1011" s="269"/>
      <c r="K1011" s="269" t="s">
        <v>10</v>
      </c>
      <c r="L1011" s="269" t="s">
        <v>1643</v>
      </c>
    </row>
    <row r="1012" spans="1:12" ht="45" x14ac:dyDescent="0.25">
      <c r="A1012" s="269" t="s">
        <v>1665</v>
      </c>
      <c r="B1012" s="269" t="s">
        <v>1666</v>
      </c>
      <c r="C1012" s="269" t="s">
        <v>1667</v>
      </c>
      <c r="D1012" s="269" t="s">
        <v>5488</v>
      </c>
      <c r="E1012" s="269" t="s">
        <v>8</v>
      </c>
      <c r="F1012" s="269" t="s">
        <v>5</v>
      </c>
      <c r="G1012" s="270"/>
      <c r="H1012" s="20"/>
      <c r="I1012" s="270"/>
      <c r="J1012" s="269"/>
      <c r="K1012" s="269"/>
      <c r="L1012" s="269" t="s">
        <v>1643</v>
      </c>
    </row>
    <row r="1013" spans="1:12" ht="45" x14ac:dyDescent="0.25">
      <c r="A1013" s="269" t="s">
        <v>1670</v>
      </c>
      <c r="B1013" s="269" t="s">
        <v>1671</v>
      </c>
      <c r="C1013" s="269" t="s">
        <v>1672</v>
      </c>
      <c r="D1013" s="269" t="s">
        <v>5486</v>
      </c>
      <c r="E1013" s="269" t="s">
        <v>8</v>
      </c>
      <c r="F1013" s="269" t="s">
        <v>5</v>
      </c>
      <c r="G1013" s="270"/>
      <c r="H1013" s="20"/>
      <c r="I1013" s="270"/>
      <c r="J1013" s="269"/>
      <c r="K1013" s="269" t="s">
        <v>17</v>
      </c>
      <c r="L1013" s="269" t="s">
        <v>1643</v>
      </c>
    </row>
    <row r="1014" spans="1:12" ht="45" x14ac:dyDescent="0.25">
      <c r="A1014" s="269" t="s">
        <v>1674</v>
      </c>
      <c r="B1014" s="269" t="s">
        <v>1675</v>
      </c>
      <c r="C1014" s="269" t="s">
        <v>1676</v>
      </c>
      <c r="D1014" s="269" t="s">
        <v>5485</v>
      </c>
      <c r="E1014" s="269" t="s">
        <v>4</v>
      </c>
      <c r="F1014" s="269" t="s">
        <v>5</v>
      </c>
      <c r="G1014" s="270"/>
      <c r="H1014" s="20"/>
      <c r="I1014" s="270"/>
      <c r="J1014" s="269"/>
      <c r="K1014" s="269" t="s">
        <v>1677</v>
      </c>
      <c r="L1014" s="269" t="s">
        <v>1643</v>
      </c>
    </row>
    <row r="1015" spans="1:12" ht="45" x14ac:dyDescent="0.25">
      <c r="A1015" s="269" t="s">
        <v>1679</v>
      </c>
      <c r="B1015" s="269" t="s">
        <v>1680</v>
      </c>
      <c r="C1015" s="269" t="s">
        <v>1681</v>
      </c>
      <c r="D1015" s="269" t="s">
        <v>5485</v>
      </c>
      <c r="E1015" s="269" t="s">
        <v>4</v>
      </c>
      <c r="F1015" s="269" t="s">
        <v>5</v>
      </c>
      <c r="G1015" s="270"/>
      <c r="H1015" s="20"/>
      <c r="I1015" s="270"/>
      <c r="J1015" s="269"/>
      <c r="K1015" s="269" t="s">
        <v>1677</v>
      </c>
      <c r="L1015" s="269" t="s">
        <v>1643</v>
      </c>
    </row>
    <row r="1016" spans="1:12" ht="45" x14ac:dyDescent="0.25">
      <c r="A1016" s="269" t="s">
        <v>1683</v>
      </c>
      <c r="B1016" s="269" t="s">
        <v>1684</v>
      </c>
      <c r="C1016" s="269" t="s">
        <v>1685</v>
      </c>
      <c r="D1016" s="269" t="s">
        <v>5485</v>
      </c>
      <c r="E1016" s="269" t="s">
        <v>4</v>
      </c>
      <c r="F1016" s="269" t="s">
        <v>5</v>
      </c>
      <c r="G1016" s="270"/>
      <c r="H1016" s="20"/>
      <c r="I1016" s="270"/>
      <c r="J1016" s="269"/>
      <c r="K1016" s="269" t="s">
        <v>1677</v>
      </c>
      <c r="L1016" s="269" t="s">
        <v>1643</v>
      </c>
    </row>
    <row r="1017" spans="1:12" ht="45" x14ac:dyDescent="0.25">
      <c r="A1017" s="269" t="s">
        <v>1687</v>
      </c>
      <c r="B1017" s="269" t="s">
        <v>1688</v>
      </c>
      <c r="C1017" s="269" t="s">
        <v>1689</v>
      </c>
      <c r="D1017" s="269" t="s">
        <v>5485</v>
      </c>
      <c r="E1017" s="269" t="s">
        <v>4</v>
      </c>
      <c r="F1017" s="269" t="s">
        <v>5</v>
      </c>
      <c r="G1017" s="270"/>
      <c r="H1017" s="20"/>
      <c r="I1017" s="270"/>
      <c r="J1017" s="269"/>
      <c r="K1017" s="269" t="s">
        <v>1677</v>
      </c>
      <c r="L1017" s="269" t="s">
        <v>1643</v>
      </c>
    </row>
    <row r="1018" spans="1:12" ht="45" x14ac:dyDescent="0.25">
      <c r="A1018" s="269" t="s">
        <v>1691</v>
      </c>
      <c r="B1018" s="269" t="s">
        <v>1692</v>
      </c>
      <c r="C1018" s="269" t="s">
        <v>1693</v>
      </c>
      <c r="D1018" s="269" t="s">
        <v>5485</v>
      </c>
      <c r="E1018" s="269" t="s">
        <v>4</v>
      </c>
      <c r="F1018" s="269" t="s">
        <v>5</v>
      </c>
      <c r="G1018" s="270"/>
      <c r="H1018" s="20"/>
      <c r="I1018" s="270"/>
      <c r="J1018" s="269"/>
      <c r="K1018" s="269" t="s">
        <v>1677</v>
      </c>
      <c r="L1018" s="269" t="s">
        <v>1643</v>
      </c>
    </row>
    <row r="1019" spans="1:12" ht="45" x14ac:dyDescent="0.25">
      <c r="A1019" s="269" t="s">
        <v>5391</v>
      </c>
      <c r="B1019" s="269" t="s">
        <v>2227</v>
      </c>
      <c r="C1019" s="269" t="s">
        <v>2228</v>
      </c>
      <c r="D1019" s="269" t="s">
        <v>5488</v>
      </c>
      <c r="E1019" s="269" t="s">
        <v>8</v>
      </c>
      <c r="F1019" s="269" t="s">
        <v>6</v>
      </c>
      <c r="G1019" s="270"/>
      <c r="H1019" s="20"/>
      <c r="I1019" s="270"/>
      <c r="J1019" s="269"/>
      <c r="K1019" s="269"/>
      <c r="L1019" s="269" t="s">
        <v>1643</v>
      </c>
    </row>
    <row r="1020" spans="1:12" ht="45" x14ac:dyDescent="0.25">
      <c r="A1020" s="269" t="s">
        <v>5393</v>
      </c>
      <c r="B1020" s="269" t="s">
        <v>2231</v>
      </c>
      <c r="C1020" s="269" t="s">
        <v>2232</v>
      </c>
      <c r="D1020" s="269" t="s">
        <v>5488</v>
      </c>
      <c r="E1020" s="269" t="s">
        <v>8</v>
      </c>
      <c r="F1020" s="269" t="s">
        <v>6</v>
      </c>
      <c r="G1020" s="270"/>
      <c r="H1020" s="20"/>
      <c r="I1020" s="270"/>
      <c r="J1020" s="269"/>
      <c r="K1020" s="269"/>
      <c r="L1020" s="269" t="s">
        <v>1643</v>
      </c>
    </row>
    <row r="1021" spans="1:12" ht="30" x14ac:dyDescent="0.25">
      <c r="A1021" s="269" t="s">
        <v>48</v>
      </c>
      <c r="B1021" s="269" t="s">
        <v>42</v>
      </c>
      <c r="C1021" s="269" t="s">
        <v>49</v>
      </c>
      <c r="D1021" s="269" t="s">
        <v>5485</v>
      </c>
      <c r="E1021" s="269" t="s">
        <v>4</v>
      </c>
      <c r="F1021" s="269" t="s">
        <v>5</v>
      </c>
      <c r="G1021" s="270"/>
      <c r="H1021" s="20"/>
      <c r="I1021" s="270"/>
      <c r="J1021" s="269"/>
      <c r="K1021" s="269"/>
      <c r="L1021" s="269" t="s">
        <v>50</v>
      </c>
    </row>
    <row r="1022" spans="1:12" ht="45" x14ac:dyDescent="0.25">
      <c r="A1022" s="269" t="s">
        <v>2423</v>
      </c>
      <c r="B1022" s="269" t="s">
        <v>2424</v>
      </c>
      <c r="C1022" s="269" t="s">
        <v>2425</v>
      </c>
      <c r="D1022" s="269" t="s">
        <v>5486</v>
      </c>
      <c r="E1022" s="269" t="s">
        <v>8</v>
      </c>
      <c r="F1022" s="269" t="s">
        <v>6</v>
      </c>
      <c r="G1022" s="270"/>
      <c r="H1022" s="20"/>
      <c r="I1022" s="270"/>
      <c r="J1022" s="269"/>
      <c r="K1022" s="269"/>
      <c r="L1022" s="269" t="s">
        <v>50</v>
      </c>
    </row>
    <row r="1023" spans="1:12" ht="45" x14ac:dyDescent="0.25">
      <c r="A1023" s="269" t="s">
        <v>2428</v>
      </c>
      <c r="B1023" s="269" t="s">
        <v>2429</v>
      </c>
      <c r="C1023" s="269" t="s">
        <v>2430</v>
      </c>
      <c r="D1023" s="269" t="s">
        <v>5486</v>
      </c>
      <c r="E1023" s="269" t="s">
        <v>8</v>
      </c>
      <c r="F1023" s="269" t="s">
        <v>6</v>
      </c>
      <c r="G1023" s="270"/>
      <c r="H1023" s="20"/>
      <c r="I1023" s="270"/>
      <c r="J1023" s="269"/>
      <c r="K1023" s="269"/>
      <c r="L1023" s="269" t="s">
        <v>50</v>
      </c>
    </row>
    <row r="1024" spans="1:12" ht="45" x14ac:dyDescent="0.25">
      <c r="A1024" s="269" t="s">
        <v>2433</v>
      </c>
      <c r="B1024" s="269" t="s">
        <v>2434</v>
      </c>
      <c r="C1024" s="269" t="s">
        <v>2435</v>
      </c>
      <c r="D1024" s="269" t="s">
        <v>5485</v>
      </c>
      <c r="E1024" s="269" t="s">
        <v>8</v>
      </c>
      <c r="F1024" s="269" t="s">
        <v>6</v>
      </c>
      <c r="G1024" s="270"/>
      <c r="H1024" s="20"/>
      <c r="I1024" s="270"/>
      <c r="J1024" s="269"/>
      <c r="K1024" s="269" t="s">
        <v>1118</v>
      </c>
      <c r="L1024" s="269" t="s">
        <v>50</v>
      </c>
    </row>
    <row r="1025" spans="1:12" ht="45" x14ac:dyDescent="0.25">
      <c r="A1025" s="269" t="s">
        <v>2438</v>
      </c>
      <c r="B1025" s="269" t="s">
        <v>2439</v>
      </c>
      <c r="C1025" s="269" t="s">
        <v>2440</v>
      </c>
      <c r="D1025" s="269" t="s">
        <v>5485</v>
      </c>
      <c r="E1025" s="269" t="s">
        <v>8</v>
      </c>
      <c r="F1025" s="269" t="s">
        <v>6</v>
      </c>
      <c r="G1025" s="270"/>
      <c r="H1025" s="20"/>
      <c r="I1025" s="270"/>
      <c r="J1025" s="269"/>
      <c r="K1025" s="269" t="s">
        <v>1118</v>
      </c>
      <c r="L1025" s="269" t="s">
        <v>50</v>
      </c>
    </row>
    <row r="1026" spans="1:12" ht="45" x14ac:dyDescent="0.25">
      <c r="A1026" s="269" t="s">
        <v>2443</v>
      </c>
      <c r="B1026" s="269" t="s">
        <v>2444</v>
      </c>
      <c r="C1026" s="269" t="s">
        <v>2445</v>
      </c>
      <c r="D1026" s="269" t="s">
        <v>5485</v>
      </c>
      <c r="E1026" s="269" t="s">
        <v>8</v>
      </c>
      <c r="F1026" s="269" t="s">
        <v>6</v>
      </c>
      <c r="G1026" s="270"/>
      <c r="H1026" s="20"/>
      <c r="I1026" s="270"/>
      <c r="J1026" s="269"/>
      <c r="K1026" s="269" t="s">
        <v>1118</v>
      </c>
      <c r="L1026" s="269" t="s">
        <v>50</v>
      </c>
    </row>
    <row r="1027" spans="1:12" ht="45" x14ac:dyDescent="0.25">
      <c r="A1027" s="269" t="s">
        <v>2448</v>
      </c>
      <c r="B1027" s="269" t="s">
        <v>2449</v>
      </c>
      <c r="C1027" s="269" t="s">
        <v>2450</v>
      </c>
      <c r="D1027" s="269" t="s">
        <v>5485</v>
      </c>
      <c r="E1027" s="269" t="s">
        <v>8</v>
      </c>
      <c r="F1027" s="269" t="s">
        <v>6</v>
      </c>
      <c r="G1027" s="270"/>
      <c r="H1027" s="20"/>
      <c r="I1027" s="270"/>
      <c r="J1027" s="269"/>
      <c r="K1027" s="269" t="s">
        <v>1118</v>
      </c>
      <c r="L1027" s="269" t="s">
        <v>50</v>
      </c>
    </row>
    <row r="1028" spans="1:12" ht="45" x14ac:dyDescent="0.25">
      <c r="A1028" s="269" t="s">
        <v>2453</v>
      </c>
      <c r="B1028" s="269" t="s">
        <v>2454</v>
      </c>
      <c r="C1028" s="269" t="s">
        <v>2455</v>
      </c>
      <c r="D1028" s="269" t="s">
        <v>5485</v>
      </c>
      <c r="E1028" s="269" t="s">
        <v>8</v>
      </c>
      <c r="F1028" s="269" t="s">
        <v>6</v>
      </c>
      <c r="G1028" s="270"/>
      <c r="H1028" s="20"/>
      <c r="I1028" s="270"/>
      <c r="J1028" s="269"/>
      <c r="K1028" s="269" t="s">
        <v>1118</v>
      </c>
      <c r="L1028" s="269" t="s">
        <v>50</v>
      </c>
    </row>
    <row r="1029" spans="1:12" ht="45" x14ac:dyDescent="0.25">
      <c r="A1029" s="269" t="s">
        <v>2458</v>
      </c>
      <c r="B1029" s="269" t="s">
        <v>2459</v>
      </c>
      <c r="C1029" s="269" t="s">
        <v>2460</v>
      </c>
      <c r="D1029" s="269" t="s">
        <v>5485</v>
      </c>
      <c r="E1029" s="269" t="s">
        <v>8</v>
      </c>
      <c r="F1029" s="269" t="s">
        <v>5</v>
      </c>
      <c r="G1029" s="270"/>
      <c r="H1029" s="20"/>
      <c r="I1029" s="270"/>
      <c r="J1029" s="269"/>
      <c r="K1029" s="269" t="s">
        <v>1118</v>
      </c>
      <c r="L1029" s="269" t="s">
        <v>50</v>
      </c>
    </row>
    <row r="1030" spans="1:12" ht="45" x14ac:dyDescent="0.25">
      <c r="A1030" s="269" t="s">
        <v>2463</v>
      </c>
      <c r="B1030" s="269" t="s">
        <v>2464</v>
      </c>
      <c r="C1030" s="269" t="s">
        <v>2465</v>
      </c>
      <c r="D1030" s="269" t="s">
        <v>5485</v>
      </c>
      <c r="E1030" s="269" t="s">
        <v>8</v>
      </c>
      <c r="F1030" s="269" t="s">
        <v>5</v>
      </c>
      <c r="G1030" s="270"/>
      <c r="H1030" s="20"/>
      <c r="I1030" s="270"/>
      <c r="J1030" s="269"/>
      <c r="K1030" s="269" t="s">
        <v>1118</v>
      </c>
      <c r="L1030" s="269" t="s">
        <v>50</v>
      </c>
    </row>
    <row r="1031" spans="1:12" ht="45" x14ac:dyDescent="0.25">
      <c r="A1031" s="269" t="s">
        <v>2468</v>
      </c>
      <c r="B1031" s="269" t="s">
        <v>2469</v>
      </c>
      <c r="C1031" s="269" t="s">
        <v>2470</v>
      </c>
      <c r="D1031" s="269" t="s">
        <v>5485</v>
      </c>
      <c r="E1031" s="269" t="s">
        <v>8</v>
      </c>
      <c r="F1031" s="269" t="s">
        <v>5</v>
      </c>
      <c r="G1031" s="270"/>
      <c r="H1031" s="20"/>
      <c r="I1031" s="270"/>
      <c r="J1031" s="269"/>
      <c r="K1031" s="269" t="s">
        <v>1118</v>
      </c>
      <c r="L1031" s="269" t="s">
        <v>50</v>
      </c>
    </row>
    <row r="1032" spans="1:12" ht="45" x14ac:dyDescent="0.25">
      <c r="A1032" s="269" t="s">
        <v>2473</v>
      </c>
      <c r="B1032" s="269" t="s">
        <v>2474</v>
      </c>
      <c r="C1032" s="269" t="s">
        <v>2475</v>
      </c>
      <c r="D1032" s="269" t="s">
        <v>5485</v>
      </c>
      <c r="E1032" s="269" t="s">
        <v>8</v>
      </c>
      <c r="F1032" s="269" t="s">
        <v>5</v>
      </c>
      <c r="G1032" s="270"/>
      <c r="H1032" s="20"/>
      <c r="I1032" s="270"/>
      <c r="J1032" s="269"/>
      <c r="K1032" s="269" t="s">
        <v>1118</v>
      </c>
      <c r="L1032" s="269" t="s">
        <v>50</v>
      </c>
    </row>
    <row r="1033" spans="1:12" ht="45" x14ac:dyDescent="0.25">
      <c r="A1033" s="269" t="s">
        <v>2478</v>
      </c>
      <c r="B1033" s="269" t="s">
        <v>2479</v>
      </c>
      <c r="C1033" s="269" t="s">
        <v>2480</v>
      </c>
      <c r="D1033" s="269" t="s">
        <v>5485</v>
      </c>
      <c r="E1033" s="269" t="s">
        <v>8</v>
      </c>
      <c r="F1033" s="269" t="s">
        <v>5</v>
      </c>
      <c r="G1033" s="270"/>
      <c r="H1033" s="20"/>
      <c r="I1033" s="270"/>
      <c r="J1033" s="269"/>
      <c r="K1033" s="269" t="s">
        <v>1118</v>
      </c>
      <c r="L1033" s="269" t="s">
        <v>50</v>
      </c>
    </row>
    <row r="1034" spans="1:12" ht="45" x14ac:dyDescent="0.25">
      <c r="A1034" s="269" t="s">
        <v>2483</v>
      </c>
      <c r="B1034" s="269" t="s">
        <v>2484</v>
      </c>
      <c r="C1034" s="269" t="s">
        <v>2485</v>
      </c>
      <c r="D1034" s="269" t="s">
        <v>5485</v>
      </c>
      <c r="E1034" s="269" t="s">
        <v>8</v>
      </c>
      <c r="F1034" s="269" t="s">
        <v>6</v>
      </c>
      <c r="G1034" s="270"/>
      <c r="H1034" s="20"/>
      <c r="I1034" s="270"/>
      <c r="J1034" s="269"/>
      <c r="K1034" s="269" t="s">
        <v>1118</v>
      </c>
      <c r="L1034" s="269" t="s">
        <v>50</v>
      </c>
    </row>
    <row r="1035" spans="1:12" ht="45" x14ac:dyDescent="0.25">
      <c r="A1035" s="269" t="s">
        <v>2488</v>
      </c>
      <c r="B1035" s="269" t="s">
        <v>2489</v>
      </c>
      <c r="C1035" s="269" t="s">
        <v>2490</v>
      </c>
      <c r="D1035" s="269" t="s">
        <v>5485</v>
      </c>
      <c r="E1035" s="269" t="s">
        <v>8</v>
      </c>
      <c r="F1035" s="269" t="s">
        <v>6</v>
      </c>
      <c r="G1035" s="270"/>
      <c r="H1035" s="20"/>
      <c r="I1035" s="270"/>
      <c r="J1035" s="269"/>
      <c r="K1035" s="269" t="s">
        <v>1118</v>
      </c>
      <c r="L1035" s="269" t="s">
        <v>50</v>
      </c>
    </row>
    <row r="1036" spans="1:12" ht="45" x14ac:dyDescent="0.25">
      <c r="A1036" s="269" t="s">
        <v>2494</v>
      </c>
      <c r="B1036" s="269" t="s">
        <v>2495</v>
      </c>
      <c r="C1036" s="269" t="s">
        <v>2496</v>
      </c>
      <c r="D1036" s="269" t="s">
        <v>5485</v>
      </c>
      <c r="E1036" s="269" t="s">
        <v>8</v>
      </c>
      <c r="F1036" s="269" t="s">
        <v>6</v>
      </c>
      <c r="G1036" s="270"/>
      <c r="H1036" s="20"/>
      <c r="I1036" s="270"/>
      <c r="J1036" s="269"/>
      <c r="K1036" s="269" t="s">
        <v>1118</v>
      </c>
      <c r="L1036" s="269" t="s">
        <v>50</v>
      </c>
    </row>
    <row r="1037" spans="1:12" ht="45" x14ac:dyDescent="0.25">
      <c r="A1037" s="269" t="s">
        <v>2499</v>
      </c>
      <c r="B1037" s="269" t="s">
        <v>2500</v>
      </c>
      <c r="C1037" s="269" t="s">
        <v>2501</v>
      </c>
      <c r="D1037" s="269" t="s">
        <v>5485</v>
      </c>
      <c r="E1037" s="269" t="s">
        <v>8</v>
      </c>
      <c r="F1037" s="269" t="s">
        <v>5</v>
      </c>
      <c r="G1037" s="270"/>
      <c r="H1037" s="20"/>
      <c r="I1037" s="270"/>
      <c r="J1037" s="269"/>
      <c r="K1037" s="269" t="s">
        <v>1118</v>
      </c>
      <c r="L1037" s="269" t="s">
        <v>50</v>
      </c>
    </row>
    <row r="1038" spans="1:12" ht="30" x14ac:dyDescent="0.25">
      <c r="A1038" s="269" t="s">
        <v>2921</v>
      </c>
      <c r="B1038" s="269" t="s">
        <v>2922</v>
      </c>
      <c r="C1038" s="269" t="s">
        <v>2923</v>
      </c>
      <c r="D1038" s="269" t="s">
        <v>5485</v>
      </c>
      <c r="E1038" s="269" t="s">
        <v>4</v>
      </c>
      <c r="F1038" s="269" t="s">
        <v>5</v>
      </c>
      <c r="G1038" s="270"/>
      <c r="H1038" s="20"/>
      <c r="I1038" s="270"/>
      <c r="J1038" s="269"/>
      <c r="K1038" s="269"/>
      <c r="L1038" s="269" t="s">
        <v>50</v>
      </c>
    </row>
    <row r="1039" spans="1:12" ht="30" x14ac:dyDescent="0.25">
      <c r="A1039" s="269" t="s">
        <v>3102</v>
      </c>
      <c r="B1039" s="269" t="s">
        <v>3103</v>
      </c>
      <c r="C1039" s="269" t="s">
        <v>3104</v>
      </c>
      <c r="D1039" s="269" t="s">
        <v>5485</v>
      </c>
      <c r="E1039" s="269" t="s">
        <v>8</v>
      </c>
      <c r="F1039" s="269" t="s">
        <v>5</v>
      </c>
      <c r="G1039" s="270"/>
      <c r="H1039" s="20"/>
      <c r="I1039" s="270"/>
      <c r="J1039" s="269"/>
      <c r="K1039" s="269" t="s">
        <v>1118</v>
      </c>
      <c r="L1039" s="269" t="s">
        <v>50</v>
      </c>
    </row>
    <row r="1040" spans="1:12" ht="30" x14ac:dyDescent="0.25">
      <c r="A1040" s="269" t="s">
        <v>3107</v>
      </c>
      <c r="B1040" s="269" t="s">
        <v>3108</v>
      </c>
      <c r="C1040" s="269" t="s">
        <v>3109</v>
      </c>
      <c r="D1040" s="269" t="s">
        <v>5485</v>
      </c>
      <c r="E1040" s="269" t="s">
        <v>8</v>
      </c>
      <c r="F1040" s="269" t="s">
        <v>6</v>
      </c>
      <c r="G1040" s="270"/>
      <c r="H1040" s="20"/>
      <c r="I1040" s="270"/>
      <c r="J1040" s="269"/>
      <c r="K1040" s="269" t="s">
        <v>1118</v>
      </c>
      <c r="L1040" s="269" t="s">
        <v>50</v>
      </c>
    </row>
    <row r="1041" spans="1:12" ht="30" x14ac:dyDescent="0.25">
      <c r="A1041" s="269" t="s">
        <v>3112</v>
      </c>
      <c r="B1041" s="269" t="s">
        <v>3113</v>
      </c>
      <c r="C1041" s="269" t="s">
        <v>3114</v>
      </c>
      <c r="D1041" s="269" t="s">
        <v>5485</v>
      </c>
      <c r="E1041" s="269" t="s">
        <v>8</v>
      </c>
      <c r="F1041" s="269" t="s">
        <v>6</v>
      </c>
      <c r="G1041" s="270"/>
      <c r="H1041" s="20"/>
      <c r="I1041" s="270"/>
      <c r="J1041" s="269"/>
      <c r="K1041" s="269" t="s">
        <v>1118</v>
      </c>
      <c r="L1041" s="269" t="s">
        <v>50</v>
      </c>
    </row>
    <row r="1042" spans="1:12" ht="30" x14ac:dyDescent="0.25">
      <c r="A1042" s="269" t="s">
        <v>3117</v>
      </c>
      <c r="B1042" s="269" t="s">
        <v>3118</v>
      </c>
      <c r="C1042" s="269" t="s">
        <v>3119</v>
      </c>
      <c r="D1042" s="269" t="s">
        <v>5485</v>
      </c>
      <c r="E1042" s="269" t="s">
        <v>8</v>
      </c>
      <c r="F1042" s="269" t="s">
        <v>6</v>
      </c>
      <c r="G1042" s="270"/>
      <c r="H1042" s="20"/>
      <c r="I1042" s="270"/>
      <c r="J1042" s="269"/>
      <c r="K1042" s="269" t="s">
        <v>1118</v>
      </c>
      <c r="L1042" s="269" t="s">
        <v>50</v>
      </c>
    </row>
    <row r="1043" spans="1:12" ht="30" x14ac:dyDescent="0.25">
      <c r="A1043" s="269" t="s">
        <v>3122</v>
      </c>
      <c r="B1043" s="269" t="s">
        <v>3123</v>
      </c>
      <c r="C1043" s="269" t="s">
        <v>3124</v>
      </c>
      <c r="D1043" s="269" t="s">
        <v>5485</v>
      </c>
      <c r="E1043" s="269" t="s">
        <v>8</v>
      </c>
      <c r="F1043" s="269" t="s">
        <v>6</v>
      </c>
      <c r="G1043" s="270"/>
      <c r="H1043" s="20"/>
      <c r="I1043" s="270"/>
      <c r="J1043" s="269"/>
      <c r="K1043" s="269" t="s">
        <v>1118</v>
      </c>
      <c r="L1043" s="269" t="s">
        <v>50</v>
      </c>
    </row>
    <row r="1044" spans="1:12" ht="45" x14ac:dyDescent="0.25">
      <c r="A1044" s="269" t="s">
        <v>3126</v>
      </c>
      <c r="B1044" s="269" t="s">
        <v>3127</v>
      </c>
      <c r="C1044" s="269" t="s">
        <v>3128</v>
      </c>
      <c r="D1044" s="269" t="s">
        <v>5485</v>
      </c>
      <c r="E1044" s="269" t="s">
        <v>4</v>
      </c>
      <c r="F1044" s="269" t="s">
        <v>5</v>
      </c>
      <c r="G1044" s="270"/>
      <c r="H1044" s="20"/>
      <c r="I1044" s="270"/>
      <c r="J1044" s="269"/>
      <c r="K1044" s="269" t="s">
        <v>13</v>
      </c>
      <c r="L1044" s="269" t="s">
        <v>50</v>
      </c>
    </row>
    <row r="1045" spans="1:12" ht="45" x14ac:dyDescent="0.25">
      <c r="A1045" s="269" t="s">
        <v>3131</v>
      </c>
      <c r="B1045" s="269" t="s">
        <v>3132</v>
      </c>
      <c r="C1045" s="269" t="s">
        <v>3133</v>
      </c>
      <c r="D1045" s="269" t="s">
        <v>5487</v>
      </c>
      <c r="E1045" s="269" t="s">
        <v>8</v>
      </c>
      <c r="F1045" s="269" t="s">
        <v>6</v>
      </c>
      <c r="G1045" s="270"/>
      <c r="H1045" s="20"/>
      <c r="I1045" s="270"/>
      <c r="J1045" s="269"/>
      <c r="K1045" s="269" t="s">
        <v>1118</v>
      </c>
      <c r="L1045" s="269" t="s">
        <v>50</v>
      </c>
    </row>
    <row r="1046" spans="1:12" ht="30" x14ac:dyDescent="0.25">
      <c r="A1046" s="269" t="s">
        <v>4090</v>
      </c>
      <c r="B1046" s="269" t="s">
        <v>4091</v>
      </c>
      <c r="C1046" s="269" t="s">
        <v>4092</v>
      </c>
      <c r="D1046" s="269" t="s">
        <v>5485</v>
      </c>
      <c r="E1046" s="269" t="s">
        <v>4</v>
      </c>
      <c r="F1046" s="269" t="s">
        <v>6</v>
      </c>
      <c r="G1046" s="270"/>
      <c r="H1046" s="20"/>
      <c r="I1046" s="270"/>
      <c r="J1046" s="269"/>
      <c r="K1046" s="269"/>
      <c r="L1046" s="269" t="s">
        <v>50</v>
      </c>
    </row>
    <row r="1047" spans="1:12" ht="30" x14ac:dyDescent="0.25">
      <c r="A1047" s="269" t="s">
        <v>4624</v>
      </c>
      <c r="B1047" s="269" t="s">
        <v>4625</v>
      </c>
      <c r="C1047" s="269" t="s">
        <v>4626</v>
      </c>
      <c r="D1047" s="269" t="s">
        <v>5485</v>
      </c>
      <c r="E1047" s="269" t="s">
        <v>4</v>
      </c>
      <c r="F1047" s="269" t="s">
        <v>6</v>
      </c>
      <c r="G1047" s="270"/>
      <c r="H1047" s="20"/>
      <c r="I1047" s="270"/>
      <c r="J1047" s="269"/>
      <c r="K1047" s="269"/>
      <c r="L1047" s="269" t="s">
        <v>50</v>
      </c>
    </row>
    <row r="1048" spans="1:12" ht="30" x14ac:dyDescent="0.25">
      <c r="A1048" s="269" t="s">
        <v>41</v>
      </c>
      <c r="B1048" s="269" t="s">
        <v>42</v>
      </c>
      <c r="C1048" s="269" t="s">
        <v>43</v>
      </c>
      <c r="D1048" s="269" t="s">
        <v>5485</v>
      </c>
      <c r="E1048" s="269" t="s">
        <v>4</v>
      </c>
      <c r="F1048" s="269" t="s">
        <v>5</v>
      </c>
      <c r="G1048" s="270"/>
      <c r="H1048" s="20"/>
      <c r="I1048" s="270"/>
      <c r="J1048" s="269"/>
      <c r="K1048" s="269" t="s">
        <v>13</v>
      </c>
      <c r="L1048" s="269" t="s">
        <v>45</v>
      </c>
    </row>
    <row r="1049" spans="1:12" ht="45" x14ac:dyDescent="0.25">
      <c r="A1049" s="269" t="s">
        <v>1114</v>
      </c>
      <c r="B1049" s="269" t="s">
        <v>1115</v>
      </c>
      <c r="C1049" s="269" t="s">
        <v>1116</v>
      </c>
      <c r="D1049" s="269" t="s">
        <v>5485</v>
      </c>
      <c r="E1049" s="269" t="s">
        <v>8</v>
      </c>
      <c r="F1049" s="269" t="s">
        <v>5</v>
      </c>
      <c r="G1049" s="270"/>
      <c r="H1049" s="20"/>
      <c r="I1049" s="270"/>
      <c r="J1049" s="269"/>
      <c r="K1049" s="269" t="s">
        <v>1118</v>
      </c>
      <c r="L1049" s="269" t="s">
        <v>45</v>
      </c>
    </row>
    <row r="1050" spans="1:12" ht="45" x14ac:dyDescent="0.25">
      <c r="A1050" s="269" t="s">
        <v>1122</v>
      </c>
      <c r="B1050" s="269" t="s">
        <v>4908</v>
      </c>
      <c r="C1050" s="269" t="s">
        <v>4909</v>
      </c>
      <c r="D1050" s="269" t="s">
        <v>5485</v>
      </c>
      <c r="E1050" s="269" t="s">
        <v>8</v>
      </c>
      <c r="F1050" s="269" t="s">
        <v>5</v>
      </c>
      <c r="G1050" s="270"/>
      <c r="H1050" s="20"/>
      <c r="I1050" s="270"/>
      <c r="J1050" s="269"/>
      <c r="K1050" s="269" t="s">
        <v>1118</v>
      </c>
      <c r="L1050" s="269" t="s">
        <v>45</v>
      </c>
    </row>
    <row r="1051" spans="1:12" ht="45" x14ac:dyDescent="0.25">
      <c r="A1051" s="269" t="s">
        <v>1125</v>
      </c>
      <c r="B1051" s="269" t="s">
        <v>4911</v>
      </c>
      <c r="C1051" s="269" t="s">
        <v>4912</v>
      </c>
      <c r="D1051" s="269" t="s">
        <v>5485</v>
      </c>
      <c r="E1051" s="269" t="s">
        <v>8</v>
      </c>
      <c r="F1051" s="269" t="s">
        <v>5</v>
      </c>
      <c r="G1051" s="270"/>
      <c r="H1051" s="20"/>
      <c r="I1051" s="270"/>
      <c r="J1051" s="269"/>
      <c r="K1051" s="269" t="s">
        <v>1118</v>
      </c>
      <c r="L1051" s="269" t="s">
        <v>45</v>
      </c>
    </row>
    <row r="1052" spans="1:12" ht="45" x14ac:dyDescent="0.25">
      <c r="A1052" s="269" t="s">
        <v>1128</v>
      </c>
      <c r="B1052" s="269" t="s">
        <v>1129</v>
      </c>
      <c r="C1052" s="269" t="s">
        <v>1130</v>
      </c>
      <c r="D1052" s="269" t="s">
        <v>5485</v>
      </c>
      <c r="E1052" s="269" t="s">
        <v>8</v>
      </c>
      <c r="F1052" s="269" t="s">
        <v>5</v>
      </c>
      <c r="G1052" s="270"/>
      <c r="H1052" s="20"/>
      <c r="I1052" s="270"/>
      <c r="J1052" s="269"/>
      <c r="K1052" s="269" t="s">
        <v>1118</v>
      </c>
      <c r="L1052" s="269" t="s">
        <v>45</v>
      </c>
    </row>
    <row r="1053" spans="1:12" ht="45" x14ac:dyDescent="0.25">
      <c r="A1053" s="269" t="s">
        <v>1133</v>
      </c>
      <c r="B1053" s="269" t="s">
        <v>4914</v>
      </c>
      <c r="C1053" s="269" t="s">
        <v>4915</v>
      </c>
      <c r="D1053" s="269" t="s">
        <v>5485</v>
      </c>
      <c r="E1053" s="269" t="s">
        <v>8</v>
      </c>
      <c r="F1053" s="269" t="s">
        <v>5</v>
      </c>
      <c r="G1053" s="270"/>
      <c r="H1053" s="20"/>
      <c r="I1053" s="270"/>
      <c r="J1053" s="269"/>
      <c r="K1053" s="269" t="s">
        <v>1118</v>
      </c>
      <c r="L1053" s="269" t="s">
        <v>45</v>
      </c>
    </row>
    <row r="1054" spans="1:12" ht="45" x14ac:dyDescent="0.25">
      <c r="A1054" s="269" t="s">
        <v>1136</v>
      </c>
      <c r="B1054" s="269" t="s">
        <v>4916</v>
      </c>
      <c r="C1054" s="269" t="s">
        <v>4917</v>
      </c>
      <c r="D1054" s="269" t="s">
        <v>5485</v>
      </c>
      <c r="E1054" s="269" t="s">
        <v>8</v>
      </c>
      <c r="F1054" s="269" t="s">
        <v>5</v>
      </c>
      <c r="G1054" s="270"/>
      <c r="H1054" s="20"/>
      <c r="I1054" s="270"/>
      <c r="J1054" s="269"/>
      <c r="K1054" s="269" t="s">
        <v>1118</v>
      </c>
      <c r="L1054" s="269" t="s">
        <v>45</v>
      </c>
    </row>
    <row r="1055" spans="1:12" ht="45" x14ac:dyDescent="0.25">
      <c r="A1055" s="269" t="s">
        <v>1139</v>
      </c>
      <c r="B1055" s="269" t="s">
        <v>4918</v>
      </c>
      <c r="C1055" s="269" t="s">
        <v>4919</v>
      </c>
      <c r="D1055" s="269" t="s">
        <v>5485</v>
      </c>
      <c r="E1055" s="269" t="s">
        <v>8</v>
      </c>
      <c r="F1055" s="269" t="s">
        <v>5</v>
      </c>
      <c r="G1055" s="270"/>
      <c r="H1055" s="20"/>
      <c r="I1055" s="270"/>
      <c r="J1055" s="269"/>
      <c r="K1055" s="269" t="s">
        <v>1118</v>
      </c>
      <c r="L1055" s="269" t="s">
        <v>45</v>
      </c>
    </row>
    <row r="1056" spans="1:12" ht="45" x14ac:dyDescent="0.25">
      <c r="A1056" s="269" t="s">
        <v>1142</v>
      </c>
      <c r="B1056" s="269" t="s">
        <v>1143</v>
      </c>
      <c r="C1056" s="269" t="s">
        <v>1144</v>
      </c>
      <c r="D1056" s="269" t="s">
        <v>5485</v>
      </c>
      <c r="E1056" s="269" t="s">
        <v>8</v>
      </c>
      <c r="F1056" s="269" t="s">
        <v>5</v>
      </c>
      <c r="G1056" s="270"/>
      <c r="H1056" s="20"/>
      <c r="I1056" s="270"/>
      <c r="J1056" s="269"/>
      <c r="K1056" s="269" t="s">
        <v>1118</v>
      </c>
      <c r="L1056" s="269" t="s">
        <v>45</v>
      </c>
    </row>
    <row r="1057" spans="1:12" ht="60" x14ac:dyDescent="0.25">
      <c r="A1057" s="269" t="s">
        <v>1147</v>
      </c>
      <c r="B1057" s="269" t="s">
        <v>4920</v>
      </c>
      <c r="C1057" s="269" t="s">
        <v>4921</v>
      </c>
      <c r="D1057" s="269" t="s">
        <v>5487</v>
      </c>
      <c r="E1057" s="269" t="s">
        <v>8</v>
      </c>
      <c r="F1057" s="269" t="s">
        <v>5</v>
      </c>
      <c r="G1057" s="270"/>
      <c r="H1057" s="20"/>
      <c r="I1057" s="270"/>
      <c r="J1057" s="269"/>
      <c r="K1057" s="269" t="s">
        <v>1118</v>
      </c>
      <c r="L1057" s="269" t="s">
        <v>45</v>
      </c>
    </row>
    <row r="1058" spans="1:12" ht="60" x14ac:dyDescent="0.25">
      <c r="A1058" s="269" t="s">
        <v>1150</v>
      </c>
      <c r="B1058" s="269" t="s">
        <v>4922</v>
      </c>
      <c r="C1058" s="269" t="s">
        <v>4912</v>
      </c>
      <c r="D1058" s="269" t="s">
        <v>5487</v>
      </c>
      <c r="E1058" s="269" t="s">
        <v>8</v>
      </c>
      <c r="F1058" s="269" t="s">
        <v>5</v>
      </c>
      <c r="G1058" s="270"/>
      <c r="H1058" s="20"/>
      <c r="I1058" s="270"/>
      <c r="J1058" s="269"/>
      <c r="K1058" s="269" t="s">
        <v>1118</v>
      </c>
      <c r="L1058" s="269" t="s">
        <v>45</v>
      </c>
    </row>
    <row r="1059" spans="1:12" ht="45" x14ac:dyDescent="0.25">
      <c r="A1059" s="269" t="s">
        <v>1918</v>
      </c>
      <c r="B1059" s="269" t="s">
        <v>1919</v>
      </c>
      <c r="C1059" s="269" t="s">
        <v>1920</v>
      </c>
      <c r="D1059" s="269" t="s">
        <v>5485</v>
      </c>
      <c r="E1059" s="269" t="s">
        <v>8</v>
      </c>
      <c r="F1059" s="269" t="s">
        <v>5</v>
      </c>
      <c r="G1059" s="270"/>
      <c r="H1059" s="20"/>
      <c r="I1059" s="270"/>
      <c r="J1059" s="269"/>
      <c r="K1059" s="269" t="s">
        <v>1118</v>
      </c>
      <c r="L1059" s="269" t="s">
        <v>45</v>
      </c>
    </row>
    <row r="1060" spans="1:12" ht="45" x14ac:dyDescent="0.25">
      <c r="A1060" s="269" t="s">
        <v>1923</v>
      </c>
      <c r="B1060" s="269" t="s">
        <v>1924</v>
      </c>
      <c r="C1060" s="269" t="s">
        <v>1925</v>
      </c>
      <c r="D1060" s="269" t="s">
        <v>5485</v>
      </c>
      <c r="E1060" s="269" t="s">
        <v>8</v>
      </c>
      <c r="F1060" s="269" t="s">
        <v>5</v>
      </c>
      <c r="G1060" s="270"/>
      <c r="H1060" s="20"/>
      <c r="I1060" s="270"/>
      <c r="J1060" s="269"/>
      <c r="K1060" s="269" t="s">
        <v>1118</v>
      </c>
      <c r="L1060" s="269" t="s">
        <v>45</v>
      </c>
    </row>
    <row r="1061" spans="1:12" ht="45" x14ac:dyDescent="0.25">
      <c r="A1061" s="269" t="s">
        <v>1928</v>
      </c>
      <c r="B1061" s="269" t="s">
        <v>1929</v>
      </c>
      <c r="C1061" s="269" t="s">
        <v>1930</v>
      </c>
      <c r="D1061" s="269" t="s">
        <v>5485</v>
      </c>
      <c r="E1061" s="269" t="s">
        <v>8</v>
      </c>
      <c r="F1061" s="269" t="s">
        <v>5</v>
      </c>
      <c r="G1061" s="270"/>
      <c r="H1061" s="20"/>
      <c r="I1061" s="270"/>
      <c r="J1061" s="269"/>
      <c r="K1061" s="269" t="s">
        <v>1118</v>
      </c>
      <c r="L1061" s="269" t="s">
        <v>45</v>
      </c>
    </row>
    <row r="1062" spans="1:12" ht="45" x14ac:dyDescent="0.25">
      <c r="A1062" s="269" t="s">
        <v>1933</v>
      </c>
      <c r="B1062" s="269" t="s">
        <v>1934</v>
      </c>
      <c r="C1062" s="269" t="s">
        <v>1935</v>
      </c>
      <c r="D1062" s="269" t="s">
        <v>5485</v>
      </c>
      <c r="E1062" s="269" t="s">
        <v>8</v>
      </c>
      <c r="F1062" s="269" t="s">
        <v>5</v>
      </c>
      <c r="G1062" s="270"/>
      <c r="H1062" s="20"/>
      <c r="I1062" s="270"/>
      <c r="J1062" s="269"/>
      <c r="K1062" s="269" t="s">
        <v>1118</v>
      </c>
      <c r="L1062" s="269" t="s">
        <v>45</v>
      </c>
    </row>
    <row r="1063" spans="1:12" ht="45" x14ac:dyDescent="0.25">
      <c r="A1063" s="269" t="s">
        <v>1938</v>
      </c>
      <c r="B1063" s="269" t="s">
        <v>1939</v>
      </c>
      <c r="C1063" s="269" t="s">
        <v>1940</v>
      </c>
      <c r="D1063" s="269" t="s">
        <v>5485</v>
      </c>
      <c r="E1063" s="269" t="s">
        <v>8</v>
      </c>
      <c r="F1063" s="269" t="s">
        <v>5</v>
      </c>
      <c r="G1063" s="270"/>
      <c r="H1063" s="20"/>
      <c r="I1063" s="270"/>
      <c r="J1063" s="269"/>
      <c r="K1063" s="269" t="s">
        <v>1118</v>
      </c>
      <c r="L1063" s="269" t="s">
        <v>45</v>
      </c>
    </row>
    <row r="1064" spans="1:12" ht="45" x14ac:dyDescent="0.25">
      <c r="A1064" s="269" t="s">
        <v>1943</v>
      </c>
      <c r="B1064" s="269" t="s">
        <v>1944</v>
      </c>
      <c r="C1064" s="269" t="s">
        <v>1945</v>
      </c>
      <c r="D1064" s="269" t="s">
        <v>5485</v>
      </c>
      <c r="E1064" s="269" t="s">
        <v>8</v>
      </c>
      <c r="F1064" s="269" t="s">
        <v>5</v>
      </c>
      <c r="G1064" s="270"/>
      <c r="H1064" s="20"/>
      <c r="I1064" s="270"/>
      <c r="J1064" s="269"/>
      <c r="K1064" s="269" t="s">
        <v>1118</v>
      </c>
      <c r="L1064" s="269" t="s">
        <v>45</v>
      </c>
    </row>
    <row r="1065" spans="1:12" ht="45" x14ac:dyDescent="0.25">
      <c r="A1065" s="269" t="s">
        <v>1948</v>
      </c>
      <c r="B1065" s="269" t="s">
        <v>1949</v>
      </c>
      <c r="C1065" s="269" t="s">
        <v>1950</v>
      </c>
      <c r="D1065" s="269" t="s">
        <v>5485</v>
      </c>
      <c r="E1065" s="269" t="s">
        <v>8</v>
      </c>
      <c r="F1065" s="269" t="s">
        <v>5</v>
      </c>
      <c r="G1065" s="270"/>
      <c r="H1065" s="20"/>
      <c r="I1065" s="270"/>
      <c r="J1065" s="269"/>
      <c r="K1065" s="269" t="s">
        <v>1118</v>
      </c>
      <c r="L1065" s="269" t="s">
        <v>45</v>
      </c>
    </row>
    <row r="1066" spans="1:12" ht="45" x14ac:dyDescent="0.25">
      <c r="A1066" s="269" t="s">
        <v>1953</v>
      </c>
      <c r="B1066" s="269" t="s">
        <v>4983</v>
      </c>
      <c r="C1066" s="269" t="s">
        <v>4909</v>
      </c>
      <c r="D1066" s="269" t="s">
        <v>5485</v>
      </c>
      <c r="E1066" s="269" t="s">
        <v>8</v>
      </c>
      <c r="F1066" s="269" t="s">
        <v>5</v>
      </c>
      <c r="G1066" s="270"/>
      <c r="H1066" s="20"/>
      <c r="I1066" s="270"/>
      <c r="J1066" s="269"/>
      <c r="K1066" s="269" t="s">
        <v>1118</v>
      </c>
      <c r="L1066" s="269" t="s">
        <v>45</v>
      </c>
    </row>
    <row r="1067" spans="1:12" ht="45" x14ac:dyDescent="0.25">
      <c r="A1067" s="269" t="s">
        <v>1956</v>
      </c>
      <c r="B1067" s="269" t="s">
        <v>1957</v>
      </c>
      <c r="C1067" s="269" t="s">
        <v>1958</v>
      </c>
      <c r="D1067" s="269" t="s">
        <v>5485</v>
      </c>
      <c r="E1067" s="269" t="s">
        <v>8</v>
      </c>
      <c r="F1067" s="269" t="s">
        <v>5</v>
      </c>
      <c r="G1067" s="270"/>
      <c r="H1067" s="20"/>
      <c r="I1067" s="270"/>
      <c r="J1067" s="269"/>
      <c r="K1067" s="269" t="s">
        <v>1118</v>
      </c>
      <c r="L1067" s="269" t="s">
        <v>45</v>
      </c>
    </row>
    <row r="1068" spans="1:12" ht="45" x14ac:dyDescent="0.25">
      <c r="A1068" s="269" t="s">
        <v>1961</v>
      </c>
      <c r="B1068" s="269" t="s">
        <v>1962</v>
      </c>
      <c r="C1068" s="269" t="s">
        <v>1963</v>
      </c>
      <c r="D1068" s="269" t="s">
        <v>5485</v>
      </c>
      <c r="E1068" s="269" t="s">
        <v>8</v>
      </c>
      <c r="F1068" s="269" t="s">
        <v>5</v>
      </c>
      <c r="G1068" s="270"/>
      <c r="H1068" s="20"/>
      <c r="I1068" s="270"/>
      <c r="J1068" s="269"/>
      <c r="K1068" s="269" t="s">
        <v>1964</v>
      </c>
      <c r="L1068" s="269" t="s">
        <v>45</v>
      </c>
    </row>
    <row r="1069" spans="1:12" ht="45" x14ac:dyDescent="0.25">
      <c r="A1069" s="269" t="s">
        <v>1967</v>
      </c>
      <c r="B1069" s="269" t="s">
        <v>1968</v>
      </c>
      <c r="C1069" s="269" t="s">
        <v>1969</v>
      </c>
      <c r="D1069" s="269" t="s">
        <v>5485</v>
      </c>
      <c r="E1069" s="269" t="s">
        <v>8</v>
      </c>
      <c r="F1069" s="269" t="s">
        <v>5</v>
      </c>
      <c r="G1069" s="270"/>
      <c r="H1069" s="20"/>
      <c r="I1069" s="270"/>
      <c r="J1069" s="269"/>
      <c r="K1069" s="269" t="s">
        <v>1118</v>
      </c>
      <c r="L1069" s="269" t="s">
        <v>45</v>
      </c>
    </row>
    <row r="1070" spans="1:12" ht="45" x14ac:dyDescent="0.25">
      <c r="A1070" s="269" t="s">
        <v>1972</v>
      </c>
      <c r="B1070" s="269" t="s">
        <v>1973</v>
      </c>
      <c r="C1070" s="269" t="s">
        <v>1969</v>
      </c>
      <c r="D1070" s="269" t="s">
        <v>5485</v>
      </c>
      <c r="E1070" s="269" t="s">
        <v>8</v>
      </c>
      <c r="F1070" s="269" t="s">
        <v>5</v>
      </c>
      <c r="G1070" s="270"/>
      <c r="H1070" s="20"/>
      <c r="I1070" s="270"/>
      <c r="J1070" s="269"/>
      <c r="K1070" s="269" t="s">
        <v>1118</v>
      </c>
      <c r="L1070" s="269" t="s">
        <v>45</v>
      </c>
    </row>
    <row r="1071" spans="1:12" ht="45" x14ac:dyDescent="0.25">
      <c r="A1071" s="269" t="s">
        <v>1976</v>
      </c>
      <c r="B1071" s="269" t="s">
        <v>4984</v>
      </c>
      <c r="C1071" s="269" t="s">
        <v>4985</v>
      </c>
      <c r="D1071" s="269" t="s">
        <v>5485</v>
      </c>
      <c r="E1071" s="269" t="s">
        <v>8</v>
      </c>
      <c r="F1071" s="269" t="s">
        <v>5</v>
      </c>
      <c r="G1071" s="270"/>
      <c r="H1071" s="20"/>
      <c r="I1071" s="270"/>
      <c r="J1071" s="269"/>
      <c r="K1071" s="269" t="s">
        <v>1118</v>
      </c>
      <c r="L1071" s="269" t="s">
        <v>45</v>
      </c>
    </row>
    <row r="1072" spans="1:12" ht="30" x14ac:dyDescent="0.25">
      <c r="A1072" s="269" t="s">
        <v>1979</v>
      </c>
      <c r="B1072" s="269" t="s">
        <v>1980</v>
      </c>
      <c r="C1072" s="269" t="s">
        <v>1981</v>
      </c>
      <c r="D1072" s="269" t="s">
        <v>5485</v>
      </c>
      <c r="E1072" s="269" t="s">
        <v>8</v>
      </c>
      <c r="F1072" s="269" t="s">
        <v>5</v>
      </c>
      <c r="G1072" s="270"/>
      <c r="H1072" s="20"/>
      <c r="I1072" s="270"/>
      <c r="J1072" s="269"/>
      <c r="K1072" s="269" t="s">
        <v>1118</v>
      </c>
      <c r="L1072" s="269" t="s">
        <v>45</v>
      </c>
    </row>
    <row r="1073" spans="1:12" ht="30" x14ac:dyDescent="0.25">
      <c r="A1073" s="269" t="s">
        <v>1912</v>
      </c>
      <c r="B1073" s="269" t="s">
        <v>1913</v>
      </c>
      <c r="C1073" s="269" t="s">
        <v>1914</v>
      </c>
      <c r="D1073" s="269" t="s">
        <v>5485</v>
      </c>
      <c r="E1073" s="269" t="s">
        <v>8</v>
      </c>
      <c r="F1073" s="269" t="s">
        <v>5</v>
      </c>
      <c r="G1073" s="270"/>
      <c r="H1073" s="20"/>
      <c r="I1073" s="270"/>
      <c r="J1073" s="269"/>
      <c r="K1073" s="269" t="s">
        <v>1915</v>
      </c>
      <c r="L1073" s="269" t="s">
        <v>45</v>
      </c>
    </row>
    <row r="1074" spans="1:12" ht="45" x14ac:dyDescent="0.25">
      <c r="A1074" s="269" t="s">
        <v>1985</v>
      </c>
      <c r="B1074" s="269" t="s">
        <v>1986</v>
      </c>
      <c r="C1074" s="269" t="s">
        <v>1987</v>
      </c>
      <c r="D1074" s="269" t="s">
        <v>5487</v>
      </c>
      <c r="E1074" s="269" t="s">
        <v>8</v>
      </c>
      <c r="F1074" s="269" t="s">
        <v>5</v>
      </c>
      <c r="G1074" s="270"/>
      <c r="H1074" s="20"/>
      <c r="I1074" s="270"/>
      <c r="J1074" s="269"/>
      <c r="K1074" s="269" t="s">
        <v>1118</v>
      </c>
      <c r="L1074" s="269" t="s">
        <v>45</v>
      </c>
    </row>
    <row r="1075" spans="1:12" ht="45" x14ac:dyDescent="0.25">
      <c r="A1075" s="269" t="s">
        <v>1990</v>
      </c>
      <c r="B1075" s="269" t="s">
        <v>1991</v>
      </c>
      <c r="C1075" s="269" t="s">
        <v>1963</v>
      </c>
      <c r="D1075" s="269" t="s">
        <v>5487</v>
      </c>
      <c r="E1075" s="269" t="s">
        <v>8</v>
      </c>
      <c r="F1075" s="269" t="s">
        <v>5</v>
      </c>
      <c r="G1075" s="270"/>
      <c r="H1075" s="20"/>
      <c r="I1075" s="270"/>
      <c r="J1075" s="269"/>
      <c r="K1075" s="269" t="s">
        <v>1118</v>
      </c>
      <c r="L1075" s="269" t="s">
        <v>45</v>
      </c>
    </row>
    <row r="1076" spans="1:12" ht="45" x14ac:dyDescent="0.25">
      <c r="A1076" s="269" t="s">
        <v>1994</v>
      </c>
      <c r="B1076" s="269" t="s">
        <v>1995</v>
      </c>
      <c r="C1076" s="269" t="s">
        <v>1996</v>
      </c>
      <c r="D1076" s="269" t="s">
        <v>5487</v>
      </c>
      <c r="E1076" s="269" t="s">
        <v>8</v>
      </c>
      <c r="F1076" s="269" t="s">
        <v>5</v>
      </c>
      <c r="G1076" s="270"/>
      <c r="H1076" s="20"/>
      <c r="I1076" s="270"/>
      <c r="J1076" s="269"/>
      <c r="K1076" s="269" t="s">
        <v>1118</v>
      </c>
      <c r="L1076" s="269" t="s">
        <v>45</v>
      </c>
    </row>
    <row r="1077" spans="1:12" ht="45" x14ac:dyDescent="0.25">
      <c r="A1077" s="269" t="s">
        <v>1999</v>
      </c>
      <c r="B1077" s="269" t="s">
        <v>2000</v>
      </c>
      <c r="C1077" s="269" t="s">
        <v>2001</v>
      </c>
      <c r="D1077" s="269" t="s">
        <v>5487</v>
      </c>
      <c r="E1077" s="269" t="s">
        <v>8</v>
      </c>
      <c r="F1077" s="269" t="s">
        <v>5</v>
      </c>
      <c r="G1077" s="270"/>
      <c r="H1077" s="20"/>
      <c r="I1077" s="270"/>
      <c r="J1077" s="269"/>
      <c r="K1077" s="269" t="s">
        <v>1118</v>
      </c>
      <c r="L1077" s="269" t="s">
        <v>45</v>
      </c>
    </row>
    <row r="1078" spans="1:12" ht="45" customHeight="1" x14ac:dyDescent="0.25">
      <c r="A1078" s="269" t="s">
        <v>2004</v>
      </c>
      <c r="B1078" s="269" t="s">
        <v>2005</v>
      </c>
      <c r="C1078" s="269" t="s">
        <v>2006</v>
      </c>
      <c r="D1078" s="269" t="s">
        <v>5487</v>
      </c>
      <c r="E1078" s="269" t="s">
        <v>8</v>
      </c>
      <c r="F1078" s="269" t="s">
        <v>5</v>
      </c>
      <c r="G1078" s="270"/>
      <c r="H1078" s="20"/>
      <c r="I1078" s="270"/>
      <c r="J1078" s="269"/>
      <c r="K1078" s="269" t="s">
        <v>1118</v>
      </c>
      <c r="L1078" s="291" t="s">
        <v>45</v>
      </c>
    </row>
    <row r="1079" spans="1:12" ht="45" customHeight="1" x14ac:dyDescent="0.25">
      <c r="A1079" s="269" t="s">
        <v>2009</v>
      </c>
      <c r="B1079" s="269" t="s">
        <v>2010</v>
      </c>
      <c r="C1079" s="269" t="s">
        <v>2011</v>
      </c>
      <c r="D1079" s="269" t="s">
        <v>5487</v>
      </c>
      <c r="E1079" s="269" t="s">
        <v>8</v>
      </c>
      <c r="F1079" s="269" t="s">
        <v>5</v>
      </c>
      <c r="G1079" s="270"/>
      <c r="H1079" s="20"/>
      <c r="I1079" s="270"/>
      <c r="J1079" s="269"/>
      <c r="K1079" s="269" t="s">
        <v>1118</v>
      </c>
      <c r="L1079" s="291" t="s">
        <v>45</v>
      </c>
    </row>
    <row r="1080" spans="1:12" ht="45" customHeight="1" x14ac:dyDescent="0.25">
      <c r="A1080" s="269"/>
      <c r="B1080" s="269"/>
      <c r="C1080" s="269"/>
      <c r="D1080" s="269"/>
      <c r="E1080" s="269"/>
      <c r="F1080" s="269"/>
      <c r="G1080" s="270"/>
      <c r="H1080" s="20"/>
      <c r="I1080" s="270"/>
      <c r="J1080" s="269"/>
      <c r="K1080" s="269"/>
      <c r="L1080" s="291"/>
    </row>
    <row r="1081" spans="1:12" ht="45" customHeight="1" x14ac:dyDescent="0.25">
      <c r="A1081" s="269" t="s">
        <v>5880</v>
      </c>
      <c r="B1081" s="269" t="s">
        <v>5881</v>
      </c>
      <c r="C1081" s="269" t="s">
        <v>5882</v>
      </c>
      <c r="D1081" s="269" t="s">
        <v>5485</v>
      </c>
      <c r="E1081" s="269" t="s">
        <v>8</v>
      </c>
      <c r="F1081" s="269" t="s">
        <v>5</v>
      </c>
      <c r="G1081" s="270"/>
      <c r="H1081" s="20"/>
      <c r="I1081" s="270"/>
      <c r="J1081" s="269"/>
      <c r="K1081" s="269" t="s">
        <v>209</v>
      </c>
      <c r="L1081" s="291" t="s">
        <v>5888</v>
      </c>
    </row>
  </sheetData>
  <sortState xmlns:xlrd2="http://schemas.microsoft.com/office/spreadsheetml/2017/richdata2" ref="A3:L1081">
    <sortCondition ref="L3:L1081"/>
    <sortCondition ref="A3:A1081"/>
  </sortState>
  <pageMargins left="0.7" right="0.7" top="0.75" bottom="0.75" header="0.3" footer="0.3"/>
  <pageSetup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C08F9-3F9E-44D3-821C-997951071418}">
  <dimension ref="A2:K39"/>
  <sheetViews>
    <sheetView workbookViewId="0"/>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5.4257812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188</v>
      </c>
      <c r="B3" s="269" t="s">
        <v>189</v>
      </c>
      <c r="C3" s="269" t="s">
        <v>190</v>
      </c>
      <c r="D3" s="269" t="s">
        <v>5485</v>
      </c>
      <c r="E3" s="269" t="s">
        <v>8</v>
      </c>
      <c r="F3" s="269" t="s">
        <v>5</v>
      </c>
      <c r="G3" s="270"/>
      <c r="H3" s="270"/>
      <c r="I3" s="270"/>
      <c r="J3" s="269"/>
      <c r="K3" s="269" t="s">
        <v>18</v>
      </c>
    </row>
    <row r="4" spans="1:11" ht="45" customHeight="1" x14ac:dyDescent="0.25">
      <c r="A4" s="269" t="s">
        <v>195</v>
      </c>
      <c r="B4" s="269" t="s">
        <v>196</v>
      </c>
      <c r="C4" s="269" t="s">
        <v>197</v>
      </c>
      <c r="D4" s="269" t="s">
        <v>5485</v>
      </c>
      <c r="E4" s="269" t="s">
        <v>8</v>
      </c>
      <c r="F4" s="269" t="s">
        <v>5</v>
      </c>
      <c r="G4" s="270"/>
      <c r="H4" s="270"/>
      <c r="I4" s="270"/>
      <c r="J4" s="269"/>
      <c r="K4" s="269" t="s">
        <v>198</v>
      </c>
    </row>
    <row r="5" spans="1:11" ht="45" customHeight="1" x14ac:dyDescent="0.25">
      <c r="A5" s="269" t="s">
        <v>201</v>
      </c>
      <c r="B5" s="269" t="s">
        <v>202</v>
      </c>
      <c r="C5" s="269" t="s">
        <v>203</v>
      </c>
      <c r="D5" s="269" t="s">
        <v>5485</v>
      </c>
      <c r="E5" s="269" t="s">
        <v>8</v>
      </c>
      <c r="F5" s="269" t="s">
        <v>5</v>
      </c>
      <c r="G5" s="270"/>
      <c r="H5" s="270"/>
      <c r="I5" s="270"/>
      <c r="J5" s="269"/>
      <c r="K5" s="269" t="s">
        <v>18</v>
      </c>
    </row>
    <row r="6" spans="1:11" ht="45" customHeight="1" x14ac:dyDescent="0.25">
      <c r="A6" s="269" t="s">
        <v>206</v>
      </c>
      <c r="B6" s="269" t="s">
        <v>207</v>
      </c>
      <c r="C6" s="269" t="s">
        <v>208</v>
      </c>
      <c r="D6" s="269" t="s">
        <v>5485</v>
      </c>
      <c r="E6" s="269" t="s">
        <v>8</v>
      </c>
      <c r="F6" s="269" t="s">
        <v>5</v>
      </c>
      <c r="G6" s="270"/>
      <c r="H6" s="270"/>
      <c r="I6" s="270"/>
      <c r="J6" s="269"/>
      <c r="K6" s="269" t="s">
        <v>209</v>
      </c>
    </row>
    <row r="7" spans="1:11" ht="45" customHeight="1" x14ac:dyDescent="0.25">
      <c r="A7" s="269" t="s">
        <v>212</v>
      </c>
      <c r="B7" s="269" t="s">
        <v>213</v>
      </c>
      <c r="C7" s="269" t="s">
        <v>214</v>
      </c>
      <c r="D7" s="269" t="s">
        <v>5485</v>
      </c>
      <c r="E7" s="269" t="s">
        <v>8</v>
      </c>
      <c r="F7" s="269" t="s">
        <v>5</v>
      </c>
      <c r="G7" s="270"/>
      <c r="H7" s="270"/>
      <c r="I7" s="270"/>
      <c r="J7" s="269"/>
      <c r="K7" s="269" t="s">
        <v>209</v>
      </c>
    </row>
    <row r="8" spans="1:11" ht="45" customHeight="1" x14ac:dyDescent="0.25">
      <c r="A8" s="269" t="s">
        <v>217</v>
      </c>
      <c r="B8" s="269" t="s">
        <v>218</v>
      </c>
      <c r="C8" s="269" t="s">
        <v>219</v>
      </c>
      <c r="D8" s="269" t="s">
        <v>5485</v>
      </c>
      <c r="E8" s="269" t="s">
        <v>8</v>
      </c>
      <c r="F8" s="269" t="s">
        <v>5</v>
      </c>
      <c r="G8" s="270"/>
      <c r="H8" s="270"/>
      <c r="I8" s="270"/>
      <c r="J8" s="269"/>
      <c r="K8" s="269" t="s">
        <v>209</v>
      </c>
    </row>
    <row r="9" spans="1:11" ht="45" customHeight="1" x14ac:dyDescent="0.25">
      <c r="A9" s="269" t="s">
        <v>222</v>
      </c>
      <c r="B9" s="269" t="s">
        <v>4826</v>
      </c>
      <c r="C9" s="269" t="s">
        <v>4827</v>
      </c>
      <c r="D9" s="269" t="s">
        <v>5485</v>
      </c>
      <c r="E9" s="269" t="s">
        <v>8</v>
      </c>
      <c r="F9" s="269" t="s">
        <v>5</v>
      </c>
      <c r="G9" s="270"/>
      <c r="H9" s="270"/>
      <c r="I9" s="270"/>
      <c r="J9" s="269"/>
      <c r="K9" s="269" t="s">
        <v>209</v>
      </c>
    </row>
    <row r="10" spans="1:11" ht="45" customHeight="1" x14ac:dyDescent="0.25">
      <c r="A10" s="269" t="s">
        <v>225</v>
      </c>
      <c r="B10" s="269" t="s">
        <v>226</v>
      </c>
      <c r="C10" s="269" t="s">
        <v>227</v>
      </c>
      <c r="D10" s="269" t="s">
        <v>5485</v>
      </c>
      <c r="E10" s="269" t="s">
        <v>8</v>
      </c>
      <c r="F10" s="269" t="s">
        <v>5</v>
      </c>
      <c r="G10" s="270"/>
      <c r="H10" s="270"/>
      <c r="I10" s="270"/>
      <c r="J10" s="269"/>
      <c r="K10" s="269" t="s">
        <v>209</v>
      </c>
    </row>
    <row r="11" spans="1:11" ht="45" customHeight="1" x14ac:dyDescent="0.25">
      <c r="A11" s="269" t="s">
        <v>230</v>
      </c>
      <c r="B11" s="269" t="s">
        <v>231</v>
      </c>
      <c r="C11" s="269" t="s">
        <v>232</v>
      </c>
      <c r="D11" s="269" t="s">
        <v>5485</v>
      </c>
      <c r="E11" s="269" t="s">
        <v>8</v>
      </c>
      <c r="F11" s="269" t="s">
        <v>5</v>
      </c>
      <c r="G11" s="270"/>
      <c r="H11" s="270"/>
      <c r="I11" s="270"/>
      <c r="J11" s="269"/>
      <c r="K11" s="269" t="s">
        <v>209</v>
      </c>
    </row>
    <row r="12" spans="1:11" ht="45" customHeight="1" x14ac:dyDescent="0.25">
      <c r="A12" s="269" t="s">
        <v>356</v>
      </c>
      <c r="B12" s="269" t="s">
        <v>357</v>
      </c>
      <c r="C12" s="269" t="s">
        <v>358</v>
      </c>
      <c r="D12" s="269" t="s">
        <v>5485</v>
      </c>
      <c r="E12" s="269" t="s">
        <v>8</v>
      </c>
      <c r="F12" s="269" t="s">
        <v>6</v>
      </c>
      <c r="G12" s="270"/>
      <c r="H12" s="270"/>
      <c r="I12" s="270"/>
      <c r="J12" s="269"/>
      <c r="K12" s="269" t="s">
        <v>209</v>
      </c>
    </row>
    <row r="13" spans="1:11" ht="45" customHeight="1" x14ac:dyDescent="0.25">
      <c r="A13" s="269" t="s">
        <v>361</v>
      </c>
      <c r="B13" s="269" t="s">
        <v>362</v>
      </c>
      <c r="C13" s="269" t="s">
        <v>363</v>
      </c>
      <c r="D13" s="269" t="s">
        <v>5485</v>
      </c>
      <c r="E13" s="269" t="s">
        <v>8</v>
      </c>
      <c r="F13" s="269" t="s">
        <v>6</v>
      </c>
      <c r="G13" s="270"/>
      <c r="H13" s="270"/>
      <c r="I13" s="270"/>
      <c r="J13" s="269"/>
      <c r="K13" s="269" t="s">
        <v>18</v>
      </c>
    </row>
    <row r="14" spans="1:11" ht="45" customHeight="1" x14ac:dyDescent="0.25">
      <c r="A14" s="269" t="s">
        <v>367</v>
      </c>
      <c r="B14" s="269" t="s">
        <v>368</v>
      </c>
      <c r="C14" s="269" t="s">
        <v>369</v>
      </c>
      <c r="D14" s="269" t="s">
        <v>5485</v>
      </c>
      <c r="E14" s="269" t="s">
        <v>8</v>
      </c>
      <c r="F14" s="269" t="s">
        <v>6</v>
      </c>
      <c r="G14" s="270"/>
      <c r="H14" s="270"/>
      <c r="I14" s="270"/>
      <c r="J14" s="269"/>
      <c r="K14" s="269" t="s">
        <v>18</v>
      </c>
    </row>
    <row r="15" spans="1:11" ht="45" customHeight="1" x14ac:dyDescent="0.25">
      <c r="A15" s="269" t="s">
        <v>372</v>
      </c>
      <c r="B15" s="269" t="s">
        <v>4849</v>
      </c>
      <c r="C15" s="269" t="s">
        <v>4850</v>
      </c>
      <c r="D15" s="269" t="s">
        <v>5485</v>
      </c>
      <c r="E15" s="269" t="s">
        <v>8</v>
      </c>
      <c r="F15" s="269" t="s">
        <v>5</v>
      </c>
      <c r="G15" s="270"/>
      <c r="H15" s="270"/>
      <c r="I15" s="270"/>
      <c r="J15" s="269"/>
      <c r="K15" s="269" t="s">
        <v>209</v>
      </c>
    </row>
    <row r="16" spans="1:11" ht="45" customHeight="1" x14ac:dyDescent="0.25">
      <c r="A16" s="269" t="s">
        <v>377</v>
      </c>
      <c r="B16" s="269" t="s">
        <v>378</v>
      </c>
      <c r="C16" s="269" t="s">
        <v>203</v>
      </c>
      <c r="D16" s="269" t="s">
        <v>5485</v>
      </c>
      <c r="E16" s="269" t="s">
        <v>8</v>
      </c>
      <c r="F16" s="269" t="s">
        <v>6</v>
      </c>
      <c r="G16" s="270"/>
      <c r="H16" s="270"/>
      <c r="I16" s="270"/>
      <c r="J16" s="269"/>
      <c r="K16" s="269" t="s">
        <v>18</v>
      </c>
    </row>
    <row r="17" spans="1:11" ht="45" customHeight="1" x14ac:dyDescent="0.25">
      <c r="A17" s="269" t="s">
        <v>381</v>
      </c>
      <c r="B17" s="269" t="s">
        <v>382</v>
      </c>
      <c r="C17" s="269" t="s">
        <v>373</v>
      </c>
      <c r="D17" s="269" t="s">
        <v>5485</v>
      </c>
      <c r="E17" s="269" t="s">
        <v>8</v>
      </c>
      <c r="F17" s="269" t="s">
        <v>6</v>
      </c>
      <c r="G17" s="270"/>
      <c r="H17" s="270"/>
      <c r="I17" s="270"/>
      <c r="J17" s="269"/>
      <c r="K17" s="269" t="s">
        <v>209</v>
      </c>
    </row>
    <row r="18" spans="1:11" ht="45" customHeight="1" x14ac:dyDescent="0.25">
      <c r="A18" s="269" t="s">
        <v>385</v>
      </c>
      <c r="B18" s="269" t="s">
        <v>386</v>
      </c>
      <c r="C18" s="269" t="s">
        <v>387</v>
      </c>
      <c r="D18" s="269" t="s">
        <v>5485</v>
      </c>
      <c r="E18" s="269" t="s">
        <v>8</v>
      </c>
      <c r="F18" s="269" t="s">
        <v>5</v>
      </c>
      <c r="G18" s="270"/>
      <c r="H18" s="270"/>
      <c r="I18" s="270"/>
      <c r="J18" s="269"/>
      <c r="K18" s="269" t="s">
        <v>18</v>
      </c>
    </row>
    <row r="19" spans="1:11" ht="45" customHeight="1" x14ac:dyDescent="0.25">
      <c r="A19" s="269" t="s">
        <v>389</v>
      </c>
      <c r="B19" s="269" t="s">
        <v>390</v>
      </c>
      <c r="C19" s="269" t="s">
        <v>373</v>
      </c>
      <c r="D19" s="269" t="s">
        <v>5485</v>
      </c>
      <c r="E19" s="269" t="s">
        <v>4</v>
      </c>
      <c r="F19" s="269" t="s">
        <v>5</v>
      </c>
      <c r="G19" s="270"/>
      <c r="H19" s="270"/>
      <c r="I19" s="270"/>
      <c r="J19" s="269"/>
      <c r="K19" s="269" t="s">
        <v>209</v>
      </c>
    </row>
    <row r="20" spans="1:11" ht="45" customHeight="1" x14ac:dyDescent="0.25">
      <c r="A20" s="269" t="s">
        <v>393</v>
      </c>
      <c r="B20" s="269" t="s">
        <v>394</v>
      </c>
      <c r="C20" s="269" t="s">
        <v>395</v>
      </c>
      <c r="D20" s="269" t="s">
        <v>5487</v>
      </c>
      <c r="E20" s="269" t="s">
        <v>4</v>
      </c>
      <c r="F20" s="269" t="s">
        <v>5</v>
      </c>
      <c r="G20" s="270"/>
      <c r="H20" s="270"/>
      <c r="I20" s="270"/>
      <c r="J20" s="269"/>
      <c r="K20" s="269" t="s">
        <v>209</v>
      </c>
    </row>
    <row r="21" spans="1:11" ht="45" customHeight="1" x14ac:dyDescent="0.25">
      <c r="A21" s="269" t="s">
        <v>398</v>
      </c>
      <c r="B21" s="269" t="s">
        <v>399</v>
      </c>
      <c r="C21" s="269" t="s">
        <v>400</v>
      </c>
      <c r="D21" s="269" t="s">
        <v>5485</v>
      </c>
      <c r="E21" s="269" t="s">
        <v>4</v>
      </c>
      <c r="F21" s="269" t="s">
        <v>5</v>
      </c>
      <c r="G21" s="270"/>
      <c r="H21" s="270"/>
      <c r="I21" s="270"/>
      <c r="J21" s="269"/>
      <c r="K21" s="269" t="s">
        <v>209</v>
      </c>
    </row>
    <row r="22" spans="1:11" ht="45" customHeight="1" x14ac:dyDescent="0.25">
      <c r="A22" s="269" t="s">
        <v>402</v>
      </c>
      <c r="B22" s="269" t="s">
        <v>403</v>
      </c>
      <c r="C22" s="269" t="s">
        <v>404</v>
      </c>
      <c r="D22" s="269" t="s">
        <v>5488</v>
      </c>
      <c r="E22" s="269" t="s">
        <v>4</v>
      </c>
      <c r="F22" s="269" t="s">
        <v>5</v>
      </c>
      <c r="G22" s="270"/>
      <c r="H22" s="270"/>
      <c r="I22" s="270"/>
      <c r="J22" s="269"/>
      <c r="K22" s="269" t="s">
        <v>209</v>
      </c>
    </row>
    <row r="23" spans="1:11" ht="45" customHeight="1" x14ac:dyDescent="0.25">
      <c r="A23" s="269" t="s">
        <v>410</v>
      </c>
      <c r="B23" s="269" t="s">
        <v>411</v>
      </c>
      <c r="C23" s="269" t="s">
        <v>412</v>
      </c>
      <c r="D23" s="269" t="s">
        <v>5485</v>
      </c>
      <c r="E23" s="269" t="s">
        <v>4</v>
      </c>
      <c r="F23" s="269" t="s">
        <v>5</v>
      </c>
      <c r="G23" s="270"/>
      <c r="H23" s="270"/>
      <c r="I23" s="270"/>
      <c r="J23" s="269"/>
      <c r="K23" s="269" t="s">
        <v>18</v>
      </c>
    </row>
    <row r="24" spans="1:11" ht="45" customHeight="1" x14ac:dyDescent="0.25">
      <c r="A24" s="269" t="s">
        <v>4243</v>
      </c>
      <c r="B24" s="269" t="s">
        <v>4244</v>
      </c>
      <c r="C24" s="269" t="s">
        <v>4245</v>
      </c>
      <c r="D24" s="269" t="s">
        <v>5485</v>
      </c>
      <c r="E24" s="269" t="s">
        <v>8</v>
      </c>
      <c r="F24" s="269" t="s">
        <v>6</v>
      </c>
      <c r="G24" s="270"/>
      <c r="H24" s="270"/>
      <c r="I24" s="270"/>
      <c r="J24" s="269"/>
      <c r="K24" s="269"/>
    </row>
    <row r="25" spans="1:11" ht="45" customHeight="1" x14ac:dyDescent="0.25">
      <c r="A25" s="269" t="s">
        <v>4248</v>
      </c>
      <c r="B25" s="269" t="s">
        <v>4249</v>
      </c>
      <c r="C25" s="269" t="s">
        <v>4250</v>
      </c>
      <c r="D25" s="269" t="s">
        <v>5485</v>
      </c>
      <c r="E25" s="269" t="s">
        <v>8</v>
      </c>
      <c r="F25" s="269" t="s">
        <v>6</v>
      </c>
      <c r="G25" s="270"/>
      <c r="H25" s="270"/>
      <c r="I25" s="270"/>
      <c r="J25" s="269"/>
      <c r="K25" s="269" t="s">
        <v>209</v>
      </c>
    </row>
    <row r="26" spans="1:11" ht="45" customHeight="1" x14ac:dyDescent="0.25">
      <c r="A26" s="269" t="s">
        <v>4253</v>
      </c>
      <c r="B26" s="269" t="s">
        <v>4254</v>
      </c>
      <c r="C26" s="269" t="s">
        <v>4255</v>
      </c>
      <c r="D26" s="269" t="s">
        <v>5485</v>
      </c>
      <c r="E26" s="269" t="s">
        <v>8</v>
      </c>
      <c r="F26" s="269" t="s">
        <v>6</v>
      </c>
      <c r="G26" s="270"/>
      <c r="H26" s="270"/>
      <c r="I26" s="270"/>
      <c r="J26" s="269"/>
      <c r="K26" s="269" t="s">
        <v>209</v>
      </c>
    </row>
    <row r="27" spans="1:11" ht="45" customHeight="1" x14ac:dyDescent="0.25">
      <c r="A27" s="269" t="s">
        <v>4258</v>
      </c>
      <c r="B27" s="269" t="s">
        <v>4259</v>
      </c>
      <c r="C27" s="269" t="s">
        <v>4260</v>
      </c>
      <c r="D27" s="269" t="s">
        <v>5485</v>
      </c>
      <c r="E27" s="269" t="s">
        <v>8</v>
      </c>
      <c r="F27" s="269" t="s">
        <v>6</v>
      </c>
      <c r="G27" s="270"/>
      <c r="H27" s="270"/>
      <c r="I27" s="270"/>
      <c r="J27" s="269"/>
      <c r="K27" s="269" t="s">
        <v>209</v>
      </c>
    </row>
    <row r="28" spans="1:11" ht="45" customHeight="1" x14ac:dyDescent="0.25">
      <c r="A28" s="269" t="s">
        <v>4263</v>
      </c>
      <c r="B28" s="269" t="s">
        <v>3879</v>
      </c>
      <c r="C28" s="269" t="s">
        <v>4264</v>
      </c>
      <c r="D28" s="269" t="s">
        <v>5485</v>
      </c>
      <c r="E28" s="269" t="s">
        <v>8</v>
      </c>
      <c r="F28" s="269" t="s">
        <v>6</v>
      </c>
      <c r="G28" s="270"/>
      <c r="H28" s="270"/>
      <c r="I28" s="270"/>
      <c r="J28" s="269"/>
      <c r="K28" s="269" t="s">
        <v>209</v>
      </c>
    </row>
    <row r="29" spans="1:11" ht="45" customHeight="1" x14ac:dyDescent="0.25">
      <c r="A29" s="269" t="s">
        <v>4267</v>
      </c>
      <c r="B29" s="269" t="s">
        <v>4268</v>
      </c>
      <c r="C29" s="269" t="s">
        <v>4269</v>
      </c>
      <c r="D29" s="269" t="s">
        <v>5485</v>
      </c>
      <c r="E29" s="269" t="s">
        <v>8</v>
      </c>
      <c r="F29" s="269" t="s">
        <v>6</v>
      </c>
      <c r="G29" s="270"/>
      <c r="H29" s="270"/>
      <c r="I29" s="270"/>
      <c r="J29" s="269"/>
      <c r="K29" s="269" t="s">
        <v>209</v>
      </c>
    </row>
    <row r="30" spans="1:11" ht="45" customHeight="1" x14ac:dyDescent="0.25">
      <c r="A30" s="269" t="s">
        <v>4272</v>
      </c>
      <c r="B30" s="269" t="s">
        <v>4273</v>
      </c>
      <c r="C30" s="269" t="s">
        <v>4274</v>
      </c>
      <c r="D30" s="269" t="s">
        <v>5485</v>
      </c>
      <c r="E30" s="269" t="s">
        <v>8</v>
      </c>
      <c r="F30" s="269" t="s">
        <v>6</v>
      </c>
      <c r="G30" s="270"/>
      <c r="H30" s="270"/>
      <c r="I30" s="270"/>
      <c r="J30" s="269"/>
      <c r="K30" s="269" t="s">
        <v>209</v>
      </c>
    </row>
    <row r="31" spans="1:11" ht="45" customHeight="1" x14ac:dyDescent="0.25">
      <c r="A31" s="269" t="s">
        <v>4277</v>
      </c>
      <c r="B31" s="269" t="s">
        <v>4278</v>
      </c>
      <c r="C31" s="269" t="s">
        <v>4279</v>
      </c>
      <c r="D31" s="269" t="s">
        <v>5485</v>
      </c>
      <c r="E31" s="269" t="s">
        <v>8</v>
      </c>
      <c r="F31" s="269" t="s">
        <v>6</v>
      </c>
      <c r="G31" s="270"/>
      <c r="H31" s="270"/>
      <c r="I31" s="270"/>
      <c r="J31" s="269"/>
      <c r="K31" s="269"/>
    </row>
    <row r="32" spans="1:11" ht="45" customHeight="1" x14ac:dyDescent="0.25">
      <c r="A32" s="269" t="s">
        <v>4282</v>
      </c>
      <c r="B32" s="269" t="s">
        <v>4283</v>
      </c>
      <c r="C32" s="269" t="s">
        <v>4284</v>
      </c>
      <c r="D32" s="269" t="s">
        <v>5485</v>
      </c>
      <c r="E32" s="269" t="s">
        <v>8</v>
      </c>
      <c r="F32" s="269" t="s">
        <v>5</v>
      </c>
      <c r="G32" s="270"/>
      <c r="H32" s="270"/>
      <c r="I32" s="270"/>
      <c r="J32" s="269"/>
      <c r="K32" s="269" t="s">
        <v>209</v>
      </c>
    </row>
    <row r="33" spans="1:11" ht="45" customHeight="1" x14ac:dyDescent="0.25">
      <c r="A33" s="269" t="s">
        <v>4286</v>
      </c>
      <c r="B33" s="269" t="s">
        <v>4287</v>
      </c>
      <c r="C33" s="269" t="s">
        <v>4288</v>
      </c>
      <c r="D33" s="269" t="s">
        <v>5485</v>
      </c>
      <c r="E33" s="269" t="s">
        <v>4</v>
      </c>
      <c r="F33" s="269" t="s">
        <v>6</v>
      </c>
      <c r="G33" s="270"/>
      <c r="H33" s="270"/>
      <c r="I33" s="270"/>
      <c r="J33" s="269"/>
      <c r="K33" s="269" t="s">
        <v>209</v>
      </c>
    </row>
    <row r="34" spans="1:11" ht="45" customHeight="1" x14ac:dyDescent="0.25">
      <c r="A34" s="269" t="s">
        <v>4455</v>
      </c>
      <c r="B34" s="269" t="s">
        <v>4456</v>
      </c>
      <c r="C34" s="269" t="s">
        <v>4457</v>
      </c>
      <c r="D34" s="269" t="s">
        <v>5485</v>
      </c>
      <c r="E34" s="269" t="s">
        <v>4</v>
      </c>
      <c r="F34" s="269" t="s">
        <v>5</v>
      </c>
      <c r="G34" s="270"/>
      <c r="H34" s="270"/>
      <c r="I34" s="270"/>
      <c r="J34" s="269"/>
      <c r="K34" s="269" t="s">
        <v>11</v>
      </c>
    </row>
    <row r="35" spans="1:11" ht="45" customHeight="1" x14ac:dyDescent="0.25">
      <c r="A35" s="269" t="s">
        <v>4459</v>
      </c>
      <c r="B35" s="269" t="s">
        <v>4456</v>
      </c>
      <c r="C35" s="269" t="s">
        <v>4457</v>
      </c>
      <c r="D35" s="269" t="s">
        <v>5485</v>
      </c>
      <c r="E35" s="269" t="s">
        <v>4</v>
      </c>
      <c r="F35" s="269" t="s">
        <v>5</v>
      </c>
      <c r="G35" s="270"/>
      <c r="H35" s="270"/>
      <c r="I35" s="270"/>
      <c r="J35" s="269"/>
      <c r="K35" s="269" t="s">
        <v>1457</v>
      </c>
    </row>
    <row r="36" spans="1:11" ht="45" customHeight="1" x14ac:dyDescent="0.25">
      <c r="A36" s="269" t="s">
        <v>4462</v>
      </c>
      <c r="B36" s="269" t="s">
        <v>4463</v>
      </c>
      <c r="C36" s="269" t="s">
        <v>4464</v>
      </c>
      <c r="D36" s="269" t="s">
        <v>5486</v>
      </c>
      <c r="E36" s="269" t="s">
        <v>8</v>
      </c>
      <c r="F36" s="269" t="s">
        <v>5</v>
      </c>
      <c r="G36" s="270"/>
      <c r="H36" s="270"/>
      <c r="I36" s="270"/>
      <c r="J36" s="269"/>
      <c r="K36" s="269" t="s">
        <v>7</v>
      </c>
    </row>
    <row r="37" spans="1:11" ht="45" customHeight="1" x14ac:dyDescent="0.25">
      <c r="A37" s="269"/>
      <c r="B37" s="269"/>
      <c r="C37" s="269"/>
      <c r="D37" s="269"/>
      <c r="E37" s="269"/>
      <c r="F37" s="269"/>
      <c r="G37" s="270"/>
      <c r="H37" s="270"/>
      <c r="I37" s="270"/>
      <c r="J37" s="269"/>
      <c r="K37" s="269"/>
    </row>
    <row r="38" spans="1:11" ht="45" customHeight="1" x14ac:dyDescent="0.25">
      <c r="A38" s="269"/>
      <c r="B38" s="269"/>
      <c r="C38" s="269"/>
      <c r="D38" s="269"/>
      <c r="E38" s="269"/>
      <c r="F38" s="269"/>
      <c r="G38" s="270"/>
      <c r="H38" s="270"/>
      <c r="I38" s="270"/>
      <c r="J38" s="269"/>
      <c r="K38" s="269"/>
    </row>
    <row r="39" spans="1:11" ht="45" customHeight="1" x14ac:dyDescent="0.25">
      <c r="A39" s="7"/>
      <c r="B39" s="7"/>
      <c r="C39" s="7"/>
      <c r="D39" s="7"/>
      <c r="E39" s="7"/>
      <c r="F39" s="7"/>
      <c r="G39" s="20"/>
      <c r="H39" s="20"/>
      <c r="I39" s="20"/>
      <c r="J39" s="7"/>
      <c r="K39" s="21"/>
    </row>
  </sheetData>
  <conditionalFormatting sqref="A3:K50">
    <cfRule type="expression" dxfId="103" priority="3">
      <formula>$F3="v"</formula>
    </cfRule>
    <cfRule type="expression" dxfId="102" priority="4">
      <formula>$F3="no"</formula>
    </cfRule>
  </conditionalFormatting>
  <conditionalFormatting sqref="A3:I50">
    <cfRule type="expression" dxfId="101" priority="1">
      <formula>$F3="m"</formula>
    </cfRule>
    <cfRule type="expression" dxfId="100" priority="2">
      <formula>+$F3="d"</formula>
    </cfRule>
  </conditionalFormatting>
  <pageMargins left="0.7" right="0.2" top="0.2" bottom="0.2" header="0.05" footer="0.3"/>
  <pageSetup orientation="landscape" r:id="rId1"/>
  <headerFooter>
    <oddHeader>&amp;L&amp;A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B23E4-A641-4257-920D-E197196125B8}">
  <dimension ref="A2:K47"/>
  <sheetViews>
    <sheetView topLeftCell="A42" workbookViewId="0">
      <selection activeCell="A47" sqref="A47"/>
    </sheetView>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5.4257812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235</v>
      </c>
      <c r="B3" s="269" t="s">
        <v>5212</v>
      </c>
      <c r="C3" s="269" t="s">
        <v>5213</v>
      </c>
      <c r="D3" s="269" t="s">
        <v>5485</v>
      </c>
      <c r="E3" s="269" t="s">
        <v>8</v>
      </c>
      <c r="F3" s="269" t="s">
        <v>5</v>
      </c>
      <c r="G3" s="270"/>
      <c r="H3" s="270"/>
      <c r="I3" s="270"/>
      <c r="J3" s="269"/>
      <c r="K3" s="269" t="s">
        <v>18</v>
      </c>
    </row>
    <row r="4" spans="1:11" ht="45" customHeight="1" x14ac:dyDescent="0.25">
      <c r="A4" s="269" t="s">
        <v>239</v>
      </c>
      <c r="B4" s="269" t="s">
        <v>240</v>
      </c>
      <c r="C4" s="269" t="s">
        <v>241</v>
      </c>
      <c r="D4" s="269" t="s">
        <v>5485</v>
      </c>
      <c r="E4" s="269" t="s">
        <v>8</v>
      </c>
      <c r="F4" s="269" t="s">
        <v>5</v>
      </c>
      <c r="G4" s="270"/>
      <c r="H4" s="270"/>
      <c r="I4" s="270"/>
      <c r="J4" s="269"/>
      <c r="K4" s="269" t="s">
        <v>209</v>
      </c>
    </row>
    <row r="5" spans="1:11" ht="45" customHeight="1" x14ac:dyDescent="0.25">
      <c r="A5" s="269" t="s">
        <v>244</v>
      </c>
      <c r="B5" s="269" t="s">
        <v>245</v>
      </c>
      <c r="C5" s="269" t="s">
        <v>246</v>
      </c>
      <c r="D5" s="269" t="s">
        <v>5485</v>
      </c>
      <c r="E5" s="269" t="s">
        <v>8</v>
      </c>
      <c r="F5" s="269" t="s">
        <v>6</v>
      </c>
      <c r="G5" s="270"/>
      <c r="H5" s="270"/>
      <c r="I5" s="270"/>
      <c r="J5" s="269"/>
      <c r="K5" s="269" t="s">
        <v>209</v>
      </c>
    </row>
    <row r="6" spans="1:11" ht="45" customHeight="1" x14ac:dyDescent="0.25">
      <c r="A6" s="269" t="s">
        <v>249</v>
      </c>
      <c r="B6" s="269" t="s">
        <v>4828</v>
      </c>
      <c r="C6" s="269" t="s">
        <v>4829</v>
      </c>
      <c r="D6" s="269" t="s">
        <v>5485</v>
      </c>
      <c r="E6" s="269" t="s">
        <v>8</v>
      </c>
      <c r="F6" s="269" t="s">
        <v>5</v>
      </c>
      <c r="G6" s="270"/>
      <c r="H6" s="270"/>
      <c r="I6" s="270"/>
      <c r="J6" s="269"/>
      <c r="K6" s="269" t="s">
        <v>209</v>
      </c>
    </row>
    <row r="7" spans="1:11" ht="45" customHeight="1" x14ac:dyDescent="0.25">
      <c r="A7" s="269" t="s">
        <v>253</v>
      </c>
      <c r="B7" s="269" t="s">
        <v>254</v>
      </c>
      <c r="C7" s="269" t="s">
        <v>255</v>
      </c>
      <c r="D7" s="269" t="s">
        <v>5485</v>
      </c>
      <c r="E7" s="269" t="s">
        <v>8</v>
      </c>
      <c r="F7" s="269" t="s">
        <v>5</v>
      </c>
      <c r="G7" s="270"/>
      <c r="H7" s="270"/>
      <c r="I7" s="270"/>
      <c r="J7" s="269"/>
      <c r="K7" s="269" t="s">
        <v>209</v>
      </c>
    </row>
    <row r="8" spans="1:11" ht="45" customHeight="1" x14ac:dyDescent="0.25">
      <c r="A8" s="269" t="s">
        <v>258</v>
      </c>
      <c r="B8" s="269" t="s">
        <v>259</v>
      </c>
      <c r="C8" s="269" t="s">
        <v>260</v>
      </c>
      <c r="D8" s="269" t="s">
        <v>5485</v>
      </c>
      <c r="E8" s="269" t="s">
        <v>8</v>
      </c>
      <c r="F8" s="269" t="s">
        <v>5</v>
      </c>
      <c r="G8" s="270"/>
      <c r="H8" s="270"/>
      <c r="I8" s="270"/>
      <c r="J8" s="269"/>
      <c r="K8" s="269" t="s">
        <v>209</v>
      </c>
    </row>
    <row r="9" spans="1:11" ht="45" customHeight="1" x14ac:dyDescent="0.25">
      <c r="A9" s="269" t="s">
        <v>263</v>
      </c>
      <c r="B9" s="269" t="s">
        <v>5214</v>
      </c>
      <c r="C9" s="269" t="s">
        <v>5215</v>
      </c>
      <c r="D9" s="269" t="s">
        <v>5485</v>
      </c>
      <c r="E9" s="269" t="s">
        <v>8</v>
      </c>
      <c r="F9" s="269" t="s">
        <v>5</v>
      </c>
      <c r="G9" s="270"/>
      <c r="H9" s="270"/>
      <c r="I9" s="270"/>
      <c r="J9" s="269"/>
      <c r="K9" s="269" t="s">
        <v>18</v>
      </c>
    </row>
    <row r="10" spans="1:11" ht="45" customHeight="1" x14ac:dyDescent="0.25">
      <c r="A10" s="269" t="s">
        <v>266</v>
      </c>
      <c r="B10" s="269" t="s">
        <v>4830</v>
      </c>
      <c r="C10" s="269" t="s">
        <v>4831</v>
      </c>
      <c r="D10" s="269" t="s">
        <v>5485</v>
      </c>
      <c r="E10" s="269" t="s">
        <v>8</v>
      </c>
      <c r="F10" s="269" t="s">
        <v>5</v>
      </c>
      <c r="G10" s="270"/>
      <c r="H10" s="270"/>
      <c r="I10" s="270"/>
      <c r="J10" s="269"/>
      <c r="K10" s="269" t="s">
        <v>209</v>
      </c>
    </row>
    <row r="11" spans="1:11" ht="45" customHeight="1" x14ac:dyDescent="0.25">
      <c r="A11" s="269" t="s">
        <v>270</v>
      </c>
      <c r="B11" s="269" t="s">
        <v>5216</v>
      </c>
      <c r="C11" s="269" t="s">
        <v>5217</v>
      </c>
      <c r="D11" s="269" t="s">
        <v>5485</v>
      </c>
      <c r="E11" s="269" t="s">
        <v>8</v>
      </c>
      <c r="F11" s="269" t="s">
        <v>5</v>
      </c>
      <c r="G11" s="270"/>
      <c r="H11" s="270"/>
      <c r="I11" s="270"/>
      <c r="J11" s="269"/>
      <c r="K11" s="269" t="s">
        <v>209</v>
      </c>
    </row>
    <row r="12" spans="1:11" ht="45" customHeight="1" x14ac:dyDescent="0.25">
      <c r="A12" s="269" t="s">
        <v>273</v>
      </c>
      <c r="B12" s="269" t="s">
        <v>274</v>
      </c>
      <c r="C12" s="269" t="s">
        <v>275</v>
      </c>
      <c r="D12" s="269" t="s">
        <v>5485</v>
      </c>
      <c r="E12" s="269" t="s">
        <v>8</v>
      </c>
      <c r="F12" s="269" t="s">
        <v>5</v>
      </c>
      <c r="G12" s="270"/>
      <c r="H12" s="270"/>
      <c r="I12" s="270"/>
      <c r="J12" s="269"/>
      <c r="K12" s="269" t="s">
        <v>18</v>
      </c>
    </row>
    <row r="13" spans="1:11" ht="45" customHeight="1" x14ac:dyDescent="0.25">
      <c r="A13" s="269" t="s">
        <v>279</v>
      </c>
      <c r="B13" s="269" t="s">
        <v>280</v>
      </c>
      <c r="C13" s="269" t="s">
        <v>281</v>
      </c>
      <c r="D13" s="269" t="s">
        <v>5485</v>
      </c>
      <c r="E13" s="269" t="s">
        <v>8</v>
      </c>
      <c r="F13" s="269" t="s">
        <v>6</v>
      </c>
      <c r="G13" s="270"/>
      <c r="H13" s="270"/>
      <c r="I13" s="270"/>
      <c r="J13" s="269"/>
      <c r="K13" s="269" t="s">
        <v>18</v>
      </c>
    </row>
    <row r="14" spans="1:11" ht="45" customHeight="1" x14ac:dyDescent="0.25">
      <c r="A14" s="269" t="s">
        <v>284</v>
      </c>
      <c r="B14" s="269" t="s">
        <v>285</v>
      </c>
      <c r="C14" s="269" t="s">
        <v>286</v>
      </c>
      <c r="D14" s="269" t="s">
        <v>5485</v>
      </c>
      <c r="E14" s="269" t="s">
        <v>8</v>
      </c>
      <c r="F14" s="269" t="s">
        <v>5</v>
      </c>
      <c r="G14" s="270"/>
      <c r="H14" s="270"/>
      <c r="I14" s="270"/>
      <c r="J14" s="269"/>
      <c r="K14" s="269" t="s">
        <v>18</v>
      </c>
    </row>
    <row r="15" spans="1:11" ht="45" customHeight="1" x14ac:dyDescent="0.25">
      <c r="A15" s="269" t="s">
        <v>289</v>
      </c>
      <c r="B15" s="269" t="s">
        <v>290</v>
      </c>
      <c r="C15" s="269" t="s">
        <v>275</v>
      </c>
      <c r="D15" s="269" t="s">
        <v>5485</v>
      </c>
      <c r="E15" s="269" t="s">
        <v>8</v>
      </c>
      <c r="F15" s="269" t="s">
        <v>6</v>
      </c>
      <c r="G15" s="270"/>
      <c r="H15" s="270"/>
      <c r="I15" s="270"/>
      <c r="J15" s="269"/>
      <c r="K15" s="269" t="s">
        <v>18</v>
      </c>
    </row>
    <row r="16" spans="1:11" ht="45" customHeight="1" x14ac:dyDescent="0.25">
      <c r="A16" s="269" t="s">
        <v>293</v>
      </c>
      <c r="B16" s="269" t="s">
        <v>4833</v>
      </c>
      <c r="C16" s="269" t="s">
        <v>4834</v>
      </c>
      <c r="D16" s="269" t="s">
        <v>5485</v>
      </c>
      <c r="E16" s="269" t="s">
        <v>8</v>
      </c>
      <c r="F16" s="269" t="s">
        <v>5</v>
      </c>
      <c r="G16" s="270"/>
      <c r="H16" s="270"/>
      <c r="I16" s="270"/>
      <c r="J16" s="269"/>
      <c r="K16" s="269" t="s">
        <v>18</v>
      </c>
    </row>
    <row r="17" spans="1:11" ht="45" customHeight="1" x14ac:dyDescent="0.25">
      <c r="A17" s="269" t="s">
        <v>296</v>
      </c>
      <c r="B17" s="269" t="s">
        <v>5219</v>
      </c>
      <c r="C17" s="269" t="s">
        <v>5220</v>
      </c>
      <c r="D17" s="269" t="s">
        <v>5485</v>
      </c>
      <c r="E17" s="269" t="s">
        <v>8</v>
      </c>
      <c r="F17" s="269" t="s">
        <v>5</v>
      </c>
      <c r="G17" s="270"/>
      <c r="H17" s="270"/>
      <c r="I17" s="270"/>
      <c r="J17" s="269"/>
      <c r="K17" s="269" t="s">
        <v>209</v>
      </c>
    </row>
    <row r="18" spans="1:11" ht="45" customHeight="1" x14ac:dyDescent="0.25">
      <c r="A18" s="269" t="s">
        <v>299</v>
      </c>
      <c r="B18" s="269" t="s">
        <v>300</v>
      </c>
      <c r="C18" s="269" t="s">
        <v>301</v>
      </c>
      <c r="D18" s="269" t="s">
        <v>5485</v>
      </c>
      <c r="E18" s="269" t="s">
        <v>8</v>
      </c>
      <c r="F18" s="269" t="s">
        <v>5</v>
      </c>
      <c r="G18" s="270"/>
      <c r="H18" s="270"/>
      <c r="I18" s="270"/>
      <c r="J18" s="269"/>
      <c r="K18" s="269" t="s">
        <v>209</v>
      </c>
    </row>
    <row r="19" spans="1:11" ht="45" customHeight="1" x14ac:dyDescent="0.25">
      <c r="A19" s="269" t="s">
        <v>304</v>
      </c>
      <c r="B19" s="269" t="s">
        <v>5221</v>
      </c>
      <c r="C19" s="269" t="s">
        <v>5222</v>
      </c>
      <c r="D19" s="269" t="s">
        <v>5485</v>
      </c>
      <c r="E19" s="269" t="s">
        <v>8</v>
      </c>
      <c r="F19" s="269" t="s">
        <v>5</v>
      </c>
      <c r="G19" s="270"/>
      <c r="H19" s="270"/>
      <c r="I19" s="270"/>
      <c r="J19" s="269"/>
      <c r="K19" s="269" t="s">
        <v>209</v>
      </c>
    </row>
    <row r="20" spans="1:11" ht="45" customHeight="1" x14ac:dyDescent="0.25">
      <c r="A20" s="269" t="s">
        <v>307</v>
      </c>
      <c r="B20" s="269" t="s">
        <v>4835</v>
      </c>
      <c r="C20" s="269" t="s">
        <v>4836</v>
      </c>
      <c r="D20" s="269" t="s">
        <v>5485</v>
      </c>
      <c r="E20" s="269" t="s">
        <v>8</v>
      </c>
      <c r="F20" s="269" t="s">
        <v>5</v>
      </c>
      <c r="G20" s="270"/>
      <c r="H20" s="270"/>
      <c r="I20" s="270"/>
      <c r="J20" s="269"/>
      <c r="K20" s="269" t="s">
        <v>18</v>
      </c>
    </row>
    <row r="21" spans="1:11" ht="45" customHeight="1" x14ac:dyDescent="0.25">
      <c r="A21" s="269" t="s">
        <v>310</v>
      </c>
      <c r="B21" s="269" t="s">
        <v>5223</v>
      </c>
      <c r="C21" s="269" t="s">
        <v>5224</v>
      </c>
      <c r="D21" s="269" t="s">
        <v>5485</v>
      </c>
      <c r="E21" s="269" t="s">
        <v>8</v>
      </c>
      <c r="F21" s="269" t="s">
        <v>5</v>
      </c>
      <c r="G21" s="270"/>
      <c r="H21" s="270"/>
      <c r="I21" s="270"/>
      <c r="J21" s="269"/>
      <c r="K21" s="269" t="s">
        <v>18</v>
      </c>
    </row>
    <row r="22" spans="1:11" ht="45" customHeight="1" x14ac:dyDescent="0.25">
      <c r="A22" s="269" t="s">
        <v>313</v>
      </c>
      <c r="B22" s="269" t="s">
        <v>4837</v>
      </c>
      <c r="C22" s="269" t="s">
        <v>4838</v>
      </c>
      <c r="D22" s="269" t="s">
        <v>5485</v>
      </c>
      <c r="E22" s="269" t="s">
        <v>8</v>
      </c>
      <c r="F22" s="269" t="s">
        <v>5</v>
      </c>
      <c r="G22" s="270"/>
      <c r="H22" s="270"/>
      <c r="I22" s="270"/>
      <c r="J22" s="269"/>
      <c r="K22" s="269" t="s">
        <v>18</v>
      </c>
    </row>
    <row r="23" spans="1:11" ht="45" customHeight="1" x14ac:dyDescent="0.25">
      <c r="A23" s="269" t="s">
        <v>316</v>
      </c>
      <c r="B23" s="269" t="s">
        <v>323</v>
      </c>
      <c r="C23" s="269" t="s">
        <v>4846</v>
      </c>
      <c r="D23" s="269" t="s">
        <v>5485</v>
      </c>
      <c r="E23" s="269" t="s">
        <v>8</v>
      </c>
      <c r="F23" s="269" t="s">
        <v>5</v>
      </c>
      <c r="G23" s="270"/>
      <c r="H23" s="270"/>
      <c r="I23" s="270"/>
      <c r="J23" s="269"/>
      <c r="K23" s="269" t="s">
        <v>18</v>
      </c>
    </row>
    <row r="24" spans="1:11" ht="45" customHeight="1" x14ac:dyDescent="0.25">
      <c r="A24" s="269" t="s">
        <v>319</v>
      </c>
      <c r="B24" s="269" t="s">
        <v>4839</v>
      </c>
      <c r="C24" s="269" t="s">
        <v>4840</v>
      </c>
      <c r="D24" s="269" t="s">
        <v>5485</v>
      </c>
      <c r="E24" s="269" t="s">
        <v>8</v>
      </c>
      <c r="F24" s="269" t="s">
        <v>5</v>
      </c>
      <c r="G24" s="270"/>
      <c r="H24" s="270"/>
      <c r="I24" s="270"/>
      <c r="J24" s="269"/>
      <c r="K24" s="269" t="s">
        <v>18</v>
      </c>
    </row>
    <row r="25" spans="1:11" ht="45" customHeight="1" x14ac:dyDescent="0.25">
      <c r="A25" s="269" t="s">
        <v>322</v>
      </c>
      <c r="B25" s="269" t="s">
        <v>5225</v>
      </c>
      <c r="C25" s="269" t="s">
        <v>4844</v>
      </c>
      <c r="D25" s="269" t="s">
        <v>5485</v>
      </c>
      <c r="E25" s="269" t="s">
        <v>8</v>
      </c>
      <c r="F25" s="269" t="s">
        <v>5</v>
      </c>
      <c r="G25" s="270"/>
      <c r="H25" s="270"/>
      <c r="I25" s="270"/>
      <c r="J25" s="269"/>
      <c r="K25" s="269" t="s">
        <v>324</v>
      </c>
    </row>
    <row r="26" spans="1:11" ht="45" customHeight="1" x14ac:dyDescent="0.25">
      <c r="A26" s="269" t="s">
        <v>327</v>
      </c>
      <c r="B26" s="269" t="s">
        <v>4841</v>
      </c>
      <c r="C26" s="269" t="s">
        <v>4842</v>
      </c>
      <c r="D26" s="269" t="s">
        <v>5485</v>
      </c>
      <c r="E26" s="269" t="s">
        <v>8</v>
      </c>
      <c r="F26" s="269" t="s">
        <v>5</v>
      </c>
      <c r="G26" s="270"/>
      <c r="H26" s="270"/>
      <c r="I26" s="270"/>
      <c r="J26" s="269"/>
      <c r="K26" s="269" t="s">
        <v>18</v>
      </c>
    </row>
    <row r="27" spans="1:11" ht="45" customHeight="1" x14ac:dyDescent="0.25">
      <c r="A27" s="269" t="s">
        <v>330</v>
      </c>
      <c r="B27" s="269" t="s">
        <v>331</v>
      </c>
      <c r="C27" s="269" t="s">
        <v>332</v>
      </c>
      <c r="D27" s="269" t="s">
        <v>5485</v>
      </c>
      <c r="E27" s="269" t="s">
        <v>8</v>
      </c>
      <c r="F27" s="269" t="s">
        <v>5</v>
      </c>
      <c r="G27" s="270"/>
      <c r="H27" s="270"/>
      <c r="I27" s="270"/>
      <c r="J27" s="269"/>
      <c r="K27" s="269" t="s">
        <v>18</v>
      </c>
    </row>
    <row r="28" spans="1:11" ht="45" customHeight="1" x14ac:dyDescent="0.25">
      <c r="A28" s="269" t="s">
        <v>335</v>
      </c>
      <c r="B28" s="269" t="s">
        <v>4843</v>
      </c>
      <c r="C28" s="269" t="s">
        <v>4844</v>
      </c>
      <c r="D28" s="269" t="s">
        <v>5485</v>
      </c>
      <c r="E28" s="269" t="s">
        <v>8</v>
      </c>
      <c r="F28" s="269" t="s">
        <v>5</v>
      </c>
      <c r="G28" s="270"/>
      <c r="H28" s="270"/>
      <c r="I28" s="270"/>
      <c r="J28" s="269"/>
      <c r="K28" s="269" t="s">
        <v>209</v>
      </c>
    </row>
    <row r="29" spans="1:11" ht="45" customHeight="1" x14ac:dyDescent="0.25">
      <c r="A29" s="269" t="s">
        <v>338</v>
      </c>
      <c r="B29" s="269" t="s">
        <v>5226</v>
      </c>
      <c r="C29" s="269" t="s">
        <v>5227</v>
      </c>
      <c r="D29" s="269" t="s">
        <v>5485</v>
      </c>
      <c r="E29" s="269" t="s">
        <v>8</v>
      </c>
      <c r="F29" s="269" t="s">
        <v>5</v>
      </c>
      <c r="G29" s="270"/>
      <c r="H29" s="270"/>
      <c r="I29" s="270"/>
      <c r="J29" s="269"/>
      <c r="K29" s="269" t="s">
        <v>18</v>
      </c>
    </row>
    <row r="30" spans="1:11" ht="45" customHeight="1" x14ac:dyDescent="0.25">
      <c r="A30" s="269" t="s">
        <v>341</v>
      </c>
      <c r="B30" s="269" t="s">
        <v>4845</v>
      </c>
      <c r="C30" s="269" t="s">
        <v>4846</v>
      </c>
      <c r="D30" s="269" t="s">
        <v>5485</v>
      </c>
      <c r="E30" s="269" t="s">
        <v>8</v>
      </c>
      <c r="F30" s="269" t="s">
        <v>5</v>
      </c>
      <c r="G30" s="270"/>
      <c r="H30" s="270"/>
      <c r="I30" s="270"/>
      <c r="J30" s="269"/>
      <c r="K30" s="269" t="s">
        <v>209</v>
      </c>
    </row>
    <row r="31" spans="1:11" ht="45" customHeight="1" x14ac:dyDescent="0.25">
      <c r="A31" s="269" t="s">
        <v>344</v>
      </c>
      <c r="B31" s="269" t="s">
        <v>4847</v>
      </c>
      <c r="C31" s="269" t="s">
        <v>4848</v>
      </c>
      <c r="D31" s="269" t="s">
        <v>5485</v>
      </c>
      <c r="E31" s="269" t="s">
        <v>8</v>
      </c>
      <c r="F31" s="269" t="s">
        <v>5</v>
      </c>
      <c r="G31" s="270"/>
      <c r="H31" s="270"/>
      <c r="I31" s="270"/>
      <c r="J31" s="269"/>
      <c r="K31" s="269" t="s">
        <v>209</v>
      </c>
    </row>
    <row r="32" spans="1:11" ht="45" customHeight="1" x14ac:dyDescent="0.25">
      <c r="A32" s="269" t="s">
        <v>347</v>
      </c>
      <c r="B32" s="269" t="s">
        <v>5228</v>
      </c>
      <c r="C32" s="269" t="s">
        <v>5229</v>
      </c>
      <c r="D32" s="269" t="s">
        <v>5485</v>
      </c>
      <c r="E32" s="269" t="s">
        <v>8</v>
      </c>
      <c r="F32" s="269" t="s">
        <v>5</v>
      </c>
      <c r="G32" s="270"/>
      <c r="H32" s="270"/>
      <c r="I32" s="270"/>
      <c r="J32" s="269"/>
      <c r="K32" s="269" t="s">
        <v>18</v>
      </c>
    </row>
    <row r="33" spans="1:11" ht="45" customHeight="1" x14ac:dyDescent="0.25">
      <c r="A33" s="269" t="s">
        <v>350</v>
      </c>
      <c r="B33" s="269" t="s">
        <v>5230</v>
      </c>
      <c r="C33" s="269" t="s">
        <v>5231</v>
      </c>
      <c r="D33" s="269" t="s">
        <v>5485</v>
      </c>
      <c r="E33" s="269" t="s">
        <v>8</v>
      </c>
      <c r="F33" s="269" t="s">
        <v>5</v>
      </c>
      <c r="G33" s="270"/>
      <c r="H33" s="270"/>
      <c r="I33" s="270"/>
      <c r="J33" s="269"/>
      <c r="K33" s="269" t="s">
        <v>209</v>
      </c>
    </row>
    <row r="34" spans="1:11" ht="45" customHeight="1" x14ac:dyDescent="0.25">
      <c r="A34" s="269" t="s">
        <v>353</v>
      </c>
      <c r="B34" s="269" t="s">
        <v>5232</v>
      </c>
      <c r="C34" s="269" t="s">
        <v>250</v>
      </c>
      <c r="D34" s="269" t="s">
        <v>5485</v>
      </c>
      <c r="E34" s="269" t="s">
        <v>8</v>
      </c>
      <c r="F34" s="269" t="s">
        <v>5</v>
      </c>
      <c r="G34" s="270"/>
      <c r="H34" s="270"/>
      <c r="I34" s="270"/>
      <c r="J34" s="269"/>
      <c r="K34" s="269" t="s">
        <v>9</v>
      </c>
    </row>
    <row r="35" spans="1:11" ht="45" customHeight="1" x14ac:dyDescent="0.25">
      <c r="A35" s="269" t="s">
        <v>406</v>
      </c>
      <c r="B35" s="269" t="s">
        <v>407</v>
      </c>
      <c r="C35" s="269" t="s">
        <v>408</v>
      </c>
      <c r="D35" s="269" t="s">
        <v>5485</v>
      </c>
      <c r="E35" s="269" t="s">
        <v>4</v>
      </c>
      <c r="F35" s="269" t="s">
        <v>6</v>
      </c>
      <c r="G35" s="270"/>
      <c r="H35" s="270"/>
      <c r="I35" s="270"/>
      <c r="J35" s="269"/>
      <c r="K35" s="269" t="s">
        <v>209</v>
      </c>
    </row>
    <row r="36" spans="1:11" ht="45" customHeight="1" x14ac:dyDescent="0.25">
      <c r="A36" s="269" t="s">
        <v>414</v>
      </c>
      <c r="B36" s="269" t="s">
        <v>415</v>
      </c>
      <c r="C36" s="269" t="s">
        <v>416</v>
      </c>
      <c r="D36" s="269" t="s">
        <v>5485</v>
      </c>
      <c r="E36" s="269" t="s">
        <v>4</v>
      </c>
      <c r="F36" s="269" t="s">
        <v>6</v>
      </c>
      <c r="G36" s="270"/>
      <c r="H36" s="270"/>
      <c r="I36" s="270"/>
      <c r="J36" s="269"/>
      <c r="K36" s="269" t="s">
        <v>198</v>
      </c>
    </row>
    <row r="37" spans="1:11" ht="45" customHeight="1" x14ac:dyDescent="0.25">
      <c r="A37" s="269" t="s">
        <v>418</v>
      </c>
      <c r="B37" s="269" t="s">
        <v>419</v>
      </c>
      <c r="C37" s="269" t="s">
        <v>275</v>
      </c>
      <c r="D37" s="269" t="s">
        <v>5485</v>
      </c>
      <c r="E37" s="269" t="s">
        <v>4</v>
      </c>
      <c r="F37" s="269" t="s">
        <v>5</v>
      </c>
      <c r="G37" s="270"/>
      <c r="H37" s="270"/>
      <c r="I37" s="270"/>
      <c r="J37" s="269"/>
      <c r="K37" s="269" t="s">
        <v>18</v>
      </c>
    </row>
    <row r="38" spans="1:11" ht="45" customHeight="1" x14ac:dyDescent="0.25">
      <c r="A38" s="269" t="s">
        <v>421</v>
      </c>
      <c r="B38" s="269" t="s">
        <v>422</v>
      </c>
      <c r="C38" s="269" t="s">
        <v>423</v>
      </c>
      <c r="D38" s="269" t="s">
        <v>5485</v>
      </c>
      <c r="E38" s="269" t="s">
        <v>4</v>
      </c>
      <c r="F38" s="269" t="s">
        <v>5</v>
      </c>
      <c r="G38" s="270"/>
      <c r="H38" s="270"/>
      <c r="I38" s="270"/>
      <c r="J38" s="269"/>
      <c r="K38" s="269" t="s">
        <v>18</v>
      </c>
    </row>
    <row r="39" spans="1:11" ht="45" customHeight="1" x14ac:dyDescent="0.25">
      <c r="A39" s="269" t="s">
        <v>489</v>
      </c>
      <c r="B39" s="269" t="s">
        <v>490</v>
      </c>
      <c r="C39" s="269" t="s">
        <v>491</v>
      </c>
      <c r="D39" s="269" t="s">
        <v>5485</v>
      </c>
      <c r="E39" s="269" t="s">
        <v>4</v>
      </c>
      <c r="F39" s="269" t="s">
        <v>6</v>
      </c>
      <c r="G39" s="270"/>
      <c r="H39" s="270"/>
      <c r="I39" s="270"/>
      <c r="J39" s="269"/>
      <c r="K39" s="269" t="s">
        <v>209</v>
      </c>
    </row>
    <row r="40" spans="1:11" ht="45" customHeight="1" x14ac:dyDescent="0.25">
      <c r="A40" s="269" t="s">
        <v>1297</v>
      </c>
      <c r="B40" s="269" t="s">
        <v>1298</v>
      </c>
      <c r="C40" s="269" t="s">
        <v>1299</v>
      </c>
      <c r="D40" s="269" t="s">
        <v>5485</v>
      </c>
      <c r="E40" s="269" t="s">
        <v>8</v>
      </c>
      <c r="F40" s="269" t="s">
        <v>5</v>
      </c>
      <c r="G40" s="270"/>
      <c r="H40" s="270"/>
      <c r="I40" s="270"/>
      <c r="J40" s="269"/>
      <c r="K40" s="269" t="s">
        <v>1300</v>
      </c>
    </row>
    <row r="41" spans="1:11" ht="45" customHeight="1" x14ac:dyDescent="0.25">
      <c r="A41" s="269" t="s">
        <v>1303</v>
      </c>
      <c r="B41" s="269" t="s">
        <v>1304</v>
      </c>
      <c r="C41" s="269" t="s">
        <v>1305</v>
      </c>
      <c r="D41" s="269" t="s">
        <v>5485</v>
      </c>
      <c r="E41" s="269" t="s">
        <v>8</v>
      </c>
      <c r="F41" s="269" t="s">
        <v>5</v>
      </c>
      <c r="G41" s="270"/>
      <c r="H41" s="270"/>
      <c r="I41" s="270"/>
      <c r="J41" s="269"/>
      <c r="K41" s="269" t="s">
        <v>209</v>
      </c>
    </row>
    <row r="42" spans="1:11" ht="45" customHeight="1" x14ac:dyDescent="0.25">
      <c r="A42" s="269" t="s">
        <v>1308</v>
      </c>
      <c r="B42" s="269" t="s">
        <v>1309</v>
      </c>
      <c r="C42" s="269" t="s">
        <v>1310</v>
      </c>
      <c r="D42" s="269" t="s">
        <v>5485</v>
      </c>
      <c r="E42" s="269" t="s">
        <v>8</v>
      </c>
      <c r="F42" s="269" t="s">
        <v>5</v>
      </c>
      <c r="G42" s="270"/>
      <c r="H42" s="270"/>
      <c r="I42" s="270"/>
      <c r="J42" s="269"/>
      <c r="K42" s="269" t="s">
        <v>209</v>
      </c>
    </row>
    <row r="43" spans="1:11" ht="45" customHeight="1" x14ac:dyDescent="0.25">
      <c r="A43" s="269" t="s">
        <v>1313</v>
      </c>
      <c r="B43" s="269" t="s">
        <v>1314</v>
      </c>
      <c r="C43" s="269" t="s">
        <v>1315</v>
      </c>
      <c r="D43" s="269" t="s">
        <v>5485</v>
      </c>
      <c r="E43" s="269" t="s">
        <v>8</v>
      </c>
      <c r="F43" s="269" t="s">
        <v>5</v>
      </c>
      <c r="G43" s="270"/>
      <c r="H43" s="270"/>
      <c r="I43" s="270"/>
      <c r="J43" s="269"/>
      <c r="K43" s="269" t="s">
        <v>209</v>
      </c>
    </row>
    <row r="44" spans="1:11" ht="45" customHeight="1" x14ac:dyDescent="0.25">
      <c r="A44" s="269" t="s">
        <v>1318</v>
      </c>
      <c r="B44" s="269" t="s">
        <v>4924</v>
      </c>
      <c r="C44" s="269" t="s">
        <v>4925</v>
      </c>
      <c r="D44" s="269" t="s">
        <v>5485</v>
      </c>
      <c r="E44" s="269" t="s">
        <v>8</v>
      </c>
      <c r="F44" s="269" t="s">
        <v>5</v>
      </c>
      <c r="G44" s="270"/>
      <c r="H44" s="270"/>
      <c r="I44" s="270"/>
      <c r="J44" s="269"/>
      <c r="K44" s="269" t="s">
        <v>209</v>
      </c>
    </row>
    <row r="45" spans="1:11" ht="45" customHeight="1" x14ac:dyDescent="0.25">
      <c r="A45" s="269" t="s">
        <v>1320</v>
      </c>
      <c r="B45" s="269" t="s">
        <v>1321</v>
      </c>
      <c r="C45" s="269" t="s">
        <v>1322</v>
      </c>
      <c r="D45" s="269" t="s">
        <v>5485</v>
      </c>
      <c r="E45" s="269" t="s">
        <v>4</v>
      </c>
      <c r="F45" s="269" t="s">
        <v>6</v>
      </c>
      <c r="G45" s="270"/>
      <c r="H45" s="270"/>
      <c r="I45" s="270"/>
      <c r="J45" s="269"/>
      <c r="K45" s="269" t="s">
        <v>209</v>
      </c>
    </row>
    <row r="46" spans="1:11" ht="45" customHeight="1" x14ac:dyDescent="0.25">
      <c r="A46" s="269" t="s">
        <v>1324</v>
      </c>
      <c r="B46" s="269" t="s">
        <v>1325</v>
      </c>
      <c r="C46" s="269" t="s">
        <v>1326</v>
      </c>
      <c r="D46" s="269" t="s">
        <v>5485</v>
      </c>
      <c r="E46" s="269" t="s">
        <v>4</v>
      </c>
      <c r="F46" s="269" t="s">
        <v>5</v>
      </c>
      <c r="G46" s="270"/>
      <c r="H46" s="270"/>
      <c r="I46" s="270"/>
      <c r="J46" s="269"/>
      <c r="K46" s="269" t="s">
        <v>18</v>
      </c>
    </row>
    <row r="47" spans="1:11" ht="45" customHeight="1" x14ac:dyDescent="0.25">
      <c r="A47" s="269" t="s">
        <v>4106</v>
      </c>
      <c r="B47" s="269" t="s">
        <v>4107</v>
      </c>
      <c r="C47" s="269" t="s">
        <v>4108</v>
      </c>
      <c r="D47" s="269" t="s">
        <v>5485</v>
      </c>
      <c r="E47" s="269" t="s">
        <v>4</v>
      </c>
      <c r="F47" s="269" t="s">
        <v>6</v>
      </c>
      <c r="G47" s="270"/>
      <c r="H47" s="270"/>
      <c r="I47" s="270"/>
      <c r="J47" s="269"/>
      <c r="K47" s="269" t="s">
        <v>209</v>
      </c>
    </row>
  </sheetData>
  <conditionalFormatting sqref="A3:K50">
    <cfRule type="expression" dxfId="99" priority="3">
      <formula>$F3="v"</formula>
    </cfRule>
    <cfRule type="expression" dxfId="98" priority="4">
      <formula>$F3="no"</formula>
    </cfRule>
  </conditionalFormatting>
  <conditionalFormatting sqref="A3:I50">
    <cfRule type="expression" dxfId="97" priority="1">
      <formula>$F3="m"</formula>
    </cfRule>
    <cfRule type="expression" dxfId="96" priority="2">
      <formula>$F3="d"</formula>
    </cfRule>
  </conditionalFormatting>
  <pageMargins left="0.7" right="0.2" top="0.2" bottom="0.2" header="0.05" footer="0.3"/>
  <pageSetup orientation="landscape" r:id="rId1"/>
  <headerFooter>
    <oddHeader>&amp;L&amp;A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B8853-8711-4F34-A798-953420AE1E0C}">
  <dimension ref="A2:K51"/>
  <sheetViews>
    <sheetView topLeftCell="A47" workbookViewId="0">
      <selection activeCell="A51" sqref="A51"/>
    </sheetView>
  </sheetViews>
  <sheetFormatPr defaultRowHeight="15" x14ac:dyDescent="0.25"/>
  <cols>
    <col min="1" max="1" width="17.5703125" customWidth="1"/>
    <col min="2" max="3" width="16.7109375" customWidth="1"/>
    <col min="4" max="6" width="3.7109375" customWidth="1"/>
    <col min="7" max="9" width="8.28515625" customWidth="1"/>
    <col min="10" max="10" width="34.7109375" customWidth="1"/>
    <col min="11" max="11" width="6.14062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34</v>
      </c>
      <c r="B3" s="269" t="s">
        <v>4817</v>
      </c>
      <c r="C3" s="269" t="s">
        <v>4818</v>
      </c>
      <c r="D3" s="269" t="s">
        <v>5485</v>
      </c>
      <c r="E3" s="269" t="s">
        <v>4</v>
      </c>
      <c r="F3" s="269" t="s">
        <v>6</v>
      </c>
      <c r="G3" s="270"/>
      <c r="H3" s="270"/>
      <c r="I3" s="270"/>
      <c r="J3" s="269"/>
      <c r="K3" s="269" t="s">
        <v>9</v>
      </c>
    </row>
    <row r="4" spans="1:11" ht="45" customHeight="1" x14ac:dyDescent="0.25">
      <c r="A4" s="269" t="s">
        <v>979</v>
      </c>
      <c r="B4" s="269" t="s">
        <v>4900</v>
      </c>
      <c r="C4" s="269" t="s">
        <v>4901</v>
      </c>
      <c r="D4" s="269" t="s">
        <v>5485</v>
      </c>
      <c r="E4" s="269" t="s">
        <v>4</v>
      </c>
      <c r="F4" s="269" t="s">
        <v>6</v>
      </c>
      <c r="G4" s="270"/>
      <c r="H4" s="270"/>
      <c r="I4" s="270"/>
      <c r="J4" s="269"/>
      <c r="K4" s="269" t="s">
        <v>9</v>
      </c>
    </row>
    <row r="5" spans="1:11" ht="45" customHeight="1" x14ac:dyDescent="0.25">
      <c r="A5" s="269" t="s">
        <v>2125</v>
      </c>
      <c r="B5" s="269" t="s">
        <v>5002</v>
      </c>
      <c r="C5" s="269" t="s">
        <v>5003</v>
      </c>
      <c r="D5" s="269" t="s">
        <v>5485</v>
      </c>
      <c r="E5" s="269" t="s">
        <v>4</v>
      </c>
      <c r="F5" s="269" t="s">
        <v>6</v>
      </c>
      <c r="G5" s="270"/>
      <c r="H5" s="270"/>
      <c r="I5" s="270"/>
      <c r="J5" s="269"/>
      <c r="K5" s="269" t="s">
        <v>9</v>
      </c>
    </row>
    <row r="6" spans="1:11" ht="45" customHeight="1" x14ac:dyDescent="0.25">
      <c r="A6" s="269" t="s">
        <v>5016</v>
      </c>
      <c r="B6" s="269" t="s">
        <v>5017</v>
      </c>
      <c r="C6" s="269" t="s">
        <v>5018</v>
      </c>
      <c r="D6" s="269" t="s">
        <v>5485</v>
      </c>
      <c r="E6" s="269" t="s">
        <v>4</v>
      </c>
      <c r="F6" s="269" t="s">
        <v>5</v>
      </c>
      <c r="G6" s="270"/>
      <c r="H6" s="270"/>
      <c r="I6" s="270"/>
      <c r="J6" s="269"/>
      <c r="K6" s="269" t="s">
        <v>9</v>
      </c>
    </row>
    <row r="7" spans="1:11" ht="45" customHeight="1" x14ac:dyDescent="0.25">
      <c r="A7" s="269" t="s">
        <v>2645</v>
      </c>
      <c r="B7" s="269" t="s">
        <v>5013</v>
      </c>
      <c r="C7" s="269" t="s">
        <v>5014</v>
      </c>
      <c r="D7" s="269" t="s">
        <v>5485</v>
      </c>
      <c r="E7" s="269" t="s">
        <v>4</v>
      </c>
      <c r="F7" s="269" t="s">
        <v>6</v>
      </c>
      <c r="G7" s="270"/>
      <c r="H7" s="270"/>
      <c r="I7" s="270"/>
      <c r="J7" s="269"/>
      <c r="K7" s="269" t="s">
        <v>626</v>
      </c>
    </row>
    <row r="8" spans="1:11" ht="45" customHeight="1" x14ac:dyDescent="0.25">
      <c r="A8" s="269" t="s">
        <v>3136</v>
      </c>
      <c r="B8" s="269" t="s">
        <v>5022</v>
      </c>
      <c r="C8" s="269" t="s">
        <v>5023</v>
      </c>
      <c r="D8" s="269" t="s">
        <v>5485</v>
      </c>
      <c r="E8" s="269" t="s">
        <v>8</v>
      </c>
      <c r="F8" s="269" t="s">
        <v>6</v>
      </c>
      <c r="G8" s="270"/>
      <c r="H8" s="270"/>
      <c r="I8" s="270"/>
      <c r="J8" s="269"/>
      <c r="K8" s="269" t="s">
        <v>9</v>
      </c>
    </row>
    <row r="9" spans="1:11" ht="45" customHeight="1" x14ac:dyDescent="0.25">
      <c r="A9" s="269" t="s">
        <v>3139</v>
      </c>
      <c r="B9" s="269" t="s">
        <v>5024</v>
      </c>
      <c r="C9" s="269" t="s">
        <v>5025</v>
      </c>
      <c r="D9" s="269" t="s">
        <v>5485</v>
      </c>
      <c r="E9" s="269" t="s">
        <v>8</v>
      </c>
      <c r="F9" s="269" t="s">
        <v>6</v>
      </c>
      <c r="G9" s="270"/>
      <c r="H9" s="270"/>
      <c r="I9" s="270"/>
      <c r="J9" s="269"/>
      <c r="K9" s="269" t="s">
        <v>9</v>
      </c>
    </row>
    <row r="10" spans="1:11" ht="45" customHeight="1" x14ac:dyDescent="0.25">
      <c r="A10" s="269" t="s">
        <v>3142</v>
      </c>
      <c r="B10" s="269" t="s">
        <v>5026</v>
      </c>
      <c r="C10" s="269" t="s">
        <v>5027</v>
      </c>
      <c r="D10" s="269" t="s">
        <v>5485</v>
      </c>
      <c r="E10" s="269" t="s">
        <v>8</v>
      </c>
      <c r="F10" s="269" t="s">
        <v>6</v>
      </c>
      <c r="G10" s="270"/>
      <c r="H10" s="270"/>
      <c r="I10" s="270"/>
      <c r="J10" s="269"/>
      <c r="K10" s="269" t="s">
        <v>9</v>
      </c>
    </row>
    <row r="11" spans="1:11" ht="45" customHeight="1" x14ac:dyDescent="0.25">
      <c r="A11" s="269" t="s">
        <v>3146</v>
      </c>
      <c r="B11" s="269" t="s">
        <v>5028</v>
      </c>
      <c r="C11" s="269" t="s">
        <v>5029</v>
      </c>
      <c r="D11" s="269" t="s">
        <v>5485</v>
      </c>
      <c r="E11" s="269" t="s">
        <v>8</v>
      </c>
      <c r="F11" s="269" t="s">
        <v>6</v>
      </c>
      <c r="G11" s="270"/>
      <c r="H11" s="270"/>
      <c r="I11" s="270"/>
      <c r="J11" s="269"/>
      <c r="K11" s="269" t="s">
        <v>9</v>
      </c>
    </row>
    <row r="12" spans="1:11" ht="45" customHeight="1" x14ac:dyDescent="0.25">
      <c r="A12" s="269" t="s">
        <v>3149</v>
      </c>
      <c r="B12" s="269" t="s">
        <v>5030</v>
      </c>
      <c r="C12" s="269" t="s">
        <v>5031</v>
      </c>
      <c r="D12" s="269" t="s">
        <v>5485</v>
      </c>
      <c r="E12" s="269" t="s">
        <v>8</v>
      </c>
      <c r="F12" s="269" t="s">
        <v>6</v>
      </c>
      <c r="G12" s="270"/>
      <c r="H12" s="270"/>
      <c r="I12" s="270"/>
      <c r="J12" s="269"/>
      <c r="K12" s="269" t="s">
        <v>9</v>
      </c>
    </row>
    <row r="13" spans="1:11" ht="45" customHeight="1" x14ac:dyDescent="0.25">
      <c r="A13" s="269" t="s">
        <v>3152</v>
      </c>
      <c r="B13" s="269" t="s">
        <v>5032</v>
      </c>
      <c r="C13" s="269" t="s">
        <v>5033</v>
      </c>
      <c r="D13" s="269" t="s">
        <v>5487</v>
      </c>
      <c r="E13" s="269" t="s">
        <v>8</v>
      </c>
      <c r="F13" s="269" t="s">
        <v>6</v>
      </c>
      <c r="G13" s="270"/>
      <c r="H13" s="270"/>
      <c r="I13" s="270"/>
      <c r="J13" s="269"/>
      <c r="K13" s="269" t="s">
        <v>9</v>
      </c>
    </row>
    <row r="14" spans="1:11" ht="45" customHeight="1" x14ac:dyDescent="0.25">
      <c r="A14" s="269" t="s">
        <v>3155</v>
      </c>
      <c r="B14" s="269" t="s">
        <v>3244</v>
      </c>
      <c r="C14" s="269" t="s">
        <v>5034</v>
      </c>
      <c r="D14" s="269" t="s">
        <v>5487</v>
      </c>
      <c r="E14" s="269" t="s">
        <v>8</v>
      </c>
      <c r="F14" s="269" t="s">
        <v>6</v>
      </c>
      <c r="G14" s="270"/>
      <c r="H14" s="270"/>
      <c r="I14" s="270"/>
      <c r="J14" s="269"/>
      <c r="K14" s="269" t="s">
        <v>9</v>
      </c>
    </row>
    <row r="15" spans="1:11" ht="45" customHeight="1" x14ac:dyDescent="0.25">
      <c r="A15" s="269" t="s">
        <v>3158</v>
      </c>
      <c r="B15" s="269" t="s">
        <v>5035</v>
      </c>
      <c r="C15" s="269" t="s">
        <v>5036</v>
      </c>
      <c r="D15" s="269" t="s">
        <v>5485</v>
      </c>
      <c r="E15" s="269" t="s">
        <v>8</v>
      </c>
      <c r="F15" s="269" t="s">
        <v>6</v>
      </c>
      <c r="G15" s="270"/>
      <c r="H15" s="270"/>
      <c r="I15" s="270"/>
      <c r="J15" s="269"/>
      <c r="K15" s="269" t="s">
        <v>9</v>
      </c>
    </row>
    <row r="16" spans="1:11" ht="45" customHeight="1" x14ac:dyDescent="0.25">
      <c r="A16" s="269" t="s">
        <v>3161</v>
      </c>
      <c r="B16" s="269" t="s">
        <v>5037</v>
      </c>
      <c r="C16" s="269" t="s">
        <v>5038</v>
      </c>
      <c r="D16" s="269" t="s">
        <v>5487</v>
      </c>
      <c r="E16" s="269" t="s">
        <v>8</v>
      </c>
      <c r="F16" s="269" t="s">
        <v>6</v>
      </c>
      <c r="G16" s="270"/>
      <c r="H16" s="270"/>
      <c r="I16" s="270"/>
      <c r="J16" s="269"/>
      <c r="K16" s="269" t="s">
        <v>9</v>
      </c>
    </row>
    <row r="17" spans="1:11" ht="45" customHeight="1" x14ac:dyDescent="0.25">
      <c r="A17" s="269" t="s">
        <v>3164</v>
      </c>
      <c r="B17" s="269" t="s">
        <v>5039</v>
      </c>
      <c r="C17" s="269" t="s">
        <v>5040</v>
      </c>
      <c r="D17" s="269" t="s">
        <v>5487</v>
      </c>
      <c r="E17" s="269" t="s">
        <v>8</v>
      </c>
      <c r="F17" s="269" t="s">
        <v>6</v>
      </c>
      <c r="G17" s="270"/>
      <c r="H17" s="270"/>
      <c r="I17" s="270"/>
      <c r="J17" s="269"/>
      <c r="K17" s="269" t="s">
        <v>9</v>
      </c>
    </row>
    <row r="18" spans="1:11" ht="45" customHeight="1" x14ac:dyDescent="0.25">
      <c r="A18" s="269" t="s">
        <v>3166</v>
      </c>
      <c r="B18" s="269" t="s">
        <v>3167</v>
      </c>
      <c r="C18" s="269" t="s">
        <v>5041</v>
      </c>
      <c r="D18" s="269" t="s">
        <v>5485</v>
      </c>
      <c r="E18" s="269" t="s">
        <v>4</v>
      </c>
      <c r="F18" s="269" t="s">
        <v>6</v>
      </c>
      <c r="G18" s="270"/>
      <c r="H18" s="270"/>
      <c r="I18" s="270"/>
      <c r="J18" s="269"/>
      <c r="K18" s="269" t="s">
        <v>626</v>
      </c>
    </row>
    <row r="19" spans="1:11" ht="45" customHeight="1" x14ac:dyDescent="0.25">
      <c r="A19" s="269" t="s">
        <v>3170</v>
      </c>
      <c r="B19" s="269" t="s">
        <v>3171</v>
      </c>
      <c r="C19" s="269" t="s">
        <v>3172</v>
      </c>
      <c r="D19" s="269" t="s">
        <v>5485</v>
      </c>
      <c r="E19" s="269" t="s">
        <v>8</v>
      </c>
      <c r="F19" s="269" t="s">
        <v>5</v>
      </c>
      <c r="G19" s="270"/>
      <c r="H19" s="270"/>
      <c r="I19" s="270"/>
      <c r="J19" s="269"/>
      <c r="K19" s="269" t="s">
        <v>9</v>
      </c>
    </row>
    <row r="20" spans="1:11" ht="45" customHeight="1" x14ac:dyDescent="0.25">
      <c r="A20" s="269" t="s">
        <v>3175</v>
      </c>
      <c r="B20" s="269" t="s">
        <v>3143</v>
      </c>
      <c r="C20" s="269" t="s">
        <v>5042</v>
      </c>
      <c r="D20" s="269" t="s">
        <v>5485</v>
      </c>
      <c r="E20" s="269" t="s">
        <v>8</v>
      </c>
      <c r="F20" s="269" t="s">
        <v>6</v>
      </c>
      <c r="G20" s="270"/>
      <c r="H20" s="270"/>
      <c r="I20" s="270"/>
      <c r="J20" s="269"/>
      <c r="K20" s="269" t="s">
        <v>9</v>
      </c>
    </row>
    <row r="21" spans="1:11" ht="45" customHeight="1" x14ac:dyDescent="0.25">
      <c r="A21" s="269" t="s">
        <v>3178</v>
      </c>
      <c r="B21" s="269" t="s">
        <v>5043</v>
      </c>
      <c r="C21" s="269" t="s">
        <v>5044</v>
      </c>
      <c r="D21" s="269" t="s">
        <v>5485</v>
      </c>
      <c r="E21" s="269" t="s">
        <v>8</v>
      </c>
      <c r="F21" s="269" t="s">
        <v>6</v>
      </c>
      <c r="G21" s="270"/>
      <c r="H21" s="270"/>
      <c r="I21" s="270"/>
      <c r="J21" s="269"/>
      <c r="K21" s="269" t="s">
        <v>9</v>
      </c>
    </row>
    <row r="22" spans="1:11" ht="45" customHeight="1" x14ac:dyDescent="0.25">
      <c r="A22" s="269" t="s">
        <v>3182</v>
      </c>
      <c r="B22" s="269" t="s">
        <v>3183</v>
      </c>
      <c r="C22" s="269" t="s">
        <v>3184</v>
      </c>
      <c r="D22" s="269" t="s">
        <v>5487</v>
      </c>
      <c r="E22" s="269" t="s">
        <v>8</v>
      </c>
      <c r="F22" s="269" t="s">
        <v>6</v>
      </c>
      <c r="G22" s="270"/>
      <c r="H22" s="270"/>
      <c r="I22" s="270"/>
      <c r="J22" s="269"/>
      <c r="K22" s="269" t="s">
        <v>9</v>
      </c>
    </row>
    <row r="23" spans="1:11" ht="45" customHeight="1" x14ac:dyDescent="0.25">
      <c r="A23" s="269" t="s">
        <v>3186</v>
      </c>
      <c r="B23" s="269" t="s">
        <v>5045</v>
      </c>
      <c r="C23" s="269" t="s">
        <v>5046</v>
      </c>
      <c r="D23" s="269" t="s">
        <v>5485</v>
      </c>
      <c r="E23" s="269" t="s">
        <v>4</v>
      </c>
      <c r="F23" s="269" t="s">
        <v>6</v>
      </c>
      <c r="G23" s="270"/>
      <c r="H23" s="270"/>
      <c r="I23" s="270"/>
      <c r="J23" s="269"/>
      <c r="K23" s="269" t="s">
        <v>9</v>
      </c>
    </row>
    <row r="24" spans="1:11" ht="45" customHeight="1" x14ac:dyDescent="0.25">
      <c r="A24" s="269" t="s">
        <v>3189</v>
      </c>
      <c r="B24" s="269" t="s">
        <v>5047</v>
      </c>
      <c r="C24" s="269" t="s">
        <v>5048</v>
      </c>
      <c r="D24" s="269" t="s">
        <v>5485</v>
      </c>
      <c r="E24" s="269" t="s">
        <v>8</v>
      </c>
      <c r="F24" s="269" t="s">
        <v>6</v>
      </c>
      <c r="G24" s="270"/>
      <c r="H24" s="270"/>
      <c r="I24" s="270"/>
      <c r="J24" s="269"/>
      <c r="K24" s="269" t="s">
        <v>9</v>
      </c>
    </row>
    <row r="25" spans="1:11" ht="45" customHeight="1" x14ac:dyDescent="0.25">
      <c r="A25" s="269" t="s">
        <v>3192</v>
      </c>
      <c r="B25" s="269" t="s">
        <v>5049</v>
      </c>
      <c r="C25" s="269" t="s">
        <v>5050</v>
      </c>
      <c r="D25" s="269" t="s">
        <v>5485</v>
      </c>
      <c r="E25" s="269" t="s">
        <v>8</v>
      </c>
      <c r="F25" s="269" t="s">
        <v>6</v>
      </c>
      <c r="G25" s="270"/>
      <c r="H25" s="270"/>
      <c r="I25" s="270"/>
      <c r="J25" s="269"/>
      <c r="K25" s="269" t="s">
        <v>9</v>
      </c>
    </row>
    <row r="26" spans="1:11" ht="45" customHeight="1" x14ac:dyDescent="0.25">
      <c r="A26" s="269" t="s">
        <v>3195</v>
      </c>
      <c r="B26" s="269" t="s">
        <v>5051</v>
      </c>
      <c r="C26" s="269" t="s">
        <v>5052</v>
      </c>
      <c r="D26" s="269" t="s">
        <v>5485</v>
      </c>
      <c r="E26" s="269" t="s">
        <v>8</v>
      </c>
      <c r="F26" s="269" t="s">
        <v>6</v>
      </c>
      <c r="G26" s="270"/>
      <c r="H26" s="270"/>
      <c r="I26" s="270"/>
      <c r="J26" s="269"/>
      <c r="K26" s="269" t="s">
        <v>9</v>
      </c>
    </row>
    <row r="27" spans="1:11" ht="45" customHeight="1" x14ac:dyDescent="0.25">
      <c r="A27" s="269" t="s">
        <v>3198</v>
      </c>
      <c r="B27" s="269" t="s">
        <v>5053</v>
      </c>
      <c r="C27" s="269" t="s">
        <v>5054</v>
      </c>
      <c r="D27" s="269" t="s">
        <v>5485</v>
      </c>
      <c r="E27" s="269" t="s">
        <v>8</v>
      </c>
      <c r="F27" s="269" t="s">
        <v>6</v>
      </c>
      <c r="G27" s="270"/>
      <c r="H27" s="270"/>
      <c r="I27" s="270"/>
      <c r="J27" s="269"/>
      <c r="K27" s="269" t="s">
        <v>9</v>
      </c>
    </row>
    <row r="28" spans="1:11" ht="45" customHeight="1" x14ac:dyDescent="0.25">
      <c r="A28" s="269" t="s">
        <v>3201</v>
      </c>
      <c r="B28" s="269" t="s">
        <v>5055</v>
      </c>
      <c r="C28" s="269" t="s">
        <v>5056</v>
      </c>
      <c r="D28" s="269" t="s">
        <v>5485</v>
      </c>
      <c r="E28" s="269" t="s">
        <v>8</v>
      </c>
      <c r="F28" s="269" t="s">
        <v>6</v>
      </c>
      <c r="G28" s="270"/>
      <c r="H28" s="270"/>
      <c r="I28" s="270"/>
      <c r="J28" s="269"/>
      <c r="K28" s="269" t="s">
        <v>9</v>
      </c>
    </row>
    <row r="29" spans="1:11" ht="45" customHeight="1" x14ac:dyDescent="0.25">
      <c r="A29" s="269" t="s">
        <v>3203</v>
      </c>
      <c r="B29" s="269" t="s">
        <v>3179</v>
      </c>
      <c r="C29" s="269" t="s">
        <v>5057</v>
      </c>
      <c r="D29" s="269" t="s">
        <v>5485</v>
      </c>
      <c r="E29" s="269" t="s">
        <v>4</v>
      </c>
      <c r="F29" s="269" t="s">
        <v>5</v>
      </c>
      <c r="G29" s="270"/>
      <c r="H29" s="270"/>
      <c r="I29" s="270"/>
      <c r="J29" s="269"/>
      <c r="K29" s="269" t="s">
        <v>9</v>
      </c>
    </row>
    <row r="30" spans="1:11" ht="45" customHeight="1" x14ac:dyDescent="0.25">
      <c r="A30" s="269" t="s">
        <v>3205</v>
      </c>
      <c r="B30" s="269" t="s">
        <v>5058</v>
      </c>
      <c r="C30" s="269" t="s">
        <v>5059</v>
      </c>
      <c r="D30" s="269" t="s">
        <v>5485</v>
      </c>
      <c r="E30" s="269" t="s">
        <v>4</v>
      </c>
      <c r="F30" s="269" t="s">
        <v>5</v>
      </c>
      <c r="G30" s="270"/>
      <c r="H30" s="270"/>
      <c r="I30" s="270"/>
      <c r="J30" s="269"/>
      <c r="K30" s="269" t="s">
        <v>9</v>
      </c>
    </row>
    <row r="31" spans="1:11" ht="45" customHeight="1" x14ac:dyDescent="0.25">
      <c r="A31" s="269" t="s">
        <v>3208</v>
      </c>
      <c r="B31" s="269" t="s">
        <v>99</v>
      </c>
      <c r="C31" s="269" t="s">
        <v>5060</v>
      </c>
      <c r="D31" s="269" t="s">
        <v>5485</v>
      </c>
      <c r="E31" s="269" t="s">
        <v>4</v>
      </c>
      <c r="F31" s="269" t="s">
        <v>5</v>
      </c>
      <c r="G31" s="270"/>
      <c r="H31" s="270"/>
      <c r="I31" s="270"/>
      <c r="J31" s="269"/>
      <c r="K31" s="269" t="s">
        <v>9</v>
      </c>
    </row>
    <row r="32" spans="1:11" ht="45" customHeight="1" x14ac:dyDescent="0.25">
      <c r="A32" s="269" t="s">
        <v>3210</v>
      </c>
      <c r="B32" s="269" t="s">
        <v>5061</v>
      </c>
      <c r="C32" s="269" t="s">
        <v>5062</v>
      </c>
      <c r="D32" s="269" t="s">
        <v>5485</v>
      </c>
      <c r="E32" s="269" t="s">
        <v>4</v>
      </c>
      <c r="F32" s="269" t="s">
        <v>5</v>
      </c>
      <c r="G32" s="270"/>
      <c r="H32" s="270"/>
      <c r="I32" s="270"/>
      <c r="J32" s="269"/>
      <c r="K32" s="269" t="s">
        <v>9</v>
      </c>
    </row>
    <row r="33" spans="1:11" ht="45" customHeight="1" x14ac:dyDescent="0.25">
      <c r="A33" s="269" t="s">
        <v>3213</v>
      </c>
      <c r="B33" s="269" t="s">
        <v>3214</v>
      </c>
      <c r="C33" s="269" t="s">
        <v>5063</v>
      </c>
      <c r="D33" s="269" t="s">
        <v>5485</v>
      </c>
      <c r="E33" s="269" t="s">
        <v>8</v>
      </c>
      <c r="F33" s="269" t="s">
        <v>6</v>
      </c>
      <c r="G33" s="270"/>
      <c r="H33" s="270"/>
      <c r="I33" s="270"/>
      <c r="J33" s="269"/>
      <c r="K33" s="269" t="s">
        <v>9</v>
      </c>
    </row>
    <row r="34" spans="1:11" ht="45" customHeight="1" x14ac:dyDescent="0.25">
      <c r="A34" s="269" t="s">
        <v>3217</v>
      </c>
      <c r="B34" s="269" t="s">
        <v>5064</v>
      </c>
      <c r="C34" s="269" t="s">
        <v>5065</v>
      </c>
      <c r="D34" s="269" t="s">
        <v>5485</v>
      </c>
      <c r="E34" s="269" t="s">
        <v>8</v>
      </c>
      <c r="F34" s="269" t="s">
        <v>6</v>
      </c>
      <c r="G34" s="270"/>
      <c r="H34" s="270"/>
      <c r="I34" s="270"/>
      <c r="J34" s="269"/>
      <c r="K34" s="269" t="s">
        <v>9</v>
      </c>
    </row>
    <row r="35" spans="1:11" ht="45" customHeight="1" x14ac:dyDescent="0.25">
      <c r="A35" s="269" t="s">
        <v>3220</v>
      </c>
      <c r="B35" s="269" t="s">
        <v>5066</v>
      </c>
      <c r="C35" s="269" t="s">
        <v>5067</v>
      </c>
      <c r="D35" s="269" t="s">
        <v>5485</v>
      </c>
      <c r="E35" s="269" t="s">
        <v>8</v>
      </c>
      <c r="F35" s="269" t="s">
        <v>6</v>
      </c>
      <c r="G35" s="270"/>
      <c r="H35" s="270"/>
      <c r="I35" s="270"/>
      <c r="J35" s="269"/>
      <c r="K35" s="269" t="s">
        <v>9</v>
      </c>
    </row>
    <row r="36" spans="1:11" ht="45" customHeight="1" x14ac:dyDescent="0.25">
      <c r="A36" s="269" t="s">
        <v>3223</v>
      </c>
      <c r="B36" s="269" t="s">
        <v>5068</v>
      </c>
      <c r="C36" s="269" t="s">
        <v>5069</v>
      </c>
      <c r="D36" s="269" t="s">
        <v>5485</v>
      </c>
      <c r="E36" s="269" t="s">
        <v>8</v>
      </c>
      <c r="F36" s="269" t="s">
        <v>6</v>
      </c>
      <c r="G36" s="270"/>
      <c r="H36" s="270"/>
      <c r="I36" s="270"/>
      <c r="J36" s="269"/>
      <c r="K36" s="269" t="s">
        <v>9</v>
      </c>
    </row>
    <row r="37" spans="1:11" ht="45" customHeight="1" x14ac:dyDescent="0.25">
      <c r="A37" s="269" t="s">
        <v>3226</v>
      </c>
      <c r="B37" s="269" t="s">
        <v>5070</v>
      </c>
      <c r="C37" s="269" t="s">
        <v>5071</v>
      </c>
      <c r="D37" s="269" t="s">
        <v>5485</v>
      </c>
      <c r="E37" s="269" t="s">
        <v>8</v>
      </c>
      <c r="F37" s="269" t="s">
        <v>6</v>
      </c>
      <c r="G37" s="270"/>
      <c r="H37" s="270"/>
      <c r="I37" s="270"/>
      <c r="J37" s="269"/>
      <c r="K37" s="269" t="s">
        <v>9</v>
      </c>
    </row>
    <row r="38" spans="1:11" ht="45" customHeight="1" x14ac:dyDescent="0.25">
      <c r="A38" s="269" t="s">
        <v>3229</v>
      </c>
      <c r="B38" s="269" t="s">
        <v>5072</v>
      </c>
      <c r="C38" s="269" t="s">
        <v>5073</v>
      </c>
      <c r="D38" s="269" t="s">
        <v>5485</v>
      </c>
      <c r="E38" s="269" t="s">
        <v>8</v>
      </c>
      <c r="F38" s="269" t="s">
        <v>6</v>
      </c>
      <c r="G38" s="270"/>
      <c r="H38" s="270"/>
      <c r="I38" s="270"/>
      <c r="J38" s="269"/>
      <c r="K38" s="269" t="s">
        <v>9</v>
      </c>
    </row>
    <row r="39" spans="1:11" ht="45" customHeight="1" x14ac:dyDescent="0.25">
      <c r="A39" s="269" t="s">
        <v>3232</v>
      </c>
      <c r="B39" s="269" t="s">
        <v>5074</v>
      </c>
      <c r="C39" s="269" t="s">
        <v>5075</v>
      </c>
      <c r="D39" s="269" t="s">
        <v>5485</v>
      </c>
      <c r="E39" s="269" t="s">
        <v>8</v>
      </c>
      <c r="F39" s="269" t="s">
        <v>6</v>
      </c>
      <c r="G39" s="270"/>
      <c r="H39" s="270"/>
      <c r="I39" s="270"/>
      <c r="J39" s="269"/>
      <c r="K39" s="269" t="s">
        <v>9</v>
      </c>
    </row>
    <row r="40" spans="1:11" ht="45" customHeight="1" x14ac:dyDescent="0.25">
      <c r="A40" s="269" t="s">
        <v>3235</v>
      </c>
      <c r="B40" s="269" t="s">
        <v>5076</v>
      </c>
      <c r="C40" s="269" t="s">
        <v>3236</v>
      </c>
      <c r="D40" s="269" t="s">
        <v>5487</v>
      </c>
      <c r="E40" s="269" t="s">
        <v>8</v>
      </c>
      <c r="F40" s="269" t="s">
        <v>6</v>
      </c>
      <c r="G40" s="270"/>
      <c r="H40" s="270"/>
      <c r="I40" s="270"/>
      <c r="J40" s="269"/>
      <c r="K40" s="269" t="s">
        <v>9</v>
      </c>
    </row>
    <row r="41" spans="1:11" ht="45" customHeight="1" x14ac:dyDescent="0.25">
      <c r="A41" s="269" t="s">
        <v>3239</v>
      </c>
      <c r="B41" s="269" t="s">
        <v>3240</v>
      </c>
      <c r="C41" s="269" t="s">
        <v>3241</v>
      </c>
      <c r="D41" s="269" t="s">
        <v>5487</v>
      </c>
      <c r="E41" s="269" t="s">
        <v>8</v>
      </c>
      <c r="F41" s="269" t="s">
        <v>6</v>
      </c>
      <c r="G41" s="270"/>
      <c r="H41" s="270"/>
      <c r="I41" s="270"/>
      <c r="J41" s="269"/>
      <c r="K41" s="269" t="s">
        <v>9</v>
      </c>
    </row>
    <row r="42" spans="1:11" ht="45" customHeight="1" x14ac:dyDescent="0.25">
      <c r="A42" s="269" t="s">
        <v>3243</v>
      </c>
      <c r="B42" s="269" t="s">
        <v>3244</v>
      </c>
      <c r="C42" s="269" t="s">
        <v>3245</v>
      </c>
      <c r="D42" s="269" t="s">
        <v>5485</v>
      </c>
      <c r="E42" s="269" t="s">
        <v>4</v>
      </c>
      <c r="F42" s="269" t="s">
        <v>6</v>
      </c>
      <c r="G42" s="270"/>
      <c r="H42" s="270"/>
      <c r="I42" s="270"/>
      <c r="J42" s="269"/>
      <c r="K42" s="269" t="s">
        <v>9</v>
      </c>
    </row>
    <row r="43" spans="1:11" ht="45" customHeight="1" x14ac:dyDescent="0.25">
      <c r="A43" s="269" t="s">
        <v>3247</v>
      </c>
      <c r="B43" s="269" t="s">
        <v>5077</v>
      </c>
      <c r="C43" s="269" t="s">
        <v>5078</v>
      </c>
      <c r="D43" s="269" t="s">
        <v>5485</v>
      </c>
      <c r="E43" s="269" t="s">
        <v>4</v>
      </c>
      <c r="F43" s="269" t="s">
        <v>6</v>
      </c>
      <c r="G43" s="270"/>
      <c r="H43" s="270"/>
      <c r="I43" s="270"/>
      <c r="J43" s="269"/>
      <c r="K43" s="269" t="s">
        <v>9</v>
      </c>
    </row>
    <row r="44" spans="1:11" ht="45" customHeight="1" x14ac:dyDescent="0.25">
      <c r="A44" s="269" t="s">
        <v>3488</v>
      </c>
      <c r="B44" s="269" t="s">
        <v>5081</v>
      </c>
      <c r="C44" s="269" t="s">
        <v>5082</v>
      </c>
      <c r="D44" s="269" t="s">
        <v>5485</v>
      </c>
      <c r="E44" s="269" t="s">
        <v>8</v>
      </c>
      <c r="F44" s="269" t="s">
        <v>6</v>
      </c>
      <c r="G44" s="270"/>
      <c r="H44" s="270"/>
      <c r="I44" s="270"/>
      <c r="J44" s="269"/>
      <c r="K44" s="269" t="s">
        <v>9</v>
      </c>
    </row>
    <row r="45" spans="1:11" ht="45" customHeight="1" x14ac:dyDescent="0.25">
      <c r="A45" s="269" t="s">
        <v>3491</v>
      </c>
      <c r="B45" s="269" t="s">
        <v>5083</v>
      </c>
      <c r="C45" s="269" t="s">
        <v>5084</v>
      </c>
      <c r="D45" s="269" t="s">
        <v>5485</v>
      </c>
      <c r="E45" s="269" t="s">
        <v>8</v>
      </c>
      <c r="F45" s="269" t="s">
        <v>6</v>
      </c>
      <c r="G45" s="270"/>
      <c r="H45" s="270"/>
      <c r="I45" s="270"/>
      <c r="J45" s="269"/>
      <c r="K45" s="269" t="s">
        <v>9</v>
      </c>
    </row>
    <row r="46" spans="1:11" ht="45" customHeight="1" x14ac:dyDescent="0.25">
      <c r="A46" s="269" t="s">
        <v>3494</v>
      </c>
      <c r="B46" s="269" t="s">
        <v>5085</v>
      </c>
      <c r="C46" s="269" t="s">
        <v>5086</v>
      </c>
      <c r="D46" s="269" t="s">
        <v>5485</v>
      </c>
      <c r="E46" s="269" t="s">
        <v>8</v>
      </c>
      <c r="F46" s="269" t="s">
        <v>6</v>
      </c>
      <c r="G46" s="270"/>
      <c r="H46" s="270"/>
      <c r="I46" s="270"/>
      <c r="J46" s="269"/>
      <c r="K46" s="269" t="s">
        <v>9</v>
      </c>
    </row>
    <row r="47" spans="1:11" ht="45" customHeight="1" x14ac:dyDescent="0.25">
      <c r="A47" s="269" t="s">
        <v>3497</v>
      </c>
      <c r="B47" s="269" t="s">
        <v>3498</v>
      </c>
      <c r="C47" s="269" t="s">
        <v>3499</v>
      </c>
      <c r="D47" s="269" t="s">
        <v>5485</v>
      </c>
      <c r="E47" s="269" t="s">
        <v>8</v>
      </c>
      <c r="F47" s="269" t="s">
        <v>6</v>
      </c>
      <c r="G47" s="270"/>
      <c r="H47" s="270"/>
      <c r="I47" s="270"/>
      <c r="J47" s="269"/>
      <c r="K47" s="269" t="s">
        <v>9</v>
      </c>
    </row>
    <row r="48" spans="1:11" ht="45" customHeight="1" x14ac:dyDescent="0.25">
      <c r="A48" s="269" t="s">
        <v>3502</v>
      </c>
      <c r="B48" s="269" t="s">
        <v>3503</v>
      </c>
      <c r="C48" s="269" t="s">
        <v>3504</v>
      </c>
      <c r="D48" s="269" t="s">
        <v>5485</v>
      </c>
      <c r="E48" s="269" t="s">
        <v>8</v>
      </c>
      <c r="F48" s="269" t="s">
        <v>6</v>
      </c>
      <c r="G48" s="270"/>
      <c r="H48" s="270"/>
      <c r="I48" s="270"/>
      <c r="J48" s="269"/>
      <c r="K48" s="269" t="s">
        <v>9</v>
      </c>
    </row>
    <row r="49" spans="1:11" ht="45" customHeight="1" x14ac:dyDescent="0.25">
      <c r="A49" s="269" t="s">
        <v>3506</v>
      </c>
      <c r="B49" s="269" t="s">
        <v>5087</v>
      </c>
      <c r="C49" s="269" t="s">
        <v>5088</v>
      </c>
      <c r="D49" s="269" t="s">
        <v>5485</v>
      </c>
      <c r="E49" s="269" t="s">
        <v>4</v>
      </c>
      <c r="F49" s="269" t="s">
        <v>5</v>
      </c>
      <c r="G49" s="270"/>
      <c r="H49" s="270"/>
      <c r="I49" s="270"/>
      <c r="J49" s="269"/>
      <c r="K49" s="269" t="s">
        <v>9</v>
      </c>
    </row>
    <row r="50" spans="1:11" ht="60" x14ac:dyDescent="0.25">
      <c r="A50" s="269" t="s">
        <v>3958</v>
      </c>
      <c r="B50" s="269" t="s">
        <v>5089</v>
      </c>
      <c r="C50" s="269" t="s">
        <v>5090</v>
      </c>
      <c r="D50" s="269" t="s">
        <v>5485</v>
      </c>
      <c r="E50" s="269" t="s">
        <v>4</v>
      </c>
      <c r="F50" s="269" t="s">
        <v>6</v>
      </c>
      <c r="G50" s="270"/>
      <c r="H50" s="270"/>
      <c r="I50" s="270"/>
      <c r="J50" s="269"/>
      <c r="K50" s="269" t="s">
        <v>626</v>
      </c>
    </row>
    <row r="51" spans="1:11" ht="60" x14ac:dyDescent="0.25">
      <c r="A51" s="269" t="s">
        <v>5099</v>
      </c>
      <c r="B51" s="269" t="s">
        <v>5100</v>
      </c>
      <c r="C51" s="269" t="s">
        <v>3206</v>
      </c>
      <c r="D51" s="269" t="s">
        <v>23</v>
      </c>
      <c r="E51" s="269" t="s">
        <v>4</v>
      </c>
      <c r="F51" s="269" t="s">
        <v>6</v>
      </c>
      <c r="G51" s="270"/>
      <c r="H51" s="270"/>
      <c r="I51" s="270"/>
      <c r="J51" s="269"/>
      <c r="K51" s="269" t="s">
        <v>15</v>
      </c>
    </row>
  </sheetData>
  <conditionalFormatting sqref="A3:I55">
    <cfRule type="expression" dxfId="95" priority="1">
      <formula>$F3="m"</formula>
    </cfRule>
    <cfRule type="expression" dxfId="94" priority="2">
      <formula>$F3="d"</formula>
    </cfRule>
  </conditionalFormatting>
  <conditionalFormatting sqref="A3:K55">
    <cfRule type="expression" dxfId="93" priority="3">
      <formula>$F3="v"</formula>
    </cfRule>
    <cfRule type="expression" dxfId="92" priority="4">
      <formula>$F3="no"</formula>
    </cfRule>
  </conditionalFormatting>
  <pageMargins left="0.7" right="0.2" top="0.2" bottom="0.2" header="0.05" footer="0.3"/>
  <pageSetup orientation="landscape" r:id="rId1"/>
  <headerFooter>
    <oddHeader>&amp;L&amp;A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6E23A-E0C2-48DA-BC37-38482F6F6F6C}">
  <dimension ref="A2:K53"/>
  <sheetViews>
    <sheetView workbookViewId="0"/>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5.4257812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791</v>
      </c>
      <c r="B3" s="269" t="s">
        <v>792</v>
      </c>
      <c r="C3" s="269" t="s">
        <v>793</v>
      </c>
      <c r="D3" s="269" t="s">
        <v>5485</v>
      </c>
      <c r="E3" s="269" t="s">
        <v>8</v>
      </c>
      <c r="F3" s="269" t="s">
        <v>5</v>
      </c>
      <c r="G3" s="270"/>
      <c r="H3" s="270"/>
      <c r="I3" s="270"/>
      <c r="J3" s="269"/>
      <c r="K3" s="269" t="s">
        <v>653</v>
      </c>
    </row>
    <row r="4" spans="1:11" ht="45" customHeight="1" x14ac:dyDescent="0.25">
      <c r="A4" s="269" t="s">
        <v>797</v>
      </c>
      <c r="B4" s="269" t="s">
        <v>798</v>
      </c>
      <c r="C4" s="269" t="s">
        <v>799</v>
      </c>
      <c r="D4" s="269" t="s">
        <v>5485</v>
      </c>
      <c r="E4" s="269" t="s">
        <v>8</v>
      </c>
      <c r="F4" s="269" t="s">
        <v>5</v>
      </c>
      <c r="G4" s="270"/>
      <c r="H4" s="270"/>
      <c r="I4" s="270"/>
      <c r="J4" s="269"/>
      <c r="K4" s="269" t="s">
        <v>653</v>
      </c>
    </row>
    <row r="5" spans="1:11" ht="45" customHeight="1" x14ac:dyDescent="0.25">
      <c r="A5" s="269" t="s">
        <v>802</v>
      </c>
      <c r="B5" s="269" t="s">
        <v>803</v>
      </c>
      <c r="C5" s="269" t="s">
        <v>804</v>
      </c>
      <c r="D5" s="269" t="s">
        <v>5485</v>
      </c>
      <c r="E5" s="269" t="s">
        <v>8</v>
      </c>
      <c r="F5" s="269" t="s">
        <v>5</v>
      </c>
      <c r="G5" s="270"/>
      <c r="H5" s="270"/>
      <c r="I5" s="270"/>
      <c r="J5" s="269"/>
      <c r="K5" s="269" t="s">
        <v>653</v>
      </c>
    </row>
    <row r="6" spans="1:11" ht="45" customHeight="1" x14ac:dyDescent="0.25">
      <c r="A6" s="269" t="s">
        <v>807</v>
      </c>
      <c r="B6" s="269" t="s">
        <v>808</v>
      </c>
      <c r="C6" s="269" t="s">
        <v>809</v>
      </c>
      <c r="D6" s="269" t="s">
        <v>5485</v>
      </c>
      <c r="E6" s="269" t="s">
        <v>8</v>
      </c>
      <c r="F6" s="269" t="s">
        <v>5</v>
      </c>
      <c r="G6" s="270"/>
      <c r="H6" s="270"/>
      <c r="I6" s="270"/>
      <c r="J6" s="269"/>
      <c r="K6" s="269" t="s">
        <v>653</v>
      </c>
    </row>
    <row r="7" spans="1:11" ht="45" customHeight="1" x14ac:dyDescent="0.25">
      <c r="A7" s="269" t="s">
        <v>812</v>
      </c>
      <c r="B7" s="269" t="s">
        <v>813</v>
      </c>
      <c r="C7" s="269" t="s">
        <v>814</v>
      </c>
      <c r="D7" s="269" t="s">
        <v>5485</v>
      </c>
      <c r="E7" s="269" t="s">
        <v>8</v>
      </c>
      <c r="F7" s="269" t="s">
        <v>5</v>
      </c>
      <c r="G7" s="270"/>
      <c r="H7" s="270"/>
      <c r="I7" s="270"/>
      <c r="J7" s="269"/>
      <c r="K7" s="269" t="s">
        <v>653</v>
      </c>
    </row>
    <row r="8" spans="1:11" ht="45" customHeight="1" x14ac:dyDescent="0.25">
      <c r="A8" s="269" t="s">
        <v>817</v>
      </c>
      <c r="B8" s="269" t="s">
        <v>818</v>
      </c>
      <c r="C8" s="269" t="s">
        <v>819</v>
      </c>
      <c r="D8" s="269" t="s">
        <v>5485</v>
      </c>
      <c r="E8" s="269" t="s">
        <v>8</v>
      </c>
      <c r="F8" s="269" t="s">
        <v>5</v>
      </c>
      <c r="G8" s="270"/>
      <c r="H8" s="270"/>
      <c r="I8" s="270"/>
      <c r="J8" s="269"/>
      <c r="K8" s="269" t="s">
        <v>653</v>
      </c>
    </row>
    <row r="9" spans="1:11" ht="45" customHeight="1" x14ac:dyDescent="0.25">
      <c r="A9" s="269" t="s">
        <v>822</v>
      </c>
      <c r="B9" s="269" t="s">
        <v>5269</v>
      </c>
      <c r="C9" s="269" t="s">
        <v>5270</v>
      </c>
      <c r="D9" s="269" t="s">
        <v>5485</v>
      </c>
      <c r="E9" s="269" t="s">
        <v>8</v>
      </c>
      <c r="F9" s="269" t="s">
        <v>5</v>
      </c>
      <c r="G9" s="270"/>
      <c r="H9" s="270"/>
      <c r="I9" s="270"/>
      <c r="J9" s="269"/>
      <c r="K9" s="269" t="s">
        <v>653</v>
      </c>
    </row>
    <row r="10" spans="1:11" ht="45" customHeight="1" x14ac:dyDescent="0.25">
      <c r="A10" s="269" t="s">
        <v>825</v>
      </c>
      <c r="B10" s="269" t="s">
        <v>826</v>
      </c>
      <c r="C10" s="269" t="s">
        <v>827</v>
      </c>
      <c r="D10" s="269" t="s">
        <v>5485</v>
      </c>
      <c r="E10" s="269" t="s">
        <v>8</v>
      </c>
      <c r="F10" s="269" t="s">
        <v>5</v>
      </c>
      <c r="G10" s="270"/>
      <c r="H10" s="270"/>
      <c r="I10" s="270"/>
      <c r="J10" s="269"/>
      <c r="K10" s="269" t="s">
        <v>653</v>
      </c>
    </row>
    <row r="11" spans="1:11" ht="45" customHeight="1" x14ac:dyDescent="0.25">
      <c r="A11" s="269" t="s">
        <v>830</v>
      </c>
      <c r="B11" s="269" t="s">
        <v>831</v>
      </c>
      <c r="C11" s="269" t="s">
        <v>832</v>
      </c>
      <c r="D11" s="269" t="s">
        <v>5485</v>
      </c>
      <c r="E11" s="269" t="s">
        <v>8</v>
      </c>
      <c r="F11" s="269" t="s">
        <v>5</v>
      </c>
      <c r="G11" s="270"/>
      <c r="H11" s="270"/>
      <c r="I11" s="270"/>
      <c r="J11" s="269"/>
      <c r="K11" s="269" t="s">
        <v>653</v>
      </c>
    </row>
    <row r="12" spans="1:11" ht="45" customHeight="1" x14ac:dyDescent="0.25">
      <c r="A12" s="269" t="s">
        <v>835</v>
      </c>
      <c r="B12" s="269" t="s">
        <v>836</v>
      </c>
      <c r="C12" s="269" t="s">
        <v>837</v>
      </c>
      <c r="D12" s="269" t="s">
        <v>5485</v>
      </c>
      <c r="E12" s="269" t="s">
        <v>8</v>
      </c>
      <c r="F12" s="269" t="s">
        <v>5</v>
      </c>
      <c r="G12" s="270"/>
      <c r="H12" s="270"/>
      <c r="I12" s="270"/>
      <c r="J12" s="269"/>
      <c r="K12" s="269" t="s">
        <v>653</v>
      </c>
    </row>
    <row r="13" spans="1:11" ht="45" customHeight="1" x14ac:dyDescent="0.25">
      <c r="A13" s="269" t="s">
        <v>840</v>
      </c>
      <c r="B13" s="269" t="s">
        <v>841</v>
      </c>
      <c r="C13" s="269" t="s">
        <v>842</v>
      </c>
      <c r="D13" s="269" t="s">
        <v>5485</v>
      </c>
      <c r="E13" s="269" t="s">
        <v>8</v>
      </c>
      <c r="F13" s="269" t="s">
        <v>5</v>
      </c>
      <c r="G13" s="270"/>
      <c r="H13" s="270"/>
      <c r="I13" s="270"/>
      <c r="J13" s="269"/>
      <c r="K13" s="269" t="s">
        <v>653</v>
      </c>
    </row>
    <row r="14" spans="1:11" ht="45" customHeight="1" x14ac:dyDescent="0.25">
      <c r="A14" s="269" t="s">
        <v>845</v>
      </c>
      <c r="B14" s="269" t="s">
        <v>846</v>
      </c>
      <c r="C14" s="269" t="s">
        <v>847</v>
      </c>
      <c r="D14" s="269" t="s">
        <v>5485</v>
      </c>
      <c r="E14" s="269" t="s">
        <v>8</v>
      </c>
      <c r="F14" s="269" t="s">
        <v>5</v>
      </c>
      <c r="G14" s="270"/>
      <c r="H14" s="270"/>
      <c r="I14" s="270"/>
      <c r="J14" s="269"/>
      <c r="K14" s="269" t="s">
        <v>653</v>
      </c>
    </row>
    <row r="15" spans="1:11" ht="45" customHeight="1" x14ac:dyDescent="0.25">
      <c r="A15" s="269" t="s">
        <v>850</v>
      </c>
      <c r="B15" s="269" t="s">
        <v>851</v>
      </c>
      <c r="C15" s="269" t="s">
        <v>852</v>
      </c>
      <c r="D15" s="269" t="s">
        <v>5485</v>
      </c>
      <c r="E15" s="269" t="s">
        <v>8</v>
      </c>
      <c r="F15" s="269" t="s">
        <v>5</v>
      </c>
      <c r="G15" s="270"/>
      <c r="H15" s="270"/>
      <c r="I15" s="270"/>
      <c r="J15" s="269"/>
      <c r="K15" s="269" t="s">
        <v>653</v>
      </c>
    </row>
    <row r="16" spans="1:11" ht="45" customHeight="1" x14ac:dyDescent="0.25">
      <c r="A16" s="269" t="s">
        <v>855</v>
      </c>
      <c r="B16" s="269" t="s">
        <v>1042</v>
      </c>
      <c r="C16" s="269" t="s">
        <v>852</v>
      </c>
      <c r="D16" s="269" t="s">
        <v>5485</v>
      </c>
      <c r="E16" s="269" t="s">
        <v>8</v>
      </c>
      <c r="F16" s="269" t="s">
        <v>5</v>
      </c>
      <c r="G16" s="270"/>
      <c r="H16" s="270"/>
      <c r="I16" s="270"/>
      <c r="J16" s="269"/>
      <c r="K16" s="269" t="s">
        <v>653</v>
      </c>
    </row>
    <row r="17" spans="1:11" ht="45" customHeight="1" x14ac:dyDescent="0.25">
      <c r="A17" s="269" t="s">
        <v>858</v>
      </c>
      <c r="B17" s="269" t="s">
        <v>859</v>
      </c>
      <c r="C17" s="269" t="s">
        <v>860</v>
      </c>
      <c r="D17" s="269" t="s">
        <v>5485</v>
      </c>
      <c r="E17" s="269" t="s">
        <v>8</v>
      </c>
      <c r="F17" s="269" t="s">
        <v>5</v>
      </c>
      <c r="G17" s="270"/>
      <c r="H17" s="270"/>
      <c r="I17" s="270"/>
      <c r="J17" s="269"/>
      <c r="K17" s="269" t="s">
        <v>653</v>
      </c>
    </row>
    <row r="18" spans="1:11" ht="45" customHeight="1" x14ac:dyDescent="0.25">
      <c r="A18" s="269" t="s">
        <v>863</v>
      </c>
      <c r="B18" s="269" t="s">
        <v>864</v>
      </c>
      <c r="C18" s="269" t="s">
        <v>865</v>
      </c>
      <c r="D18" s="269" t="s">
        <v>5485</v>
      </c>
      <c r="E18" s="269" t="s">
        <v>8</v>
      </c>
      <c r="F18" s="269" t="s">
        <v>5</v>
      </c>
      <c r="G18" s="270"/>
      <c r="H18" s="270"/>
      <c r="I18" s="270"/>
      <c r="J18" s="269"/>
      <c r="K18" s="269" t="s">
        <v>653</v>
      </c>
    </row>
    <row r="19" spans="1:11" ht="45" customHeight="1" x14ac:dyDescent="0.25">
      <c r="A19" s="269" t="s">
        <v>868</v>
      </c>
      <c r="B19" s="269" t="s">
        <v>869</v>
      </c>
      <c r="C19" s="269" t="s">
        <v>870</v>
      </c>
      <c r="D19" s="269" t="s">
        <v>5485</v>
      </c>
      <c r="E19" s="269" t="s">
        <v>8</v>
      </c>
      <c r="F19" s="269" t="s">
        <v>5</v>
      </c>
      <c r="G19" s="270"/>
      <c r="H19" s="270"/>
      <c r="I19" s="270"/>
      <c r="J19" s="269"/>
      <c r="K19" s="269" t="s">
        <v>653</v>
      </c>
    </row>
    <row r="20" spans="1:11" ht="45" customHeight="1" x14ac:dyDescent="0.25">
      <c r="A20" s="269" t="s">
        <v>873</v>
      </c>
      <c r="B20" s="269" t="s">
        <v>874</v>
      </c>
      <c r="C20" s="269" t="s">
        <v>875</v>
      </c>
      <c r="D20" s="269" t="s">
        <v>5485</v>
      </c>
      <c r="E20" s="269" t="s">
        <v>8</v>
      </c>
      <c r="F20" s="269" t="s">
        <v>5</v>
      </c>
      <c r="G20" s="270"/>
      <c r="H20" s="270"/>
      <c r="I20" s="270"/>
      <c r="J20" s="269"/>
      <c r="K20" s="269" t="s">
        <v>653</v>
      </c>
    </row>
    <row r="21" spans="1:11" ht="45" customHeight="1" x14ac:dyDescent="0.25">
      <c r="A21" s="269" t="s">
        <v>878</v>
      </c>
      <c r="B21" s="269" t="s">
        <v>879</v>
      </c>
      <c r="C21" s="269" t="s">
        <v>880</v>
      </c>
      <c r="D21" s="269" t="s">
        <v>5485</v>
      </c>
      <c r="E21" s="269" t="s">
        <v>8</v>
      </c>
      <c r="F21" s="269" t="s">
        <v>5</v>
      </c>
      <c r="G21" s="270"/>
      <c r="H21" s="270"/>
      <c r="I21" s="270"/>
      <c r="J21" s="269"/>
      <c r="K21" s="269" t="s">
        <v>653</v>
      </c>
    </row>
    <row r="22" spans="1:11" ht="45" customHeight="1" x14ac:dyDescent="0.25">
      <c r="A22" s="269" t="s">
        <v>883</v>
      </c>
      <c r="B22" s="269" t="s">
        <v>884</v>
      </c>
      <c r="C22" s="269" t="s">
        <v>885</v>
      </c>
      <c r="D22" s="269" t="s">
        <v>5485</v>
      </c>
      <c r="E22" s="269" t="s">
        <v>8</v>
      </c>
      <c r="F22" s="269" t="s">
        <v>5</v>
      </c>
      <c r="G22" s="270"/>
      <c r="H22" s="270"/>
      <c r="I22" s="270"/>
      <c r="J22" s="269"/>
      <c r="K22" s="269" t="s">
        <v>653</v>
      </c>
    </row>
    <row r="23" spans="1:11" ht="45" customHeight="1" x14ac:dyDescent="0.25">
      <c r="A23" s="269" t="s">
        <v>888</v>
      </c>
      <c r="B23" s="269" t="s">
        <v>889</v>
      </c>
      <c r="C23" s="269" t="s">
        <v>890</v>
      </c>
      <c r="D23" s="269" t="s">
        <v>5485</v>
      </c>
      <c r="E23" s="269" t="s">
        <v>8</v>
      </c>
      <c r="F23" s="269" t="s">
        <v>5</v>
      </c>
      <c r="G23" s="270"/>
      <c r="H23" s="270"/>
      <c r="I23" s="270"/>
      <c r="J23" s="269"/>
      <c r="K23" s="269" t="s">
        <v>653</v>
      </c>
    </row>
    <row r="24" spans="1:11" ht="45" customHeight="1" x14ac:dyDescent="0.25">
      <c r="A24" s="269" t="s">
        <v>893</v>
      </c>
      <c r="B24" s="269" t="s">
        <v>894</v>
      </c>
      <c r="C24" s="269" t="s">
        <v>895</v>
      </c>
      <c r="D24" s="269" t="s">
        <v>5485</v>
      </c>
      <c r="E24" s="269" t="s">
        <v>8</v>
      </c>
      <c r="F24" s="269" t="s">
        <v>5</v>
      </c>
      <c r="G24" s="270"/>
      <c r="H24" s="270"/>
      <c r="I24" s="270"/>
      <c r="J24" s="269"/>
      <c r="K24" s="269" t="s">
        <v>653</v>
      </c>
    </row>
    <row r="25" spans="1:11" ht="45" customHeight="1" x14ac:dyDescent="0.25">
      <c r="A25" s="269" t="s">
        <v>898</v>
      </c>
      <c r="B25" s="269" t="s">
        <v>899</v>
      </c>
      <c r="C25" s="269" t="s">
        <v>900</v>
      </c>
      <c r="D25" s="269" t="s">
        <v>5485</v>
      </c>
      <c r="E25" s="269" t="s">
        <v>8</v>
      </c>
      <c r="F25" s="269" t="s">
        <v>5</v>
      </c>
      <c r="G25" s="270"/>
      <c r="H25" s="270"/>
      <c r="I25" s="270"/>
      <c r="J25" s="269"/>
      <c r="K25" s="269" t="s">
        <v>901</v>
      </c>
    </row>
    <row r="26" spans="1:11" ht="45" customHeight="1" x14ac:dyDescent="0.25">
      <c r="A26" s="269" t="s">
        <v>904</v>
      </c>
      <c r="B26" s="269" t="s">
        <v>905</v>
      </c>
      <c r="C26" s="269" t="s">
        <v>906</v>
      </c>
      <c r="D26" s="269" t="s">
        <v>5485</v>
      </c>
      <c r="E26" s="269" t="s">
        <v>8</v>
      </c>
      <c r="F26" s="269" t="s">
        <v>5</v>
      </c>
      <c r="G26" s="270"/>
      <c r="H26" s="270"/>
      <c r="I26" s="270"/>
      <c r="J26" s="269"/>
      <c r="K26" s="269" t="s">
        <v>653</v>
      </c>
    </row>
    <row r="27" spans="1:11" ht="45" customHeight="1" x14ac:dyDescent="0.25">
      <c r="A27" s="269" t="s">
        <v>909</v>
      </c>
      <c r="B27" s="269" t="s">
        <v>5273</v>
      </c>
      <c r="C27" s="269" t="s">
        <v>5274</v>
      </c>
      <c r="D27" s="269" t="s">
        <v>5485</v>
      </c>
      <c r="E27" s="269" t="s">
        <v>8</v>
      </c>
      <c r="F27" s="269" t="s">
        <v>5</v>
      </c>
      <c r="G27" s="270"/>
      <c r="H27" s="270"/>
      <c r="I27" s="270"/>
      <c r="J27" s="269"/>
      <c r="K27" s="269" t="s">
        <v>653</v>
      </c>
    </row>
    <row r="28" spans="1:11" ht="45" customHeight="1" x14ac:dyDescent="0.25">
      <c r="A28" s="269" t="s">
        <v>912</v>
      </c>
      <c r="B28" s="269" t="s">
        <v>913</v>
      </c>
      <c r="C28" s="269" t="s">
        <v>914</v>
      </c>
      <c r="D28" s="269" t="s">
        <v>5485</v>
      </c>
      <c r="E28" s="269" t="s">
        <v>8</v>
      </c>
      <c r="F28" s="269" t="s">
        <v>5</v>
      </c>
      <c r="G28" s="270"/>
      <c r="H28" s="270"/>
      <c r="I28" s="270"/>
      <c r="J28" s="269"/>
      <c r="K28" s="269" t="s">
        <v>653</v>
      </c>
    </row>
    <row r="29" spans="1:11" ht="45" customHeight="1" x14ac:dyDescent="0.25">
      <c r="A29" s="269" t="s">
        <v>917</v>
      </c>
      <c r="B29" s="269" t="s">
        <v>918</v>
      </c>
      <c r="C29" s="269" t="s">
        <v>919</v>
      </c>
      <c r="D29" s="269" t="s">
        <v>5485</v>
      </c>
      <c r="E29" s="269" t="s">
        <v>8</v>
      </c>
      <c r="F29" s="269" t="s">
        <v>5</v>
      </c>
      <c r="G29" s="270"/>
      <c r="H29" s="270"/>
      <c r="I29" s="270"/>
      <c r="J29" s="269"/>
      <c r="K29" s="269" t="s">
        <v>653</v>
      </c>
    </row>
    <row r="30" spans="1:11" ht="45" customHeight="1" x14ac:dyDescent="0.25">
      <c r="A30" s="269" t="s">
        <v>922</v>
      </c>
      <c r="B30" s="269" t="s">
        <v>5276</v>
      </c>
      <c r="C30" s="269" t="s">
        <v>5277</v>
      </c>
      <c r="D30" s="269" t="s">
        <v>5485</v>
      </c>
      <c r="E30" s="269" t="s">
        <v>8</v>
      </c>
      <c r="F30" s="269" t="s">
        <v>5</v>
      </c>
      <c r="G30" s="270"/>
      <c r="H30" s="270"/>
      <c r="I30" s="270"/>
      <c r="J30" s="269"/>
      <c r="K30" s="269" t="s">
        <v>653</v>
      </c>
    </row>
    <row r="31" spans="1:11" ht="45" customHeight="1" x14ac:dyDescent="0.25">
      <c r="A31" s="269" t="s">
        <v>925</v>
      </c>
      <c r="B31" s="269" t="s">
        <v>926</v>
      </c>
      <c r="C31" s="269" t="s">
        <v>927</v>
      </c>
      <c r="D31" s="269" t="s">
        <v>5485</v>
      </c>
      <c r="E31" s="269" t="s">
        <v>8</v>
      </c>
      <c r="F31" s="269" t="s">
        <v>5</v>
      </c>
      <c r="G31" s="270"/>
      <c r="H31" s="270"/>
      <c r="I31" s="270"/>
      <c r="J31" s="269"/>
      <c r="K31" s="269" t="s">
        <v>928</v>
      </c>
    </row>
    <row r="32" spans="1:11" ht="45" customHeight="1" x14ac:dyDescent="0.25">
      <c r="A32" s="269" t="s">
        <v>930</v>
      </c>
      <c r="B32" s="269" t="s">
        <v>931</v>
      </c>
      <c r="C32" s="269" t="s">
        <v>932</v>
      </c>
      <c r="D32" s="269" t="s">
        <v>5485</v>
      </c>
      <c r="E32" s="269" t="s">
        <v>4</v>
      </c>
      <c r="F32" s="269" t="s">
        <v>5</v>
      </c>
      <c r="G32" s="270"/>
      <c r="H32" s="270"/>
      <c r="I32" s="270"/>
      <c r="J32" s="269"/>
      <c r="K32" s="269"/>
    </row>
    <row r="33" spans="1:11" ht="45" customHeight="1" x14ac:dyDescent="0.25">
      <c r="A33" s="269" t="s">
        <v>3552</v>
      </c>
      <c r="B33" s="269" t="s">
        <v>5413</v>
      </c>
      <c r="C33" s="269" t="s">
        <v>3553</v>
      </c>
      <c r="D33" s="269" t="s">
        <v>5485</v>
      </c>
      <c r="E33" s="269" t="s">
        <v>8</v>
      </c>
      <c r="F33" s="269" t="s">
        <v>5</v>
      </c>
      <c r="G33" s="270"/>
      <c r="H33" s="270"/>
      <c r="I33" s="270"/>
      <c r="J33" s="269"/>
      <c r="K33" s="269" t="s">
        <v>653</v>
      </c>
    </row>
    <row r="34" spans="1:11" ht="45" customHeight="1" x14ac:dyDescent="0.25">
      <c r="A34" s="269" t="s">
        <v>3556</v>
      </c>
      <c r="B34" s="269" t="s">
        <v>3557</v>
      </c>
      <c r="C34" s="269" t="s">
        <v>3558</v>
      </c>
      <c r="D34" s="269" t="s">
        <v>5485</v>
      </c>
      <c r="E34" s="269" t="s">
        <v>8</v>
      </c>
      <c r="F34" s="269" t="s">
        <v>5</v>
      </c>
      <c r="G34" s="270"/>
      <c r="H34" s="270"/>
      <c r="I34" s="270"/>
      <c r="J34" s="269"/>
      <c r="K34" s="269" t="s">
        <v>653</v>
      </c>
    </row>
    <row r="35" spans="1:11" ht="45" customHeight="1" x14ac:dyDescent="0.25">
      <c r="A35" s="269" t="s">
        <v>3561</v>
      </c>
      <c r="B35" s="269" t="s">
        <v>931</v>
      </c>
      <c r="C35" s="269" t="s">
        <v>5414</v>
      </c>
      <c r="D35" s="269" t="s">
        <v>5485</v>
      </c>
      <c r="E35" s="269" t="s">
        <v>8</v>
      </c>
      <c r="F35" s="269" t="s">
        <v>5</v>
      </c>
      <c r="G35" s="270"/>
      <c r="H35" s="270"/>
      <c r="I35" s="270"/>
      <c r="J35" s="269"/>
      <c r="K35" s="269" t="s">
        <v>653</v>
      </c>
    </row>
    <row r="36" spans="1:11" ht="45" customHeight="1" x14ac:dyDescent="0.25">
      <c r="A36" s="269" t="s">
        <v>3564</v>
      </c>
      <c r="B36" s="269" t="s">
        <v>3565</v>
      </c>
      <c r="C36" s="269" t="s">
        <v>3566</v>
      </c>
      <c r="D36" s="269" t="s">
        <v>5485</v>
      </c>
      <c r="E36" s="269" t="s">
        <v>8</v>
      </c>
      <c r="F36" s="269" t="s">
        <v>5</v>
      </c>
      <c r="G36" s="270"/>
      <c r="H36" s="270"/>
      <c r="I36" s="270"/>
      <c r="J36" s="269"/>
      <c r="K36" s="269" t="s">
        <v>653</v>
      </c>
    </row>
    <row r="37" spans="1:11" ht="45" customHeight="1" x14ac:dyDescent="0.25">
      <c r="A37" s="269" t="s">
        <v>3569</v>
      </c>
      <c r="B37" s="269" t="s">
        <v>3570</v>
      </c>
      <c r="C37" s="269" t="s">
        <v>3571</v>
      </c>
      <c r="D37" s="269" t="s">
        <v>5485</v>
      </c>
      <c r="E37" s="269" t="s">
        <v>8</v>
      </c>
      <c r="F37" s="269" t="s">
        <v>5</v>
      </c>
      <c r="G37" s="270"/>
      <c r="H37" s="270"/>
      <c r="I37" s="270"/>
      <c r="J37" s="269"/>
      <c r="K37" s="269" t="s">
        <v>653</v>
      </c>
    </row>
    <row r="38" spans="1:11" ht="45" customHeight="1" x14ac:dyDescent="0.25">
      <c r="A38" s="269" t="s">
        <v>3574</v>
      </c>
      <c r="B38" s="269" t="s">
        <v>3575</v>
      </c>
      <c r="C38" s="269" t="s">
        <v>3576</v>
      </c>
      <c r="D38" s="269" t="s">
        <v>5485</v>
      </c>
      <c r="E38" s="269" t="s">
        <v>8</v>
      </c>
      <c r="F38" s="269" t="s">
        <v>5</v>
      </c>
      <c r="G38" s="270"/>
      <c r="H38" s="270"/>
      <c r="I38" s="270"/>
      <c r="J38" s="269"/>
      <c r="K38" s="269" t="s">
        <v>3577</v>
      </c>
    </row>
    <row r="39" spans="1:11" ht="45" customHeight="1" x14ac:dyDescent="0.25">
      <c r="A39" s="269" t="s">
        <v>3580</v>
      </c>
      <c r="B39" s="269" t="s">
        <v>3581</v>
      </c>
      <c r="C39" s="269" t="s">
        <v>3582</v>
      </c>
      <c r="D39" s="269" t="s">
        <v>5485</v>
      </c>
      <c r="E39" s="269" t="s">
        <v>8</v>
      </c>
      <c r="F39" s="269" t="s">
        <v>5</v>
      </c>
      <c r="G39" s="270"/>
      <c r="H39" s="270"/>
      <c r="I39" s="270"/>
      <c r="J39" s="269"/>
      <c r="K39" s="269" t="s">
        <v>653</v>
      </c>
    </row>
    <row r="40" spans="1:11" ht="45" customHeight="1" x14ac:dyDescent="0.25">
      <c r="A40" s="269" t="s">
        <v>3585</v>
      </c>
      <c r="B40" s="269" t="s">
        <v>3586</v>
      </c>
      <c r="C40" s="269" t="s">
        <v>3587</v>
      </c>
      <c r="D40" s="269" t="s">
        <v>5485</v>
      </c>
      <c r="E40" s="269" t="s">
        <v>8</v>
      </c>
      <c r="F40" s="269" t="s">
        <v>5</v>
      </c>
      <c r="G40" s="270"/>
      <c r="H40" s="270"/>
      <c r="I40" s="270"/>
      <c r="J40" s="269"/>
      <c r="K40" s="269" t="s">
        <v>653</v>
      </c>
    </row>
    <row r="41" spans="1:11" ht="45" customHeight="1" x14ac:dyDescent="0.25">
      <c r="A41" s="269" t="s">
        <v>3590</v>
      </c>
      <c r="B41" s="269" t="s">
        <v>3591</v>
      </c>
      <c r="C41" s="269" t="s">
        <v>3592</v>
      </c>
      <c r="D41" s="269" t="s">
        <v>5485</v>
      </c>
      <c r="E41" s="269" t="s">
        <v>8</v>
      </c>
      <c r="F41" s="269" t="s">
        <v>5</v>
      </c>
      <c r="G41" s="270"/>
      <c r="H41" s="270"/>
      <c r="I41" s="270"/>
      <c r="J41" s="269"/>
      <c r="K41" s="269" t="s">
        <v>653</v>
      </c>
    </row>
    <row r="42" spans="1:11" ht="45" customHeight="1" x14ac:dyDescent="0.25">
      <c r="A42" s="269" t="s">
        <v>3599</v>
      </c>
      <c r="B42" s="269" t="s">
        <v>3600</v>
      </c>
      <c r="C42" s="269" t="s">
        <v>3601</v>
      </c>
      <c r="D42" s="269" t="s">
        <v>5485</v>
      </c>
      <c r="E42" s="269" t="s">
        <v>8</v>
      </c>
      <c r="F42" s="269" t="s">
        <v>5</v>
      </c>
      <c r="G42" s="270"/>
      <c r="H42" s="270"/>
      <c r="I42" s="270"/>
      <c r="J42" s="269"/>
      <c r="K42" s="269" t="s">
        <v>653</v>
      </c>
    </row>
    <row r="43" spans="1:11" ht="45" customHeight="1" x14ac:dyDescent="0.25">
      <c r="A43" s="269" t="s">
        <v>3604</v>
      </c>
      <c r="B43" s="269" t="s">
        <v>3605</v>
      </c>
      <c r="C43" s="269" t="s">
        <v>3606</v>
      </c>
      <c r="D43" s="269" t="s">
        <v>5485</v>
      </c>
      <c r="E43" s="269" t="s">
        <v>8</v>
      </c>
      <c r="F43" s="269" t="s">
        <v>5</v>
      </c>
      <c r="G43" s="270"/>
      <c r="H43" s="270"/>
      <c r="I43" s="270"/>
      <c r="J43" s="269"/>
      <c r="K43" s="269" t="s">
        <v>653</v>
      </c>
    </row>
    <row r="44" spans="1:11" ht="45" customHeight="1" x14ac:dyDescent="0.25">
      <c r="A44" s="269" t="s">
        <v>3609</v>
      </c>
      <c r="B44" s="269" t="s">
        <v>5416</v>
      </c>
      <c r="C44" s="269" t="s">
        <v>5417</v>
      </c>
      <c r="D44" s="269" t="s">
        <v>5485</v>
      </c>
      <c r="E44" s="269" t="s">
        <v>8</v>
      </c>
      <c r="F44" s="269" t="s">
        <v>5</v>
      </c>
      <c r="G44" s="270"/>
      <c r="H44" s="270"/>
      <c r="I44" s="270"/>
      <c r="J44" s="269"/>
      <c r="K44" s="269" t="s">
        <v>653</v>
      </c>
    </row>
    <row r="45" spans="1:11" ht="45" customHeight="1" x14ac:dyDescent="0.25">
      <c r="A45" s="269" t="s">
        <v>3612</v>
      </c>
      <c r="B45" s="269" t="s">
        <v>3613</v>
      </c>
      <c r="C45" s="269" t="s">
        <v>3614</v>
      </c>
      <c r="D45" s="269" t="s">
        <v>5485</v>
      </c>
      <c r="E45" s="269" t="s">
        <v>8</v>
      </c>
      <c r="F45" s="269" t="s">
        <v>5</v>
      </c>
      <c r="G45" s="270"/>
      <c r="H45" s="270"/>
      <c r="I45" s="270"/>
      <c r="J45" s="269"/>
      <c r="K45" s="269" t="s">
        <v>653</v>
      </c>
    </row>
    <row r="46" spans="1:11" ht="45" customHeight="1" x14ac:dyDescent="0.25">
      <c r="A46" s="269" t="s">
        <v>5418</v>
      </c>
      <c r="B46" s="269" t="s">
        <v>3595</v>
      </c>
      <c r="C46" s="269" t="s">
        <v>3596</v>
      </c>
      <c r="D46" s="269" t="s">
        <v>5485</v>
      </c>
      <c r="E46" s="269" t="s">
        <v>8</v>
      </c>
      <c r="F46" s="269" t="s">
        <v>5</v>
      </c>
      <c r="G46" s="270"/>
      <c r="H46" s="270"/>
      <c r="I46" s="270"/>
      <c r="J46" s="269"/>
      <c r="K46" s="269" t="s">
        <v>653</v>
      </c>
    </row>
    <row r="47" spans="1:11" ht="45" customHeight="1" x14ac:dyDescent="0.25">
      <c r="A47" s="269" t="s">
        <v>3617</v>
      </c>
      <c r="B47" s="269" t="s">
        <v>3618</v>
      </c>
      <c r="C47" s="269" t="s">
        <v>3619</v>
      </c>
      <c r="D47" s="269" t="s">
        <v>5485</v>
      </c>
      <c r="E47" s="269" t="s">
        <v>8</v>
      </c>
      <c r="F47" s="269" t="s">
        <v>5</v>
      </c>
      <c r="G47" s="270"/>
      <c r="H47" s="270"/>
      <c r="I47" s="270"/>
      <c r="J47" s="269"/>
      <c r="K47" s="269" t="s">
        <v>653</v>
      </c>
    </row>
    <row r="48" spans="1:11" ht="45" customHeight="1" x14ac:dyDescent="0.25">
      <c r="A48" s="269" t="s">
        <v>3622</v>
      </c>
      <c r="B48" s="269" t="s">
        <v>3623</v>
      </c>
      <c r="C48" s="269" t="s">
        <v>3624</v>
      </c>
      <c r="D48" s="269" t="s">
        <v>5485</v>
      </c>
      <c r="E48" s="269" t="s">
        <v>8</v>
      </c>
      <c r="F48" s="269" t="s">
        <v>5</v>
      </c>
      <c r="G48" s="270"/>
      <c r="H48" s="270"/>
      <c r="I48" s="270"/>
      <c r="J48" s="269"/>
      <c r="K48" s="269" t="s">
        <v>653</v>
      </c>
    </row>
    <row r="49" spans="1:11" ht="45" customHeight="1" x14ac:dyDescent="0.25">
      <c r="A49" s="269" t="s">
        <v>3627</v>
      </c>
      <c r="B49" s="269" t="s">
        <v>5419</v>
      </c>
      <c r="C49" s="269" t="s">
        <v>5420</v>
      </c>
      <c r="D49" s="269" t="s">
        <v>5485</v>
      </c>
      <c r="E49" s="269" t="s">
        <v>8</v>
      </c>
      <c r="F49" s="269" t="s">
        <v>5</v>
      </c>
      <c r="G49" s="270"/>
      <c r="H49" s="270"/>
      <c r="I49" s="270"/>
      <c r="J49" s="269"/>
      <c r="K49" s="269" t="s">
        <v>653</v>
      </c>
    </row>
    <row r="50" spans="1:11" ht="45" customHeight="1" x14ac:dyDescent="0.25">
      <c r="A50" s="269" t="s">
        <v>3630</v>
      </c>
      <c r="B50" s="269" t="s">
        <v>5421</v>
      </c>
      <c r="C50" s="269" t="s">
        <v>5422</v>
      </c>
      <c r="D50" s="269" t="s">
        <v>5485</v>
      </c>
      <c r="E50" s="269" t="s">
        <v>8</v>
      </c>
      <c r="F50" s="269" t="s">
        <v>5</v>
      </c>
      <c r="G50" s="270"/>
      <c r="H50" s="270"/>
      <c r="I50" s="270"/>
      <c r="J50" s="269"/>
      <c r="K50" s="269" t="s">
        <v>653</v>
      </c>
    </row>
    <row r="51" spans="1:11" ht="45" customHeight="1" x14ac:dyDescent="0.25">
      <c r="A51" s="269" t="s">
        <v>3632</v>
      </c>
      <c r="B51" s="269" t="s">
        <v>3633</v>
      </c>
      <c r="C51" s="269" t="s">
        <v>3634</v>
      </c>
      <c r="D51" s="269" t="s">
        <v>5485</v>
      </c>
      <c r="E51" s="269" t="s">
        <v>4</v>
      </c>
      <c r="F51" s="269" t="s">
        <v>5</v>
      </c>
      <c r="G51" s="270"/>
      <c r="H51" s="270"/>
      <c r="I51" s="270"/>
      <c r="J51" s="269"/>
      <c r="K51" s="269" t="s">
        <v>653</v>
      </c>
    </row>
    <row r="52" spans="1:11" ht="45" customHeight="1" x14ac:dyDescent="0.25">
      <c r="A52" s="269" t="s">
        <v>3636</v>
      </c>
      <c r="B52" s="269" t="s">
        <v>3637</v>
      </c>
      <c r="C52" s="269" t="s">
        <v>3638</v>
      </c>
      <c r="D52" s="269" t="s">
        <v>5488</v>
      </c>
      <c r="E52" s="269" t="s">
        <v>4</v>
      </c>
      <c r="F52" s="269" t="s">
        <v>5</v>
      </c>
      <c r="G52" s="270"/>
      <c r="H52" s="270"/>
      <c r="I52" s="270"/>
      <c r="J52" s="269"/>
      <c r="K52" s="269"/>
    </row>
    <row r="53" spans="1:11" ht="45" customHeight="1" x14ac:dyDescent="0.25">
      <c r="A53" s="269"/>
      <c r="B53" s="269"/>
      <c r="C53" s="269"/>
      <c r="D53" s="269"/>
      <c r="E53" s="269"/>
      <c r="F53" s="269"/>
      <c r="G53" s="270"/>
      <c r="H53" s="270"/>
      <c r="I53" s="270"/>
      <c r="J53" s="269"/>
      <c r="K53" s="269"/>
    </row>
  </sheetData>
  <conditionalFormatting sqref="A3:K53">
    <cfRule type="expression" dxfId="91" priority="3">
      <formula>$F3="v"</formula>
    </cfRule>
    <cfRule type="expression" dxfId="90" priority="4">
      <formula>$F3="no"</formula>
    </cfRule>
  </conditionalFormatting>
  <conditionalFormatting sqref="A3:I53">
    <cfRule type="expression" dxfId="89" priority="1">
      <formula>$F3="m"</formula>
    </cfRule>
    <cfRule type="expression" dxfId="88" priority="2">
      <formula>$F3="d"</formula>
    </cfRule>
  </conditionalFormatting>
  <pageMargins left="0.7" right="0.2" top="0.2" bottom="0.2" header="0.05" footer="0.3"/>
  <pageSetup orientation="landscape" r:id="rId1"/>
  <headerFooter>
    <oddHeader>&amp;L&amp;A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D53B2-AFA9-4D2C-9166-6DC43C989CB5}">
  <dimension ref="A2:K59"/>
  <sheetViews>
    <sheetView topLeftCell="A54" workbookViewId="0">
      <selection activeCell="A60" sqref="A60"/>
    </sheetView>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5.710937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1597</v>
      </c>
      <c r="B3" s="269" t="s">
        <v>1540</v>
      </c>
      <c r="C3" s="269" t="s">
        <v>1598</v>
      </c>
      <c r="D3" s="269" t="s">
        <v>5485</v>
      </c>
      <c r="E3" s="269" t="s">
        <v>4</v>
      </c>
      <c r="F3" s="269" t="s">
        <v>6</v>
      </c>
      <c r="G3" s="270"/>
      <c r="H3" s="270"/>
      <c r="I3" s="270"/>
      <c r="J3" s="269"/>
      <c r="K3" s="269" t="s">
        <v>13</v>
      </c>
    </row>
    <row r="4" spans="1:11" ht="45" customHeight="1" x14ac:dyDescent="0.25">
      <c r="A4" s="269" t="s">
        <v>2049</v>
      </c>
      <c r="B4" s="269" t="s">
        <v>1203</v>
      </c>
      <c r="C4" s="269" t="s">
        <v>2050</v>
      </c>
      <c r="D4" s="269" t="s">
        <v>5485</v>
      </c>
      <c r="E4" s="269" t="s">
        <v>8</v>
      </c>
      <c r="F4" s="269" t="s">
        <v>5</v>
      </c>
      <c r="G4" s="270"/>
      <c r="H4" s="270"/>
      <c r="I4" s="270"/>
      <c r="J4" s="269"/>
      <c r="K4" s="269" t="s">
        <v>653</v>
      </c>
    </row>
    <row r="5" spans="1:11" ht="45" customHeight="1" x14ac:dyDescent="0.25">
      <c r="A5" s="269" t="s">
        <v>2053</v>
      </c>
      <c r="B5" s="269" t="s">
        <v>2054</v>
      </c>
      <c r="C5" s="269" t="s">
        <v>2055</v>
      </c>
      <c r="D5" s="269" t="s">
        <v>5485</v>
      </c>
      <c r="E5" s="269" t="s">
        <v>8</v>
      </c>
      <c r="F5" s="269" t="s">
        <v>5</v>
      </c>
      <c r="G5" s="270"/>
      <c r="H5" s="270"/>
      <c r="I5" s="270"/>
      <c r="J5" s="269"/>
      <c r="K5" s="269" t="s">
        <v>653</v>
      </c>
    </row>
    <row r="6" spans="1:11" ht="45" customHeight="1" x14ac:dyDescent="0.25">
      <c r="A6" s="269" t="s">
        <v>2058</v>
      </c>
      <c r="B6" s="269" t="s">
        <v>2059</v>
      </c>
      <c r="C6" s="269" t="s">
        <v>2060</v>
      </c>
      <c r="D6" s="269" t="s">
        <v>5485</v>
      </c>
      <c r="E6" s="269" t="s">
        <v>8</v>
      </c>
      <c r="F6" s="269" t="s">
        <v>5</v>
      </c>
      <c r="G6" s="270"/>
      <c r="H6" s="270"/>
      <c r="I6" s="270"/>
      <c r="J6" s="269"/>
      <c r="K6" s="269" t="s">
        <v>653</v>
      </c>
    </row>
    <row r="7" spans="1:11" ht="45" customHeight="1" x14ac:dyDescent="0.25">
      <c r="A7" s="269" t="s">
        <v>2063</v>
      </c>
      <c r="B7" s="269" t="s">
        <v>2064</v>
      </c>
      <c r="C7" s="269" t="s">
        <v>2065</v>
      </c>
      <c r="D7" s="269" t="s">
        <v>5485</v>
      </c>
      <c r="E7" s="269" t="s">
        <v>8</v>
      </c>
      <c r="F7" s="269" t="s">
        <v>5</v>
      </c>
      <c r="G7" s="270"/>
      <c r="H7" s="270"/>
      <c r="I7" s="270"/>
      <c r="J7" s="269"/>
      <c r="K7" s="269" t="s">
        <v>653</v>
      </c>
    </row>
    <row r="8" spans="1:11" ht="45" customHeight="1" x14ac:dyDescent="0.25">
      <c r="A8" s="269" t="s">
        <v>2068</v>
      </c>
      <c r="B8" s="269" t="s">
        <v>2069</v>
      </c>
      <c r="C8" s="269" t="s">
        <v>2070</v>
      </c>
      <c r="D8" s="269" t="s">
        <v>5485</v>
      </c>
      <c r="E8" s="269" t="s">
        <v>8</v>
      </c>
      <c r="F8" s="269" t="s">
        <v>5</v>
      </c>
      <c r="G8" s="270"/>
      <c r="H8" s="270"/>
      <c r="I8" s="270"/>
      <c r="J8" s="269"/>
      <c r="K8" s="269" t="s">
        <v>653</v>
      </c>
    </row>
    <row r="9" spans="1:11" ht="45" customHeight="1" x14ac:dyDescent="0.25">
      <c r="A9" s="269" t="s">
        <v>2073</v>
      </c>
      <c r="B9" s="269" t="s">
        <v>2074</v>
      </c>
      <c r="C9" s="269" t="s">
        <v>2075</v>
      </c>
      <c r="D9" s="269" t="s">
        <v>5485</v>
      </c>
      <c r="E9" s="269" t="s">
        <v>8</v>
      </c>
      <c r="F9" s="269" t="s">
        <v>5</v>
      </c>
      <c r="G9" s="270"/>
      <c r="H9" s="270"/>
      <c r="I9" s="270"/>
      <c r="J9" s="269"/>
      <c r="K9" s="269" t="s">
        <v>653</v>
      </c>
    </row>
    <row r="10" spans="1:11" ht="45" customHeight="1" x14ac:dyDescent="0.25">
      <c r="A10" s="269" t="s">
        <v>2078</v>
      </c>
      <c r="B10" s="269" t="s">
        <v>2079</v>
      </c>
      <c r="C10" s="269" t="s">
        <v>2080</v>
      </c>
      <c r="D10" s="269" t="s">
        <v>5485</v>
      </c>
      <c r="E10" s="269" t="s">
        <v>8</v>
      </c>
      <c r="F10" s="269" t="s">
        <v>5</v>
      </c>
      <c r="G10" s="270"/>
      <c r="H10" s="270"/>
      <c r="I10" s="270"/>
      <c r="J10" s="269"/>
      <c r="K10" s="269" t="s">
        <v>653</v>
      </c>
    </row>
    <row r="11" spans="1:11" ht="45" customHeight="1" x14ac:dyDescent="0.25">
      <c r="A11" s="269" t="s">
        <v>2083</v>
      </c>
      <c r="B11" s="269" t="s">
        <v>2084</v>
      </c>
      <c r="C11" s="269" t="s">
        <v>2085</v>
      </c>
      <c r="D11" s="269" t="s">
        <v>5485</v>
      </c>
      <c r="E11" s="269" t="s">
        <v>8</v>
      </c>
      <c r="F11" s="269" t="s">
        <v>5</v>
      </c>
      <c r="G11" s="270"/>
      <c r="H11" s="270"/>
      <c r="I11" s="270"/>
      <c r="J11" s="269"/>
      <c r="K11" s="269" t="s">
        <v>653</v>
      </c>
    </row>
    <row r="12" spans="1:11" ht="45" customHeight="1" x14ac:dyDescent="0.25">
      <c r="A12" s="269" t="s">
        <v>2088</v>
      </c>
      <c r="B12" s="269" t="s">
        <v>2089</v>
      </c>
      <c r="C12" s="269" t="s">
        <v>2090</v>
      </c>
      <c r="D12" s="269" t="s">
        <v>5485</v>
      </c>
      <c r="E12" s="269" t="s">
        <v>8</v>
      </c>
      <c r="F12" s="269" t="s">
        <v>5</v>
      </c>
      <c r="G12" s="270"/>
      <c r="H12" s="270"/>
      <c r="I12" s="270"/>
      <c r="J12" s="269"/>
      <c r="K12" s="269" t="s">
        <v>653</v>
      </c>
    </row>
    <row r="13" spans="1:11" ht="45" customHeight="1" x14ac:dyDescent="0.25">
      <c r="A13" s="269" t="s">
        <v>2093</v>
      </c>
      <c r="B13" s="269" t="s">
        <v>2094</v>
      </c>
      <c r="C13" s="269" t="s">
        <v>2095</v>
      </c>
      <c r="D13" s="269" t="s">
        <v>5485</v>
      </c>
      <c r="E13" s="269" t="s">
        <v>8</v>
      </c>
      <c r="F13" s="269" t="s">
        <v>5</v>
      </c>
      <c r="G13" s="270"/>
      <c r="H13" s="270"/>
      <c r="I13" s="270"/>
      <c r="J13" s="269"/>
      <c r="K13" s="269" t="s">
        <v>653</v>
      </c>
    </row>
    <row r="14" spans="1:11" ht="45" customHeight="1" x14ac:dyDescent="0.25">
      <c r="A14" s="269" t="s">
        <v>2098</v>
      </c>
      <c r="B14" s="269" t="s">
        <v>5371</v>
      </c>
      <c r="C14" s="269" t="s">
        <v>5372</v>
      </c>
      <c r="D14" s="269" t="s">
        <v>5485</v>
      </c>
      <c r="E14" s="269" t="s">
        <v>8</v>
      </c>
      <c r="F14" s="269" t="s">
        <v>5</v>
      </c>
      <c r="G14" s="270"/>
      <c r="H14" s="270"/>
      <c r="I14" s="270"/>
      <c r="J14" s="269"/>
      <c r="K14" s="269" t="s">
        <v>653</v>
      </c>
    </row>
    <row r="15" spans="1:11" ht="45" customHeight="1" x14ac:dyDescent="0.25">
      <c r="A15" s="269" t="s">
        <v>2101</v>
      </c>
      <c r="B15" s="269" t="s">
        <v>5373</v>
      </c>
      <c r="C15" s="269" t="s">
        <v>5374</v>
      </c>
      <c r="D15" s="269" t="s">
        <v>5485</v>
      </c>
      <c r="E15" s="269" t="s">
        <v>8</v>
      </c>
      <c r="F15" s="269" t="s">
        <v>5</v>
      </c>
      <c r="G15" s="270"/>
      <c r="H15" s="270"/>
      <c r="I15" s="270"/>
      <c r="J15" s="269"/>
      <c r="K15" s="269" t="s">
        <v>653</v>
      </c>
    </row>
    <row r="16" spans="1:11" ht="45" customHeight="1" x14ac:dyDescent="0.25">
      <c r="A16" s="269" t="s">
        <v>2103</v>
      </c>
      <c r="B16" s="269" t="s">
        <v>2104</v>
      </c>
      <c r="C16" s="269" t="s">
        <v>2105</v>
      </c>
      <c r="D16" s="269" t="s">
        <v>5488</v>
      </c>
      <c r="E16" s="269" t="s">
        <v>4</v>
      </c>
      <c r="F16" s="269" t="s">
        <v>5</v>
      </c>
      <c r="G16" s="270"/>
      <c r="H16" s="270"/>
      <c r="I16" s="270"/>
      <c r="J16" s="269"/>
      <c r="K16" s="269"/>
    </row>
    <row r="17" spans="1:11" ht="45" customHeight="1" x14ac:dyDescent="0.25">
      <c r="A17" s="269" t="s">
        <v>2574</v>
      </c>
      <c r="B17" s="269" t="s">
        <v>2575</v>
      </c>
      <c r="C17" s="269" t="s">
        <v>2576</v>
      </c>
      <c r="D17" s="269" t="s">
        <v>5485</v>
      </c>
      <c r="E17" s="269" t="s">
        <v>8</v>
      </c>
      <c r="F17" s="269" t="s">
        <v>5</v>
      </c>
      <c r="G17" s="270"/>
      <c r="H17" s="270"/>
      <c r="I17" s="270"/>
      <c r="J17" s="269"/>
      <c r="K17" s="269" t="s">
        <v>653</v>
      </c>
    </row>
    <row r="18" spans="1:11" ht="45" customHeight="1" x14ac:dyDescent="0.25">
      <c r="A18" s="269" t="s">
        <v>2579</v>
      </c>
      <c r="B18" s="269" t="s">
        <v>2580</v>
      </c>
      <c r="C18" s="269" t="s">
        <v>2581</v>
      </c>
      <c r="D18" s="269" t="s">
        <v>5485</v>
      </c>
      <c r="E18" s="269" t="s">
        <v>8</v>
      </c>
      <c r="F18" s="269" t="s">
        <v>5</v>
      </c>
      <c r="G18" s="270"/>
      <c r="H18" s="270"/>
      <c r="I18" s="270"/>
      <c r="J18" s="269"/>
      <c r="K18" s="269" t="s">
        <v>653</v>
      </c>
    </row>
    <row r="19" spans="1:11" ht="45" customHeight="1" x14ac:dyDescent="0.25">
      <c r="A19" s="269" t="s">
        <v>2584</v>
      </c>
      <c r="B19" s="269" t="s">
        <v>2585</v>
      </c>
      <c r="C19" s="269" t="s">
        <v>2586</v>
      </c>
      <c r="D19" s="269" t="s">
        <v>5485</v>
      </c>
      <c r="E19" s="269" t="s">
        <v>8</v>
      </c>
      <c r="F19" s="269" t="s">
        <v>5</v>
      </c>
      <c r="G19" s="270"/>
      <c r="H19" s="270"/>
      <c r="I19" s="270"/>
      <c r="J19" s="269"/>
      <c r="K19" s="269" t="s">
        <v>653</v>
      </c>
    </row>
    <row r="20" spans="1:11" ht="45" customHeight="1" x14ac:dyDescent="0.25">
      <c r="A20" s="269" t="s">
        <v>2589</v>
      </c>
      <c r="B20" s="269" t="s">
        <v>2590</v>
      </c>
      <c r="C20" s="269" t="s">
        <v>2591</v>
      </c>
      <c r="D20" s="269" t="s">
        <v>5485</v>
      </c>
      <c r="E20" s="269" t="s">
        <v>8</v>
      </c>
      <c r="F20" s="269" t="s">
        <v>5</v>
      </c>
      <c r="G20" s="270"/>
      <c r="H20" s="270"/>
      <c r="I20" s="270"/>
      <c r="J20" s="269"/>
      <c r="K20" s="269" t="s">
        <v>653</v>
      </c>
    </row>
    <row r="21" spans="1:11" ht="45" customHeight="1" x14ac:dyDescent="0.25">
      <c r="A21" s="269" t="s">
        <v>2594</v>
      </c>
      <c r="B21" s="269" t="s">
        <v>2595</v>
      </c>
      <c r="C21" s="269" t="s">
        <v>2596</v>
      </c>
      <c r="D21" s="269" t="s">
        <v>5485</v>
      </c>
      <c r="E21" s="269" t="s">
        <v>8</v>
      </c>
      <c r="F21" s="269" t="s">
        <v>5</v>
      </c>
      <c r="G21" s="270"/>
      <c r="H21" s="270"/>
      <c r="I21" s="270"/>
      <c r="J21" s="269"/>
      <c r="K21" s="269" t="s">
        <v>653</v>
      </c>
    </row>
    <row r="22" spans="1:11" ht="45" customHeight="1" x14ac:dyDescent="0.25">
      <c r="A22" s="269" t="s">
        <v>2598</v>
      </c>
      <c r="B22" s="269" t="s">
        <v>2599</v>
      </c>
      <c r="C22" s="269" t="s">
        <v>2600</v>
      </c>
      <c r="D22" s="269" t="s">
        <v>5485</v>
      </c>
      <c r="E22" s="269" t="s">
        <v>4</v>
      </c>
      <c r="F22" s="269" t="s">
        <v>5</v>
      </c>
      <c r="G22" s="270"/>
      <c r="H22" s="270"/>
      <c r="I22" s="270"/>
      <c r="J22" s="269"/>
      <c r="K22" s="269" t="s">
        <v>653</v>
      </c>
    </row>
    <row r="23" spans="1:11" ht="45" customHeight="1" x14ac:dyDescent="0.25">
      <c r="A23" s="269" t="s">
        <v>2602</v>
      </c>
      <c r="B23" s="269" t="s">
        <v>2603</v>
      </c>
      <c r="C23" s="269" t="s">
        <v>2604</v>
      </c>
      <c r="D23" s="269" t="s">
        <v>5485</v>
      </c>
      <c r="E23" s="269" t="s">
        <v>4</v>
      </c>
      <c r="F23" s="269" t="s">
        <v>5</v>
      </c>
      <c r="G23" s="270"/>
      <c r="H23" s="270"/>
      <c r="I23" s="270"/>
      <c r="J23" s="269"/>
      <c r="K23" s="269" t="s">
        <v>653</v>
      </c>
    </row>
    <row r="24" spans="1:11" ht="45" customHeight="1" x14ac:dyDescent="0.25">
      <c r="A24" s="269" t="s">
        <v>2606</v>
      </c>
      <c r="B24" s="269" t="s">
        <v>2607</v>
      </c>
      <c r="C24" s="269" t="s">
        <v>2608</v>
      </c>
      <c r="D24" s="269" t="s">
        <v>5488</v>
      </c>
      <c r="E24" s="269" t="s">
        <v>4</v>
      </c>
      <c r="F24" s="269" t="s">
        <v>5</v>
      </c>
      <c r="G24" s="270"/>
      <c r="H24" s="270"/>
      <c r="I24" s="270"/>
      <c r="J24" s="269"/>
      <c r="K24" s="269" t="s">
        <v>653</v>
      </c>
    </row>
    <row r="25" spans="1:11" ht="45" customHeight="1" x14ac:dyDescent="0.25">
      <c r="A25" s="269" t="s">
        <v>2610</v>
      </c>
      <c r="B25" s="269" t="s">
        <v>2611</v>
      </c>
      <c r="C25" s="269" t="s">
        <v>2612</v>
      </c>
      <c r="D25" s="269" t="s">
        <v>5488</v>
      </c>
      <c r="E25" s="269" t="s">
        <v>4</v>
      </c>
      <c r="F25" s="269" t="s">
        <v>5</v>
      </c>
      <c r="G25" s="270"/>
      <c r="H25" s="270"/>
      <c r="I25" s="270"/>
      <c r="J25" s="269"/>
      <c r="K25" s="269"/>
    </row>
    <row r="26" spans="1:11" ht="45" customHeight="1" x14ac:dyDescent="0.25">
      <c r="A26" s="269" t="s">
        <v>3249</v>
      </c>
      <c r="B26" s="269" t="s">
        <v>3250</v>
      </c>
      <c r="C26" s="269" t="s">
        <v>3251</v>
      </c>
      <c r="D26" s="269" t="s">
        <v>5485</v>
      </c>
      <c r="E26" s="269" t="s">
        <v>4</v>
      </c>
      <c r="F26" s="269" t="s">
        <v>5</v>
      </c>
      <c r="G26" s="270"/>
      <c r="H26" s="270"/>
      <c r="I26" s="270"/>
      <c r="J26" s="269"/>
      <c r="K26" s="269"/>
    </row>
    <row r="27" spans="1:11" ht="45" customHeight="1" x14ac:dyDescent="0.25">
      <c r="A27" s="269" t="s">
        <v>4307</v>
      </c>
      <c r="B27" s="269" t="s">
        <v>4308</v>
      </c>
      <c r="C27" s="269" t="s">
        <v>4309</v>
      </c>
      <c r="D27" s="269" t="s">
        <v>5485</v>
      </c>
      <c r="E27" s="269" t="s">
        <v>8</v>
      </c>
      <c r="F27" s="269" t="s">
        <v>5</v>
      </c>
      <c r="G27" s="270"/>
      <c r="H27" s="270"/>
      <c r="I27" s="270"/>
      <c r="J27" s="269"/>
      <c r="K27" s="269" t="s">
        <v>653</v>
      </c>
    </row>
    <row r="28" spans="1:11" ht="45" customHeight="1" x14ac:dyDescent="0.25">
      <c r="A28" s="269" t="s">
        <v>4312</v>
      </c>
      <c r="B28" s="269" t="s">
        <v>5102</v>
      </c>
      <c r="C28" s="269" t="s">
        <v>5103</v>
      </c>
      <c r="D28" s="269" t="s">
        <v>5485</v>
      </c>
      <c r="E28" s="269" t="s">
        <v>8</v>
      </c>
      <c r="F28" s="269" t="s">
        <v>5</v>
      </c>
      <c r="G28" s="270"/>
      <c r="H28" s="270"/>
      <c r="I28" s="270"/>
      <c r="J28" s="269"/>
      <c r="K28" s="269" t="s">
        <v>653</v>
      </c>
    </row>
    <row r="29" spans="1:11" ht="45" customHeight="1" x14ac:dyDescent="0.25">
      <c r="A29" s="269" t="s">
        <v>4315</v>
      </c>
      <c r="B29" s="269" t="s">
        <v>4316</v>
      </c>
      <c r="C29" s="269" t="s">
        <v>4317</v>
      </c>
      <c r="D29" s="269" t="s">
        <v>5485</v>
      </c>
      <c r="E29" s="269" t="s">
        <v>8</v>
      </c>
      <c r="F29" s="269" t="s">
        <v>5</v>
      </c>
      <c r="G29" s="270"/>
      <c r="H29" s="270"/>
      <c r="I29" s="270"/>
      <c r="J29" s="269"/>
      <c r="K29" s="269" t="s">
        <v>653</v>
      </c>
    </row>
    <row r="30" spans="1:11" ht="45" customHeight="1" x14ac:dyDescent="0.25">
      <c r="A30" s="269" t="s">
        <v>4320</v>
      </c>
      <c r="B30" s="269" t="s">
        <v>4321</v>
      </c>
      <c r="C30" s="269" t="s">
        <v>4322</v>
      </c>
      <c r="D30" s="269" t="s">
        <v>5485</v>
      </c>
      <c r="E30" s="269" t="s">
        <v>8</v>
      </c>
      <c r="F30" s="269" t="s">
        <v>5</v>
      </c>
      <c r="G30" s="270"/>
      <c r="H30" s="270"/>
      <c r="I30" s="270"/>
      <c r="J30" s="269"/>
      <c r="K30" s="269" t="s">
        <v>653</v>
      </c>
    </row>
    <row r="31" spans="1:11" ht="45" customHeight="1" x14ac:dyDescent="0.25">
      <c r="A31" s="269" t="s">
        <v>4325</v>
      </c>
      <c r="B31" s="269" t="s">
        <v>4326</v>
      </c>
      <c r="C31" s="269" t="s">
        <v>4327</v>
      </c>
      <c r="D31" s="269" t="s">
        <v>5485</v>
      </c>
      <c r="E31" s="269" t="s">
        <v>8</v>
      </c>
      <c r="F31" s="269" t="s">
        <v>5</v>
      </c>
      <c r="G31" s="270"/>
      <c r="H31" s="270"/>
      <c r="I31" s="270"/>
      <c r="J31" s="269"/>
      <c r="K31" s="269" t="s">
        <v>653</v>
      </c>
    </row>
    <row r="32" spans="1:11" ht="45" customHeight="1" x14ac:dyDescent="0.25">
      <c r="A32" s="269" t="s">
        <v>4330</v>
      </c>
      <c r="B32" s="269" t="s">
        <v>4331</v>
      </c>
      <c r="C32" s="269" t="s">
        <v>4332</v>
      </c>
      <c r="D32" s="269" t="s">
        <v>5486</v>
      </c>
      <c r="E32" s="269" t="s">
        <v>8</v>
      </c>
      <c r="F32" s="269" t="s">
        <v>6</v>
      </c>
      <c r="G32" s="270"/>
      <c r="H32" s="270"/>
      <c r="I32" s="270"/>
      <c r="J32" s="269"/>
      <c r="K32" s="269"/>
    </row>
    <row r="33" spans="1:11" ht="45" customHeight="1" x14ac:dyDescent="0.25">
      <c r="A33" s="269" t="s">
        <v>4335</v>
      </c>
      <c r="B33" s="269" t="s">
        <v>4336</v>
      </c>
      <c r="C33" s="269" t="s">
        <v>4337</v>
      </c>
      <c r="D33" s="269" t="s">
        <v>5487</v>
      </c>
      <c r="E33" s="269" t="s">
        <v>8</v>
      </c>
      <c r="F33" s="269" t="s">
        <v>6</v>
      </c>
      <c r="G33" s="270"/>
      <c r="H33" s="270"/>
      <c r="I33" s="270"/>
      <c r="J33" s="269"/>
      <c r="K33" s="269" t="s">
        <v>653</v>
      </c>
    </row>
    <row r="34" spans="1:11" ht="45" customHeight="1" x14ac:dyDescent="0.25">
      <c r="A34" s="269" t="s">
        <v>4339</v>
      </c>
      <c r="B34" s="269" t="s">
        <v>4340</v>
      </c>
      <c r="C34" s="269" t="s">
        <v>4341</v>
      </c>
      <c r="D34" s="269" t="s">
        <v>5485</v>
      </c>
      <c r="E34" s="269" t="s">
        <v>4</v>
      </c>
      <c r="F34" s="269" t="s">
        <v>5</v>
      </c>
      <c r="G34" s="270"/>
      <c r="H34" s="270"/>
      <c r="I34" s="270"/>
      <c r="J34" s="269"/>
      <c r="K34" s="269" t="s">
        <v>653</v>
      </c>
    </row>
    <row r="35" spans="1:11" ht="45" customHeight="1" x14ac:dyDescent="0.25">
      <c r="A35" s="269" t="s">
        <v>4344</v>
      </c>
      <c r="B35" s="269" t="s">
        <v>4345</v>
      </c>
      <c r="C35" s="269" t="s">
        <v>2576</v>
      </c>
      <c r="D35" s="269" t="s">
        <v>5485</v>
      </c>
      <c r="E35" s="269" t="s">
        <v>8</v>
      </c>
      <c r="F35" s="269" t="s">
        <v>5</v>
      </c>
      <c r="G35" s="270"/>
      <c r="H35" s="270"/>
      <c r="I35" s="270"/>
      <c r="J35" s="269"/>
      <c r="K35" s="269" t="s">
        <v>653</v>
      </c>
    </row>
    <row r="36" spans="1:11" ht="45" customHeight="1" x14ac:dyDescent="0.25">
      <c r="A36" s="269" t="s">
        <v>4348</v>
      </c>
      <c r="B36" s="269" t="s">
        <v>4349</v>
      </c>
      <c r="C36" s="269" t="s">
        <v>4350</v>
      </c>
      <c r="D36" s="269" t="s">
        <v>5485</v>
      </c>
      <c r="E36" s="269" t="s">
        <v>8</v>
      </c>
      <c r="F36" s="269" t="s">
        <v>5</v>
      </c>
      <c r="G36" s="270"/>
      <c r="H36" s="270"/>
      <c r="I36" s="270"/>
      <c r="J36" s="269"/>
      <c r="K36" s="269" t="s">
        <v>653</v>
      </c>
    </row>
    <row r="37" spans="1:11" ht="45" customHeight="1" x14ac:dyDescent="0.25">
      <c r="A37" s="269" t="s">
        <v>4353</v>
      </c>
      <c r="B37" s="269" t="s">
        <v>4354</v>
      </c>
      <c r="C37" s="269" t="s">
        <v>4355</v>
      </c>
      <c r="D37" s="269" t="s">
        <v>5485</v>
      </c>
      <c r="E37" s="269" t="s">
        <v>8</v>
      </c>
      <c r="F37" s="269" t="s">
        <v>5</v>
      </c>
      <c r="G37" s="270"/>
      <c r="H37" s="270"/>
      <c r="I37" s="270"/>
      <c r="J37" s="269"/>
      <c r="K37" s="269" t="s">
        <v>653</v>
      </c>
    </row>
    <row r="38" spans="1:11" ht="45" customHeight="1" x14ac:dyDescent="0.25">
      <c r="A38" s="269" t="s">
        <v>4358</v>
      </c>
      <c r="B38" s="269" t="s">
        <v>4359</v>
      </c>
      <c r="C38" s="269" t="s">
        <v>4360</v>
      </c>
      <c r="D38" s="269" t="s">
        <v>5485</v>
      </c>
      <c r="E38" s="269" t="s">
        <v>8</v>
      </c>
      <c r="F38" s="269" t="s">
        <v>5</v>
      </c>
      <c r="G38" s="270"/>
      <c r="H38" s="270"/>
      <c r="I38" s="270"/>
      <c r="J38" s="269"/>
      <c r="K38" s="269" t="s">
        <v>653</v>
      </c>
    </row>
    <row r="39" spans="1:11" ht="45" customHeight="1" x14ac:dyDescent="0.25">
      <c r="A39" s="269" t="s">
        <v>4363</v>
      </c>
      <c r="B39" s="269" t="s">
        <v>4364</v>
      </c>
      <c r="C39" s="269" t="s">
        <v>4365</v>
      </c>
      <c r="D39" s="269" t="s">
        <v>5485</v>
      </c>
      <c r="E39" s="269" t="s">
        <v>8</v>
      </c>
      <c r="F39" s="269" t="s">
        <v>5</v>
      </c>
      <c r="G39" s="270"/>
      <c r="H39" s="270"/>
      <c r="I39" s="270"/>
      <c r="J39" s="269"/>
      <c r="K39" s="269" t="s">
        <v>653</v>
      </c>
    </row>
    <row r="40" spans="1:11" ht="45" customHeight="1" x14ac:dyDescent="0.25">
      <c r="A40" s="269" t="s">
        <v>4368</v>
      </c>
      <c r="B40" s="269" t="s">
        <v>5465</v>
      </c>
      <c r="C40" s="269" t="s">
        <v>5466</v>
      </c>
      <c r="D40" s="269" t="s">
        <v>5485</v>
      </c>
      <c r="E40" s="269" t="s">
        <v>8</v>
      </c>
      <c r="F40" s="269" t="s">
        <v>5</v>
      </c>
      <c r="G40" s="270"/>
      <c r="H40" s="270"/>
      <c r="I40" s="270"/>
      <c r="J40" s="269"/>
      <c r="K40" s="269" t="s">
        <v>653</v>
      </c>
    </row>
    <row r="41" spans="1:11" ht="45" customHeight="1" x14ac:dyDescent="0.25">
      <c r="A41" s="269" t="s">
        <v>4372</v>
      </c>
      <c r="B41" s="269" t="s">
        <v>4373</v>
      </c>
      <c r="C41" s="269" t="s">
        <v>4374</v>
      </c>
      <c r="D41" s="269" t="s">
        <v>5485</v>
      </c>
      <c r="E41" s="269" t="s">
        <v>8</v>
      </c>
      <c r="F41" s="269" t="s">
        <v>5</v>
      </c>
      <c r="G41" s="270"/>
      <c r="H41" s="270"/>
      <c r="I41" s="270"/>
      <c r="J41" s="269"/>
      <c r="K41" s="269" t="s">
        <v>653</v>
      </c>
    </row>
    <row r="42" spans="1:11" ht="45" customHeight="1" x14ac:dyDescent="0.25">
      <c r="A42" s="269" t="s">
        <v>4377</v>
      </c>
      <c r="B42" s="269" t="s">
        <v>4378</v>
      </c>
      <c r="C42" s="269" t="s">
        <v>4379</v>
      </c>
      <c r="D42" s="269" t="s">
        <v>5485</v>
      </c>
      <c r="E42" s="269" t="s">
        <v>8</v>
      </c>
      <c r="F42" s="269" t="s">
        <v>5</v>
      </c>
      <c r="G42" s="270"/>
      <c r="H42" s="270"/>
      <c r="I42" s="270"/>
      <c r="J42" s="269"/>
      <c r="K42" s="269" t="s">
        <v>653</v>
      </c>
    </row>
    <row r="43" spans="1:11" ht="45" customHeight="1" x14ac:dyDescent="0.25">
      <c r="A43" s="269" t="s">
        <v>4382</v>
      </c>
      <c r="B43" s="269" t="s">
        <v>4373</v>
      </c>
      <c r="C43" s="269" t="s">
        <v>4383</v>
      </c>
      <c r="D43" s="269" t="s">
        <v>5485</v>
      </c>
      <c r="E43" s="269" t="s">
        <v>8</v>
      </c>
      <c r="F43" s="269" t="s">
        <v>5</v>
      </c>
      <c r="G43" s="270"/>
      <c r="H43" s="270"/>
      <c r="I43" s="270"/>
      <c r="J43" s="269"/>
      <c r="K43" s="269" t="s">
        <v>653</v>
      </c>
    </row>
    <row r="44" spans="1:11" ht="45" customHeight="1" x14ac:dyDescent="0.25">
      <c r="A44" s="269" t="s">
        <v>4386</v>
      </c>
      <c r="B44" s="269" t="s">
        <v>4387</v>
      </c>
      <c r="C44" s="269" t="s">
        <v>4388</v>
      </c>
      <c r="D44" s="269" t="s">
        <v>5485</v>
      </c>
      <c r="E44" s="269" t="s">
        <v>8</v>
      </c>
      <c r="F44" s="269" t="s">
        <v>6</v>
      </c>
      <c r="G44" s="270"/>
      <c r="H44" s="270"/>
      <c r="I44" s="270"/>
      <c r="J44" s="269"/>
      <c r="K44" s="269" t="s">
        <v>653</v>
      </c>
    </row>
    <row r="45" spans="1:11" ht="45" customHeight="1" x14ac:dyDescent="0.25">
      <c r="A45" s="269" t="s">
        <v>4391</v>
      </c>
      <c r="B45" s="269" t="s">
        <v>4392</v>
      </c>
      <c r="C45" s="269" t="s">
        <v>4393</v>
      </c>
      <c r="D45" s="269" t="s">
        <v>5485</v>
      </c>
      <c r="E45" s="269" t="s">
        <v>8</v>
      </c>
      <c r="F45" s="269" t="s">
        <v>5</v>
      </c>
      <c r="G45" s="270"/>
      <c r="H45" s="270"/>
      <c r="I45" s="270"/>
      <c r="J45" s="269"/>
      <c r="K45" s="269" t="s">
        <v>653</v>
      </c>
    </row>
    <row r="46" spans="1:11" ht="45" customHeight="1" x14ac:dyDescent="0.25">
      <c r="A46" s="269" t="s">
        <v>4396</v>
      </c>
      <c r="B46" s="269" t="s">
        <v>4345</v>
      </c>
      <c r="C46" s="269" t="s">
        <v>4397</v>
      </c>
      <c r="D46" s="269" t="s">
        <v>5485</v>
      </c>
      <c r="E46" s="269" t="s">
        <v>8</v>
      </c>
      <c r="F46" s="269" t="s">
        <v>5</v>
      </c>
      <c r="G46" s="270"/>
      <c r="H46" s="270"/>
      <c r="I46" s="270"/>
      <c r="J46" s="269"/>
      <c r="K46" s="269" t="s">
        <v>653</v>
      </c>
    </row>
    <row r="47" spans="1:11" ht="45" customHeight="1" x14ac:dyDescent="0.25">
      <c r="A47" s="269" t="s">
        <v>4400</v>
      </c>
      <c r="B47" s="269" t="s">
        <v>4369</v>
      </c>
      <c r="C47" s="269" t="s">
        <v>4401</v>
      </c>
      <c r="D47" s="269" t="s">
        <v>5485</v>
      </c>
      <c r="E47" s="269" t="s">
        <v>8</v>
      </c>
      <c r="F47" s="269" t="s">
        <v>5</v>
      </c>
      <c r="G47" s="270"/>
      <c r="H47" s="270"/>
      <c r="I47" s="270"/>
      <c r="J47" s="269"/>
      <c r="K47" s="269" t="s">
        <v>2201</v>
      </c>
    </row>
    <row r="48" spans="1:11" ht="45" customHeight="1" x14ac:dyDescent="0.25">
      <c r="A48" s="269" t="s">
        <v>4404</v>
      </c>
      <c r="B48" s="269" t="s">
        <v>4405</v>
      </c>
      <c r="C48" s="269" t="s">
        <v>4406</v>
      </c>
      <c r="D48" s="269" t="s">
        <v>5485</v>
      </c>
      <c r="E48" s="269" t="s">
        <v>8</v>
      </c>
      <c r="F48" s="269" t="s">
        <v>5</v>
      </c>
      <c r="G48" s="270"/>
      <c r="H48" s="270"/>
      <c r="I48" s="270"/>
      <c r="J48" s="269"/>
      <c r="K48" s="269" t="s">
        <v>653</v>
      </c>
    </row>
    <row r="49" spans="1:11" ht="45" customHeight="1" x14ac:dyDescent="0.25">
      <c r="A49" s="269" t="s">
        <v>4409</v>
      </c>
      <c r="B49" s="269" t="s">
        <v>4410</v>
      </c>
      <c r="C49" s="269" t="s">
        <v>4411</v>
      </c>
      <c r="D49" s="269" t="s">
        <v>5485</v>
      </c>
      <c r="E49" s="269" t="s">
        <v>8</v>
      </c>
      <c r="F49" s="269" t="s">
        <v>5</v>
      </c>
      <c r="G49" s="270"/>
      <c r="H49" s="270"/>
      <c r="I49" s="270"/>
      <c r="J49" s="269"/>
      <c r="K49" s="269" t="s">
        <v>653</v>
      </c>
    </row>
    <row r="50" spans="1:11" ht="45" customHeight="1" x14ac:dyDescent="0.25">
      <c r="A50" s="269" t="s">
        <v>4414</v>
      </c>
      <c r="B50" s="269" t="s">
        <v>4415</v>
      </c>
      <c r="C50" s="269" t="s">
        <v>4416</v>
      </c>
      <c r="D50" s="269" t="s">
        <v>5485</v>
      </c>
      <c r="E50" s="269" t="s">
        <v>8</v>
      </c>
      <c r="F50" s="269" t="s">
        <v>5</v>
      </c>
      <c r="G50" s="270"/>
      <c r="H50" s="270"/>
      <c r="I50" s="270"/>
      <c r="J50" s="269"/>
      <c r="K50" s="269" t="s">
        <v>653</v>
      </c>
    </row>
    <row r="51" spans="1:11" ht="45" customHeight="1" x14ac:dyDescent="0.25">
      <c r="A51" s="269" t="s">
        <v>4419</v>
      </c>
      <c r="B51" s="269" t="s">
        <v>4420</v>
      </c>
      <c r="C51" s="269" t="s">
        <v>4421</v>
      </c>
      <c r="D51" s="269" t="s">
        <v>5485</v>
      </c>
      <c r="E51" s="269" t="s">
        <v>8</v>
      </c>
      <c r="F51" s="269" t="s">
        <v>5</v>
      </c>
      <c r="G51" s="270"/>
      <c r="H51" s="270"/>
      <c r="I51" s="270"/>
      <c r="J51" s="269"/>
      <c r="K51" s="269" t="s">
        <v>653</v>
      </c>
    </row>
    <row r="52" spans="1:11" ht="45" customHeight="1" x14ac:dyDescent="0.25">
      <c r="A52" s="269" t="s">
        <v>4424</v>
      </c>
      <c r="B52" s="269" t="s">
        <v>4425</v>
      </c>
      <c r="C52" s="269" t="s">
        <v>4426</v>
      </c>
      <c r="D52" s="269" t="s">
        <v>5485</v>
      </c>
      <c r="E52" s="269" t="s">
        <v>8</v>
      </c>
      <c r="F52" s="269" t="s">
        <v>5</v>
      </c>
      <c r="G52" s="270"/>
      <c r="H52" s="270"/>
      <c r="I52" s="270"/>
      <c r="J52" s="269"/>
      <c r="K52" s="269" t="s">
        <v>653</v>
      </c>
    </row>
    <row r="53" spans="1:11" ht="45" customHeight="1" x14ac:dyDescent="0.25">
      <c r="A53" s="269" t="s">
        <v>4429</v>
      </c>
      <c r="B53" s="269" t="s">
        <v>4430</v>
      </c>
      <c r="C53" s="269" t="s">
        <v>4431</v>
      </c>
      <c r="D53" s="269" t="s">
        <v>5485</v>
      </c>
      <c r="E53" s="269" t="s">
        <v>8</v>
      </c>
      <c r="F53" s="269" t="s">
        <v>5</v>
      </c>
      <c r="G53" s="270"/>
      <c r="H53" s="270"/>
      <c r="I53" s="270"/>
      <c r="J53" s="269"/>
      <c r="K53" s="269" t="s">
        <v>653</v>
      </c>
    </row>
    <row r="54" spans="1:11" ht="45" customHeight="1" x14ac:dyDescent="0.25">
      <c r="A54" s="269" t="s">
        <v>4434</v>
      </c>
      <c r="B54" s="269" t="s">
        <v>4435</v>
      </c>
      <c r="C54" s="269" t="s">
        <v>4436</v>
      </c>
      <c r="D54" s="269" t="s">
        <v>5485</v>
      </c>
      <c r="E54" s="269" t="s">
        <v>8</v>
      </c>
      <c r="F54" s="269" t="s">
        <v>5</v>
      </c>
      <c r="G54" s="270"/>
      <c r="H54" s="270"/>
      <c r="I54" s="270"/>
      <c r="J54" s="269"/>
      <c r="K54" s="269" t="s">
        <v>653</v>
      </c>
    </row>
    <row r="55" spans="1:11" ht="45" customHeight="1" x14ac:dyDescent="0.25">
      <c r="A55" s="269" t="s">
        <v>4439</v>
      </c>
      <c r="B55" s="269" t="s">
        <v>4440</v>
      </c>
      <c r="C55" s="269" t="s">
        <v>4441</v>
      </c>
      <c r="D55" s="269" t="s">
        <v>5485</v>
      </c>
      <c r="E55" s="269" t="s">
        <v>8</v>
      </c>
      <c r="F55" s="269" t="s">
        <v>5</v>
      </c>
      <c r="G55" s="270"/>
      <c r="H55" s="270"/>
      <c r="I55" s="270"/>
      <c r="J55" s="269"/>
      <c r="K55" s="269" t="s">
        <v>653</v>
      </c>
    </row>
    <row r="56" spans="1:11" ht="45" customHeight="1" x14ac:dyDescent="0.25">
      <c r="A56" s="269" t="s">
        <v>4443</v>
      </c>
      <c r="B56" s="269" t="s">
        <v>4444</v>
      </c>
      <c r="C56" s="269" t="s">
        <v>4397</v>
      </c>
      <c r="D56" s="269" t="s">
        <v>5485</v>
      </c>
      <c r="E56" s="269" t="s">
        <v>4</v>
      </c>
      <c r="F56" s="269" t="s">
        <v>5</v>
      </c>
      <c r="G56" s="270"/>
      <c r="H56" s="270"/>
      <c r="I56" s="270"/>
      <c r="J56" s="269"/>
      <c r="K56" s="269"/>
    </row>
    <row r="57" spans="1:11" ht="45" customHeight="1" x14ac:dyDescent="0.25">
      <c r="A57" s="269" t="s">
        <v>4446</v>
      </c>
      <c r="B57" s="269" t="s">
        <v>5104</v>
      </c>
      <c r="C57" s="269" t="s">
        <v>5105</v>
      </c>
      <c r="D57" s="269" t="s">
        <v>5485</v>
      </c>
      <c r="E57" s="269" t="s">
        <v>4</v>
      </c>
      <c r="F57" s="269" t="s">
        <v>5</v>
      </c>
      <c r="G57" s="270"/>
      <c r="H57" s="270"/>
      <c r="I57" s="270"/>
      <c r="J57" s="269"/>
      <c r="K57" s="269" t="s">
        <v>13</v>
      </c>
    </row>
    <row r="58" spans="1:11" ht="45" customHeight="1" x14ac:dyDescent="0.25">
      <c r="A58" s="269" t="s">
        <v>4449</v>
      </c>
      <c r="B58" s="269" t="s">
        <v>4447</v>
      </c>
      <c r="C58" s="269" t="s">
        <v>4317</v>
      </c>
      <c r="D58" s="269" t="s">
        <v>5485</v>
      </c>
      <c r="E58" s="269" t="s">
        <v>4</v>
      </c>
      <c r="F58" s="269" t="s">
        <v>5</v>
      </c>
      <c r="G58" s="270"/>
      <c r="H58" s="270"/>
      <c r="I58" s="270"/>
      <c r="J58" s="269"/>
      <c r="K58" s="269"/>
    </row>
    <row r="59" spans="1:11" ht="45" customHeight="1" x14ac:dyDescent="0.25">
      <c r="A59" s="269" t="s">
        <v>4451</v>
      </c>
      <c r="B59" s="269" t="s">
        <v>4452</v>
      </c>
      <c r="C59" s="269" t="s">
        <v>4453</v>
      </c>
      <c r="D59" s="269" t="s">
        <v>5485</v>
      </c>
      <c r="E59" s="269" t="s">
        <v>4</v>
      </c>
      <c r="F59" s="269" t="s">
        <v>5</v>
      </c>
      <c r="G59" s="270"/>
      <c r="H59" s="270"/>
      <c r="I59" s="270"/>
      <c r="J59" s="269"/>
      <c r="K59" s="269"/>
    </row>
  </sheetData>
  <conditionalFormatting sqref="A3:K59">
    <cfRule type="expression" dxfId="87" priority="3">
      <formula>$F3="v"</formula>
    </cfRule>
    <cfRule type="expression" dxfId="86" priority="4">
      <formula>$F3="no"</formula>
    </cfRule>
  </conditionalFormatting>
  <conditionalFormatting sqref="A3:I59">
    <cfRule type="expression" dxfId="85" priority="1">
      <formula>$F3="m"</formula>
    </cfRule>
    <cfRule type="expression" dxfId="84" priority="2">
      <formula>$F3="d"</formula>
    </cfRule>
  </conditionalFormatting>
  <pageMargins left="0.7" right="0.2" top="0.2" bottom="0.2" header="0.05" footer="0.3"/>
  <pageSetup orientation="landscape" r:id="rId1"/>
  <headerFooter>
    <oddHeader>&amp;L&amp;A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47F27-2FE8-4952-A258-21D66C7271B9}">
  <dimension ref="A2:K50"/>
  <sheetViews>
    <sheetView workbookViewId="0"/>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5.570312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648</v>
      </c>
      <c r="B3" s="269" t="s">
        <v>649</v>
      </c>
      <c r="C3" s="269" t="s">
        <v>650</v>
      </c>
      <c r="D3" s="269" t="s">
        <v>5485</v>
      </c>
      <c r="E3" s="269" t="s">
        <v>8</v>
      </c>
      <c r="F3" s="269" t="s">
        <v>5</v>
      </c>
      <c r="G3" s="270"/>
      <c r="H3" s="270"/>
      <c r="I3" s="270"/>
      <c r="J3" s="269"/>
      <c r="K3" s="269" t="s">
        <v>653</v>
      </c>
    </row>
    <row r="4" spans="1:11" ht="45" customHeight="1" x14ac:dyDescent="0.25">
      <c r="A4" s="269" t="s">
        <v>656</v>
      </c>
      <c r="B4" s="269" t="s">
        <v>657</v>
      </c>
      <c r="C4" s="269" t="s">
        <v>658</v>
      </c>
      <c r="D4" s="269" t="s">
        <v>5485</v>
      </c>
      <c r="E4" s="269" t="s">
        <v>8</v>
      </c>
      <c r="F4" s="269" t="s">
        <v>5</v>
      </c>
      <c r="G4" s="270"/>
      <c r="H4" s="270"/>
      <c r="I4" s="270"/>
      <c r="J4" s="269"/>
      <c r="K4" s="269" t="s">
        <v>653</v>
      </c>
    </row>
    <row r="5" spans="1:11" ht="45" customHeight="1" x14ac:dyDescent="0.25">
      <c r="A5" s="269" t="s">
        <v>661</v>
      </c>
      <c r="B5" s="269" t="s">
        <v>4887</v>
      </c>
      <c r="C5" s="269" t="s">
        <v>4888</v>
      </c>
      <c r="D5" s="269" t="s">
        <v>5485</v>
      </c>
      <c r="E5" s="269" t="s">
        <v>8</v>
      </c>
      <c r="F5" s="269" t="s">
        <v>5</v>
      </c>
      <c r="G5" s="270"/>
      <c r="H5" s="270"/>
      <c r="I5" s="270"/>
      <c r="J5" s="269"/>
      <c r="K5" s="269" t="s">
        <v>653</v>
      </c>
    </row>
    <row r="6" spans="1:11" ht="45" customHeight="1" x14ac:dyDescent="0.25">
      <c r="A6" s="269" t="s">
        <v>664</v>
      </c>
      <c r="B6" s="269" t="s">
        <v>5258</v>
      </c>
      <c r="C6" s="269" t="s">
        <v>5259</v>
      </c>
      <c r="D6" s="269" t="s">
        <v>5485</v>
      </c>
      <c r="E6" s="269" t="s">
        <v>8</v>
      </c>
      <c r="F6" s="269" t="s">
        <v>5</v>
      </c>
      <c r="G6" s="270"/>
      <c r="H6" s="270"/>
      <c r="I6" s="270"/>
      <c r="J6" s="269"/>
      <c r="K6" s="269" t="s">
        <v>653</v>
      </c>
    </row>
    <row r="7" spans="1:11" ht="45" customHeight="1" x14ac:dyDescent="0.25">
      <c r="A7" s="269" t="s">
        <v>667</v>
      </c>
      <c r="B7" s="269" t="s">
        <v>668</v>
      </c>
      <c r="C7" s="269" t="s">
        <v>669</v>
      </c>
      <c r="D7" s="269" t="s">
        <v>5485</v>
      </c>
      <c r="E7" s="269" t="s">
        <v>8</v>
      </c>
      <c r="F7" s="269" t="s">
        <v>5</v>
      </c>
      <c r="G7" s="270"/>
      <c r="H7" s="270"/>
      <c r="I7" s="270"/>
      <c r="J7" s="269"/>
      <c r="K7" s="269" t="s">
        <v>653</v>
      </c>
    </row>
    <row r="8" spans="1:11" ht="45" customHeight="1" x14ac:dyDescent="0.25">
      <c r="A8" s="269" t="s">
        <v>672</v>
      </c>
      <c r="B8" s="269" t="s">
        <v>673</v>
      </c>
      <c r="C8" s="269" t="s">
        <v>674</v>
      </c>
      <c r="D8" s="269" t="s">
        <v>5485</v>
      </c>
      <c r="E8" s="269" t="s">
        <v>4</v>
      </c>
      <c r="F8" s="269" t="s">
        <v>5</v>
      </c>
      <c r="G8" s="270"/>
      <c r="H8" s="270"/>
      <c r="I8" s="270"/>
      <c r="J8" s="269"/>
      <c r="K8" s="269" t="s">
        <v>653</v>
      </c>
    </row>
    <row r="9" spans="1:11" ht="45" customHeight="1" x14ac:dyDescent="0.25">
      <c r="A9" s="269" t="s">
        <v>677</v>
      </c>
      <c r="B9" s="269" t="s">
        <v>5260</v>
      </c>
      <c r="C9" s="269" t="s">
        <v>5261</v>
      </c>
      <c r="D9" s="269" t="s">
        <v>5485</v>
      </c>
      <c r="E9" s="269" t="s">
        <v>8</v>
      </c>
      <c r="F9" s="269" t="s">
        <v>5</v>
      </c>
      <c r="G9" s="270"/>
      <c r="H9" s="270"/>
      <c r="I9" s="270"/>
      <c r="J9" s="269"/>
      <c r="K9" s="269" t="s">
        <v>653</v>
      </c>
    </row>
    <row r="10" spans="1:11" ht="45" customHeight="1" x14ac:dyDescent="0.25">
      <c r="A10" s="269" t="s">
        <v>680</v>
      </c>
      <c r="B10" s="269" t="s">
        <v>681</v>
      </c>
      <c r="C10" s="269" t="s">
        <v>682</v>
      </c>
      <c r="D10" s="269" t="s">
        <v>5485</v>
      </c>
      <c r="E10" s="269" t="s">
        <v>8</v>
      </c>
      <c r="F10" s="269" t="s">
        <v>5</v>
      </c>
      <c r="G10" s="270"/>
      <c r="H10" s="270"/>
      <c r="I10" s="270"/>
      <c r="J10" s="269"/>
      <c r="K10" s="269" t="s">
        <v>653</v>
      </c>
    </row>
    <row r="11" spans="1:11" ht="45" customHeight="1" x14ac:dyDescent="0.25">
      <c r="A11" s="269" t="s">
        <v>685</v>
      </c>
      <c r="B11" s="269" t="s">
        <v>5262</v>
      </c>
      <c r="C11" s="269" t="s">
        <v>5263</v>
      </c>
      <c r="D11" s="269" t="s">
        <v>5485</v>
      </c>
      <c r="E11" s="269" t="s">
        <v>8</v>
      </c>
      <c r="F11" s="269" t="s">
        <v>5</v>
      </c>
      <c r="G11" s="270"/>
      <c r="H11" s="270"/>
      <c r="I11" s="270"/>
      <c r="J11" s="269"/>
      <c r="K11" s="269" t="s">
        <v>653</v>
      </c>
    </row>
    <row r="12" spans="1:11" ht="45" customHeight="1" x14ac:dyDescent="0.25">
      <c r="A12" s="269" t="s">
        <v>688</v>
      </c>
      <c r="B12" s="269" t="s">
        <v>4889</v>
      </c>
      <c r="C12" s="269" t="s">
        <v>4890</v>
      </c>
      <c r="D12" s="269" t="s">
        <v>5485</v>
      </c>
      <c r="E12" s="269" t="s">
        <v>8</v>
      </c>
      <c r="F12" s="269" t="s">
        <v>5</v>
      </c>
      <c r="G12" s="270"/>
      <c r="H12" s="270"/>
      <c r="I12" s="270"/>
      <c r="J12" s="269"/>
      <c r="K12" s="269" t="s">
        <v>653</v>
      </c>
    </row>
    <row r="13" spans="1:11" ht="45" customHeight="1" x14ac:dyDescent="0.25">
      <c r="A13" s="269" t="s">
        <v>691</v>
      </c>
      <c r="B13" s="269" t="s">
        <v>692</v>
      </c>
      <c r="C13" s="269" t="s">
        <v>693</v>
      </c>
      <c r="D13" s="269" t="s">
        <v>5485</v>
      </c>
      <c r="E13" s="269" t="s">
        <v>8</v>
      </c>
      <c r="F13" s="269" t="s">
        <v>5</v>
      </c>
      <c r="G13" s="270"/>
      <c r="H13" s="270"/>
      <c r="I13" s="270"/>
      <c r="J13" s="269"/>
      <c r="K13" s="269" t="s">
        <v>653</v>
      </c>
    </row>
    <row r="14" spans="1:11" ht="45" customHeight="1" x14ac:dyDescent="0.25">
      <c r="A14" s="269" t="s">
        <v>696</v>
      </c>
      <c r="B14" s="269" t="s">
        <v>5264</v>
      </c>
      <c r="C14" s="269" t="s">
        <v>5265</v>
      </c>
      <c r="D14" s="269" t="s">
        <v>5485</v>
      </c>
      <c r="E14" s="269" t="s">
        <v>8</v>
      </c>
      <c r="F14" s="269" t="s">
        <v>5</v>
      </c>
      <c r="G14" s="270"/>
      <c r="H14" s="270"/>
      <c r="I14" s="270"/>
      <c r="J14" s="269"/>
      <c r="K14" s="269" t="s">
        <v>653</v>
      </c>
    </row>
    <row r="15" spans="1:11" ht="45" customHeight="1" x14ac:dyDescent="0.25">
      <c r="A15" s="269" t="s">
        <v>698</v>
      </c>
      <c r="B15" s="269" t="s">
        <v>699</v>
      </c>
      <c r="C15" s="269" t="s">
        <v>700</v>
      </c>
      <c r="D15" s="269" t="s">
        <v>5485</v>
      </c>
      <c r="E15" s="269" t="s">
        <v>4</v>
      </c>
      <c r="F15" s="269" t="s">
        <v>5</v>
      </c>
      <c r="G15" s="270"/>
      <c r="H15" s="270"/>
      <c r="I15" s="270"/>
      <c r="J15" s="269"/>
      <c r="K15" s="269" t="s">
        <v>7</v>
      </c>
    </row>
    <row r="16" spans="1:11" ht="45" customHeight="1" x14ac:dyDescent="0.25">
      <c r="A16" s="269" t="s">
        <v>934</v>
      </c>
      <c r="B16" s="269" t="s">
        <v>935</v>
      </c>
      <c r="C16" s="269" t="s">
        <v>936</v>
      </c>
      <c r="D16" s="269" t="s">
        <v>5485</v>
      </c>
      <c r="E16" s="269" t="s">
        <v>4</v>
      </c>
      <c r="F16" s="269" t="s">
        <v>5</v>
      </c>
      <c r="G16" s="270"/>
      <c r="H16" s="270"/>
      <c r="I16" s="270"/>
      <c r="J16" s="269"/>
      <c r="K16" s="269" t="s">
        <v>13</v>
      </c>
    </row>
    <row r="17" spans="1:11" ht="45" customHeight="1" x14ac:dyDescent="0.25">
      <c r="A17" s="269" t="s">
        <v>938</v>
      </c>
      <c r="B17" s="269" t="s">
        <v>939</v>
      </c>
      <c r="C17" s="269" t="s">
        <v>940</v>
      </c>
      <c r="D17" s="269" t="s">
        <v>5485</v>
      </c>
      <c r="E17" s="269" t="s">
        <v>4</v>
      </c>
      <c r="F17" s="269" t="s">
        <v>5</v>
      </c>
      <c r="G17" s="270"/>
      <c r="H17" s="270"/>
      <c r="I17" s="270"/>
      <c r="J17" s="269"/>
      <c r="K17" s="269" t="s">
        <v>13</v>
      </c>
    </row>
    <row r="18" spans="1:11" ht="45" customHeight="1" x14ac:dyDescent="0.25">
      <c r="A18" s="269" t="s">
        <v>981</v>
      </c>
      <c r="B18" s="269" t="s">
        <v>982</v>
      </c>
      <c r="C18" s="269" t="s">
        <v>983</v>
      </c>
      <c r="D18" s="269" t="s">
        <v>5485</v>
      </c>
      <c r="E18" s="269" t="s">
        <v>4</v>
      </c>
      <c r="F18" s="269" t="s">
        <v>5</v>
      </c>
      <c r="G18" s="270"/>
      <c r="H18" s="270"/>
      <c r="I18" s="270"/>
      <c r="J18" s="269"/>
      <c r="K18" s="269"/>
    </row>
    <row r="19" spans="1:11" ht="45" customHeight="1" x14ac:dyDescent="0.25">
      <c r="A19" s="269" t="s">
        <v>986</v>
      </c>
      <c r="B19" s="269" t="s">
        <v>987</v>
      </c>
      <c r="C19" s="269" t="s">
        <v>988</v>
      </c>
      <c r="D19" s="269" t="s">
        <v>5485</v>
      </c>
      <c r="E19" s="269" t="s">
        <v>8</v>
      </c>
      <c r="F19" s="269" t="s">
        <v>5</v>
      </c>
      <c r="G19" s="270"/>
      <c r="H19" s="270"/>
      <c r="I19" s="270"/>
      <c r="J19" s="269"/>
      <c r="K19" s="269" t="s">
        <v>653</v>
      </c>
    </row>
    <row r="20" spans="1:11" ht="45" customHeight="1" x14ac:dyDescent="0.25">
      <c r="A20" s="269" t="s">
        <v>1025</v>
      </c>
      <c r="B20" s="269" t="s">
        <v>1026</v>
      </c>
      <c r="C20" s="269" t="s">
        <v>1027</v>
      </c>
      <c r="D20" s="269" t="s">
        <v>5485</v>
      </c>
      <c r="E20" s="269" t="s">
        <v>8</v>
      </c>
      <c r="F20" s="269" t="s">
        <v>5</v>
      </c>
      <c r="G20" s="270"/>
      <c r="H20" s="270"/>
      <c r="I20" s="270"/>
      <c r="J20" s="269"/>
      <c r="K20" s="269" t="s">
        <v>653</v>
      </c>
    </row>
    <row r="21" spans="1:11" ht="45" customHeight="1" x14ac:dyDescent="0.25">
      <c r="A21" s="269" t="s">
        <v>1030</v>
      </c>
      <c r="B21" s="269" t="s">
        <v>5279</v>
      </c>
      <c r="C21" s="269" t="s">
        <v>5280</v>
      </c>
      <c r="D21" s="269" t="s">
        <v>5485</v>
      </c>
      <c r="E21" s="269" t="s">
        <v>8</v>
      </c>
      <c r="F21" s="269" t="s">
        <v>5</v>
      </c>
      <c r="G21" s="270"/>
      <c r="H21" s="270"/>
      <c r="I21" s="270"/>
      <c r="J21" s="269"/>
      <c r="K21" s="269" t="s">
        <v>653</v>
      </c>
    </row>
    <row r="22" spans="1:11" ht="45" customHeight="1" x14ac:dyDescent="0.25">
      <c r="A22" s="269" t="s">
        <v>1033</v>
      </c>
      <c r="B22" s="269" t="s">
        <v>4903</v>
      </c>
      <c r="C22" s="269" t="s">
        <v>4904</v>
      </c>
      <c r="D22" s="269" t="s">
        <v>5485</v>
      </c>
      <c r="E22" s="269" t="s">
        <v>8</v>
      </c>
      <c r="F22" s="269" t="s">
        <v>5</v>
      </c>
      <c r="G22" s="270"/>
      <c r="H22" s="270"/>
      <c r="I22" s="270"/>
      <c r="J22" s="269"/>
      <c r="K22" s="269" t="s">
        <v>653</v>
      </c>
    </row>
    <row r="23" spans="1:11" ht="45" customHeight="1" x14ac:dyDescent="0.25">
      <c r="A23" s="269" t="s">
        <v>1036</v>
      </c>
      <c r="B23" s="269" t="s">
        <v>1037</v>
      </c>
      <c r="C23" s="269" t="s">
        <v>5281</v>
      </c>
      <c r="D23" s="269" t="s">
        <v>5485</v>
      </c>
      <c r="E23" s="269" t="s">
        <v>8</v>
      </c>
      <c r="F23" s="269" t="s">
        <v>5</v>
      </c>
      <c r="G23" s="270"/>
      <c r="H23" s="270"/>
      <c r="I23" s="270"/>
      <c r="J23" s="269"/>
      <c r="K23" s="269" t="s">
        <v>1038</v>
      </c>
    </row>
    <row r="24" spans="1:11" ht="45" customHeight="1" x14ac:dyDescent="0.25">
      <c r="A24" s="269" t="s">
        <v>1041</v>
      </c>
      <c r="B24" s="269" t="s">
        <v>1042</v>
      </c>
      <c r="C24" s="269" t="s">
        <v>1043</v>
      </c>
      <c r="D24" s="269" t="s">
        <v>5485</v>
      </c>
      <c r="E24" s="269" t="s">
        <v>8</v>
      </c>
      <c r="F24" s="269" t="s">
        <v>5</v>
      </c>
      <c r="G24" s="270"/>
      <c r="H24" s="270"/>
      <c r="I24" s="270"/>
      <c r="J24" s="269"/>
      <c r="K24" s="269" t="s">
        <v>653</v>
      </c>
    </row>
    <row r="25" spans="1:11" ht="45" customHeight="1" x14ac:dyDescent="0.25">
      <c r="A25" s="269" t="s">
        <v>1046</v>
      </c>
      <c r="B25" s="269" t="s">
        <v>1047</v>
      </c>
      <c r="C25" s="269" t="s">
        <v>1048</v>
      </c>
      <c r="D25" s="269" t="s">
        <v>5486</v>
      </c>
      <c r="E25" s="269" t="s">
        <v>8</v>
      </c>
      <c r="F25" s="269" t="s">
        <v>5</v>
      </c>
      <c r="G25" s="270"/>
      <c r="H25" s="270"/>
      <c r="I25" s="270"/>
      <c r="J25" s="269"/>
      <c r="K25" s="269" t="s">
        <v>653</v>
      </c>
    </row>
    <row r="26" spans="1:11" ht="45" customHeight="1" x14ac:dyDescent="0.25">
      <c r="A26" s="269" t="s">
        <v>1050</v>
      </c>
      <c r="B26" s="269" t="s">
        <v>1051</v>
      </c>
      <c r="C26" s="269" t="s">
        <v>1052</v>
      </c>
      <c r="D26" s="269" t="s">
        <v>5485</v>
      </c>
      <c r="E26" s="269" t="s">
        <v>4</v>
      </c>
      <c r="F26" s="269" t="s">
        <v>5</v>
      </c>
      <c r="G26" s="270"/>
      <c r="H26" s="270"/>
      <c r="I26" s="270"/>
      <c r="J26" s="269"/>
      <c r="K26" s="269" t="s">
        <v>13</v>
      </c>
    </row>
    <row r="27" spans="1:11" ht="45" customHeight="1" x14ac:dyDescent="0.25">
      <c r="A27" s="269" t="s">
        <v>1450</v>
      </c>
      <c r="B27" s="269" t="s">
        <v>1451</v>
      </c>
      <c r="C27" s="269" t="s">
        <v>1452</v>
      </c>
      <c r="D27" s="269" t="s">
        <v>5485</v>
      </c>
      <c r="E27" s="269" t="s">
        <v>4</v>
      </c>
      <c r="F27" s="269" t="s">
        <v>5</v>
      </c>
      <c r="G27" s="270"/>
      <c r="H27" s="270"/>
      <c r="I27" s="270"/>
      <c r="J27" s="269"/>
      <c r="K27" s="269"/>
    </row>
    <row r="28" spans="1:11" ht="45" customHeight="1" x14ac:dyDescent="0.25">
      <c r="A28" s="269" t="s">
        <v>1529</v>
      </c>
      <c r="B28" s="269" t="s">
        <v>1530</v>
      </c>
      <c r="C28" s="269" t="s">
        <v>1531</v>
      </c>
      <c r="D28" s="269" t="s">
        <v>5485</v>
      </c>
      <c r="E28" s="269" t="s">
        <v>4</v>
      </c>
      <c r="F28" s="269" t="s">
        <v>5</v>
      </c>
      <c r="G28" s="270"/>
      <c r="H28" s="270"/>
      <c r="I28" s="270"/>
      <c r="J28" s="269"/>
      <c r="K28" s="269" t="s">
        <v>653</v>
      </c>
    </row>
    <row r="29" spans="1:11" ht="45" customHeight="1" x14ac:dyDescent="0.25">
      <c r="A29" s="269" t="s">
        <v>1534</v>
      </c>
      <c r="B29" s="269" t="s">
        <v>1535</v>
      </c>
      <c r="C29" s="269" t="s">
        <v>1536</v>
      </c>
      <c r="D29" s="269" t="s">
        <v>5485</v>
      </c>
      <c r="E29" s="269" t="s">
        <v>4</v>
      </c>
      <c r="F29" s="269" t="s">
        <v>5</v>
      </c>
      <c r="G29" s="270"/>
      <c r="H29" s="270"/>
      <c r="I29" s="270"/>
      <c r="J29" s="269"/>
      <c r="K29" s="269" t="s">
        <v>653</v>
      </c>
    </row>
    <row r="30" spans="1:11" ht="45" customHeight="1" x14ac:dyDescent="0.25">
      <c r="A30" s="269" t="s">
        <v>1539</v>
      </c>
      <c r="B30" s="269" t="s">
        <v>1540</v>
      </c>
      <c r="C30" s="269" t="s">
        <v>1541</v>
      </c>
      <c r="D30" s="269" t="s">
        <v>5485</v>
      </c>
      <c r="E30" s="269" t="s">
        <v>4</v>
      </c>
      <c r="F30" s="269" t="s">
        <v>5</v>
      </c>
      <c r="G30" s="270"/>
      <c r="H30" s="270"/>
      <c r="I30" s="270"/>
      <c r="J30" s="269"/>
      <c r="K30" s="269" t="s">
        <v>653</v>
      </c>
    </row>
    <row r="31" spans="1:11" ht="45" customHeight="1" x14ac:dyDescent="0.25">
      <c r="A31" s="269" t="s">
        <v>1543</v>
      </c>
      <c r="B31" s="269" t="s">
        <v>1544</v>
      </c>
      <c r="C31" s="269" t="s">
        <v>1545</v>
      </c>
      <c r="D31" s="269" t="s">
        <v>5485</v>
      </c>
      <c r="E31" s="269" t="s">
        <v>4</v>
      </c>
      <c r="F31" s="269" t="s">
        <v>5</v>
      </c>
      <c r="G31" s="270"/>
      <c r="H31" s="270"/>
      <c r="I31" s="270"/>
      <c r="J31" s="269"/>
      <c r="K31" s="269" t="s">
        <v>13</v>
      </c>
    </row>
    <row r="32" spans="1:11" ht="45" customHeight="1" x14ac:dyDescent="0.25">
      <c r="A32" s="269" t="s">
        <v>1547</v>
      </c>
      <c r="B32" s="269" t="s">
        <v>1548</v>
      </c>
      <c r="C32" s="269" t="s">
        <v>1549</v>
      </c>
      <c r="D32" s="269" t="s">
        <v>5485</v>
      </c>
      <c r="E32" s="269" t="s">
        <v>4</v>
      </c>
      <c r="F32" s="269" t="s">
        <v>5</v>
      </c>
      <c r="G32" s="270"/>
      <c r="H32" s="270"/>
      <c r="I32" s="270"/>
      <c r="J32" s="269"/>
      <c r="K32" s="269" t="s">
        <v>198</v>
      </c>
    </row>
    <row r="33" spans="1:11" ht="45" customHeight="1" x14ac:dyDescent="0.25">
      <c r="A33" s="269" t="s">
        <v>1551</v>
      </c>
      <c r="B33" s="269" t="s">
        <v>1552</v>
      </c>
      <c r="C33" s="269" t="s">
        <v>1553</v>
      </c>
      <c r="D33" s="269" t="s">
        <v>5485</v>
      </c>
      <c r="E33" s="269" t="s">
        <v>4</v>
      </c>
      <c r="F33" s="269" t="s">
        <v>5</v>
      </c>
      <c r="G33" s="270"/>
      <c r="H33" s="270"/>
      <c r="I33" s="270"/>
      <c r="J33" s="269"/>
      <c r="K33" s="269" t="s">
        <v>13</v>
      </c>
    </row>
    <row r="34" spans="1:11" ht="45" customHeight="1" x14ac:dyDescent="0.25">
      <c r="A34" s="269" t="s">
        <v>1555</v>
      </c>
      <c r="B34" s="269" t="s">
        <v>1556</v>
      </c>
      <c r="C34" s="269" t="s">
        <v>1557</v>
      </c>
      <c r="D34" s="269" t="s">
        <v>5485</v>
      </c>
      <c r="E34" s="269" t="s">
        <v>4</v>
      </c>
      <c r="F34" s="269" t="s">
        <v>5</v>
      </c>
      <c r="G34" s="270"/>
      <c r="H34" s="270"/>
      <c r="I34" s="270"/>
      <c r="J34" s="269"/>
      <c r="K34" s="269" t="s">
        <v>13</v>
      </c>
    </row>
    <row r="35" spans="1:11" ht="45" customHeight="1" x14ac:dyDescent="0.25">
      <c r="A35" s="269" t="s">
        <v>1560</v>
      </c>
      <c r="B35" s="269" t="s">
        <v>1561</v>
      </c>
      <c r="C35" s="269" t="s">
        <v>1562</v>
      </c>
      <c r="D35" s="269" t="s">
        <v>5485</v>
      </c>
      <c r="E35" s="269" t="s">
        <v>8</v>
      </c>
      <c r="F35" s="269" t="s">
        <v>5</v>
      </c>
      <c r="G35" s="270"/>
      <c r="H35" s="270"/>
      <c r="I35" s="270"/>
      <c r="J35" s="269"/>
      <c r="K35" s="269" t="s">
        <v>1564</v>
      </c>
    </row>
    <row r="36" spans="1:11" ht="45" customHeight="1" x14ac:dyDescent="0.25">
      <c r="A36" s="269" t="s">
        <v>1567</v>
      </c>
      <c r="B36" s="269" t="s">
        <v>4946</v>
      </c>
      <c r="C36" s="269" t="s">
        <v>4947</v>
      </c>
      <c r="D36" s="269" t="s">
        <v>5485</v>
      </c>
      <c r="E36" s="269" t="s">
        <v>8</v>
      </c>
      <c r="F36" s="269" t="s">
        <v>5</v>
      </c>
      <c r="G36" s="270"/>
      <c r="H36" s="270"/>
      <c r="I36" s="270"/>
      <c r="J36" s="269"/>
      <c r="K36" s="269" t="s">
        <v>13</v>
      </c>
    </row>
    <row r="37" spans="1:11" ht="45" customHeight="1" x14ac:dyDescent="0.25">
      <c r="A37" s="269" t="s">
        <v>1570</v>
      </c>
      <c r="B37" s="269" t="s">
        <v>1571</v>
      </c>
      <c r="C37" s="269" t="s">
        <v>1572</v>
      </c>
      <c r="D37" s="269" t="s">
        <v>5485</v>
      </c>
      <c r="E37" s="269" t="s">
        <v>8</v>
      </c>
      <c r="F37" s="269" t="s">
        <v>5</v>
      </c>
      <c r="G37" s="270"/>
      <c r="H37" s="270"/>
      <c r="I37" s="270"/>
      <c r="J37" s="269"/>
      <c r="K37" s="269" t="s">
        <v>13</v>
      </c>
    </row>
    <row r="38" spans="1:11" ht="45" customHeight="1" x14ac:dyDescent="0.25">
      <c r="A38" s="269" t="s">
        <v>1575</v>
      </c>
      <c r="B38" s="269" t="s">
        <v>1576</v>
      </c>
      <c r="C38" s="269" t="s">
        <v>1577</v>
      </c>
      <c r="D38" s="269" t="s">
        <v>5485</v>
      </c>
      <c r="E38" s="269" t="s">
        <v>8</v>
      </c>
      <c r="F38" s="269" t="s">
        <v>5</v>
      </c>
      <c r="G38" s="270"/>
      <c r="H38" s="270"/>
      <c r="I38" s="270"/>
      <c r="J38" s="269"/>
      <c r="K38" s="269" t="s">
        <v>13</v>
      </c>
    </row>
    <row r="39" spans="1:11" ht="45" customHeight="1" x14ac:dyDescent="0.25">
      <c r="A39" s="269" t="s">
        <v>1610</v>
      </c>
      <c r="B39" s="269" t="s">
        <v>1611</v>
      </c>
      <c r="C39" s="269" t="s">
        <v>1612</v>
      </c>
      <c r="D39" s="269" t="s">
        <v>5485</v>
      </c>
      <c r="E39" s="269" t="s">
        <v>4</v>
      </c>
      <c r="F39" s="269" t="s">
        <v>5</v>
      </c>
      <c r="G39" s="270"/>
      <c r="H39" s="270"/>
      <c r="I39" s="270"/>
      <c r="J39" s="269"/>
      <c r="K39" s="269" t="s">
        <v>13</v>
      </c>
    </row>
    <row r="40" spans="1:11" ht="45" customHeight="1" x14ac:dyDescent="0.25">
      <c r="A40" s="269" t="s">
        <v>1695</v>
      </c>
      <c r="B40" s="269" t="s">
        <v>1696</v>
      </c>
      <c r="C40" s="269" t="s">
        <v>1697</v>
      </c>
      <c r="D40" s="269" t="s">
        <v>5485</v>
      </c>
      <c r="E40" s="269" t="s">
        <v>4</v>
      </c>
      <c r="F40" s="269" t="s">
        <v>5</v>
      </c>
      <c r="G40" s="270"/>
      <c r="H40" s="270"/>
      <c r="I40" s="270"/>
      <c r="J40" s="269"/>
      <c r="K40" s="269" t="s">
        <v>13</v>
      </c>
    </row>
    <row r="41" spans="1:11" ht="45" customHeight="1" x14ac:dyDescent="0.25">
      <c r="A41" s="269" t="s">
        <v>1699</v>
      </c>
      <c r="B41" s="269" t="s">
        <v>1700</v>
      </c>
      <c r="C41" s="269" t="s">
        <v>1701</v>
      </c>
      <c r="D41" s="269" t="s">
        <v>5485</v>
      </c>
      <c r="E41" s="269" t="s">
        <v>4</v>
      </c>
      <c r="F41" s="269" t="s">
        <v>5</v>
      </c>
      <c r="G41" s="270"/>
      <c r="H41" s="270"/>
      <c r="I41" s="270"/>
      <c r="J41" s="269"/>
      <c r="K41" s="269" t="s">
        <v>13</v>
      </c>
    </row>
    <row r="42" spans="1:11" ht="45" customHeight="1" x14ac:dyDescent="0.25">
      <c r="A42" s="269" t="s">
        <v>3896</v>
      </c>
      <c r="B42" s="269" t="s">
        <v>3897</v>
      </c>
      <c r="C42" s="269" t="s">
        <v>3898</v>
      </c>
      <c r="D42" s="269" t="s">
        <v>5485</v>
      </c>
      <c r="E42" s="269" t="s">
        <v>8</v>
      </c>
      <c r="F42" s="269" t="s">
        <v>5</v>
      </c>
      <c r="G42" s="270"/>
      <c r="H42" s="270"/>
      <c r="I42" s="270"/>
      <c r="J42" s="269"/>
      <c r="K42" s="269" t="s">
        <v>653</v>
      </c>
    </row>
    <row r="43" spans="1:11" ht="45" customHeight="1" x14ac:dyDescent="0.25">
      <c r="A43" s="269" t="s">
        <v>1699</v>
      </c>
      <c r="B43" s="269" t="s">
        <v>1700</v>
      </c>
      <c r="C43" s="269" t="s">
        <v>1701</v>
      </c>
      <c r="D43" s="269" t="s">
        <v>23</v>
      </c>
      <c r="E43" s="269" t="s">
        <v>4</v>
      </c>
      <c r="F43" s="269" t="s">
        <v>5</v>
      </c>
      <c r="G43" s="270"/>
      <c r="H43" s="270"/>
      <c r="I43" s="270"/>
      <c r="J43" s="269"/>
      <c r="K43" s="269" t="s">
        <v>13</v>
      </c>
    </row>
    <row r="44" spans="1:11" ht="45" customHeight="1" x14ac:dyDescent="0.25">
      <c r="A44" s="269" t="s">
        <v>3896</v>
      </c>
      <c r="B44" s="269" t="s">
        <v>3897</v>
      </c>
      <c r="C44" s="269" t="s">
        <v>3898</v>
      </c>
      <c r="D44" s="269" t="s">
        <v>23</v>
      </c>
      <c r="E44" s="269" t="s">
        <v>8</v>
      </c>
      <c r="F44" s="269" t="s">
        <v>5</v>
      </c>
      <c r="G44" s="270"/>
      <c r="H44" s="270"/>
      <c r="I44" s="270"/>
      <c r="J44" s="269"/>
      <c r="K44" s="269" t="s">
        <v>653</v>
      </c>
    </row>
    <row r="45" spans="1:11" ht="45" customHeight="1" x14ac:dyDescent="0.25">
      <c r="A45" s="27"/>
      <c r="B45" s="23"/>
      <c r="C45" s="23"/>
      <c r="D45" s="7"/>
      <c r="E45" s="7"/>
      <c r="F45" s="7"/>
      <c r="G45" s="20"/>
      <c r="H45" s="20"/>
      <c r="I45" s="20"/>
      <c r="J45" s="7"/>
      <c r="K45" s="21"/>
    </row>
    <row r="46" spans="1:11" ht="45" customHeight="1" x14ac:dyDescent="0.25">
      <c r="A46" s="27"/>
      <c r="B46" s="23"/>
      <c r="C46" s="23"/>
      <c r="D46" s="7"/>
      <c r="E46" s="7"/>
      <c r="F46" s="7"/>
      <c r="G46" s="20"/>
      <c r="H46" s="20"/>
      <c r="I46" s="20"/>
      <c r="J46" s="7"/>
      <c r="K46" s="21"/>
    </row>
    <row r="47" spans="1:11" ht="45" customHeight="1" x14ac:dyDescent="0.25">
      <c r="A47" s="27"/>
      <c r="B47" s="23"/>
      <c r="C47" s="23"/>
      <c r="D47" s="7"/>
      <c r="E47" s="7"/>
      <c r="F47" s="7"/>
      <c r="G47" s="20"/>
      <c r="H47" s="20"/>
      <c r="I47" s="20"/>
      <c r="J47" s="7"/>
      <c r="K47" s="21"/>
    </row>
    <row r="48" spans="1:11" ht="45" customHeight="1" x14ac:dyDescent="0.25">
      <c r="A48" s="27"/>
      <c r="B48" s="23"/>
      <c r="C48" s="23"/>
      <c r="D48" s="7"/>
      <c r="E48" s="7"/>
      <c r="F48" s="7"/>
      <c r="G48" s="20"/>
      <c r="H48" s="20"/>
      <c r="I48" s="20"/>
      <c r="J48" s="7"/>
      <c r="K48" s="21"/>
    </row>
    <row r="49" spans="1:11" ht="45" customHeight="1" x14ac:dyDescent="0.25">
      <c r="A49" s="27"/>
      <c r="B49" s="23"/>
      <c r="C49" s="23"/>
      <c r="D49" s="7"/>
      <c r="E49" s="7"/>
      <c r="F49" s="7"/>
      <c r="G49" s="20"/>
      <c r="H49" s="20"/>
      <c r="I49" s="20"/>
      <c r="J49" s="7"/>
      <c r="K49" s="21"/>
    </row>
    <row r="50" spans="1:11" ht="45" customHeight="1" x14ac:dyDescent="0.25">
      <c r="A50" s="27"/>
      <c r="B50" s="23"/>
      <c r="C50" s="23"/>
      <c r="D50" s="7"/>
      <c r="E50" s="7"/>
      <c r="F50" s="7"/>
      <c r="G50" s="20"/>
      <c r="H50" s="20"/>
      <c r="I50" s="20"/>
      <c r="J50" s="7"/>
      <c r="K50" s="21"/>
    </row>
  </sheetData>
  <sortState xmlns:xlrd2="http://schemas.microsoft.com/office/spreadsheetml/2017/richdata2" ref="A3:K44">
    <sortCondition ref="A3:A44"/>
  </sortState>
  <conditionalFormatting sqref="A3:K62">
    <cfRule type="expression" dxfId="83" priority="3">
      <formula>$F3="v"</formula>
    </cfRule>
    <cfRule type="expression" dxfId="82" priority="4">
      <formula>$F3="no"</formula>
    </cfRule>
  </conditionalFormatting>
  <conditionalFormatting sqref="A3:I62">
    <cfRule type="expression" dxfId="81" priority="1">
      <formula>$F3="m"</formula>
    </cfRule>
    <cfRule type="expression" dxfId="80" priority="2">
      <formula>$F3="d"</formula>
    </cfRule>
  </conditionalFormatting>
  <pageMargins left="0.7" right="0.2" top="0.2" bottom="0.2" header="0.05" footer="0.3"/>
  <pageSetup orientation="landscape" r:id="rId1"/>
  <headerFooter>
    <oddHeader>&amp;L&amp;A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90387-3975-4E99-B8A3-BEF04A95C7A1}">
  <dimension ref="A2:K47"/>
  <sheetViews>
    <sheetView topLeftCell="A17" workbookViewId="0">
      <selection activeCell="A26" sqref="A26"/>
    </sheetView>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6"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4857</v>
      </c>
      <c r="B3" s="269" t="s">
        <v>4858</v>
      </c>
      <c r="C3" s="269" t="s">
        <v>5235</v>
      </c>
      <c r="D3" s="269" t="s">
        <v>5487</v>
      </c>
      <c r="E3" s="269" t="s">
        <v>8</v>
      </c>
      <c r="F3" s="269" t="s">
        <v>5</v>
      </c>
      <c r="G3" s="270"/>
      <c r="H3" s="270"/>
      <c r="I3" s="270"/>
      <c r="J3" s="269"/>
      <c r="K3" s="269" t="s">
        <v>4815</v>
      </c>
    </row>
    <row r="4" spans="1:11" ht="45" customHeight="1" x14ac:dyDescent="0.25">
      <c r="A4" s="269" t="s">
        <v>4861</v>
      </c>
      <c r="B4" s="269" t="s">
        <v>5237</v>
      </c>
      <c r="C4" s="269" t="s">
        <v>5238</v>
      </c>
      <c r="D4" s="269" t="s">
        <v>5487</v>
      </c>
      <c r="E4" s="269" t="s">
        <v>8</v>
      </c>
      <c r="F4" s="269" t="s">
        <v>5</v>
      </c>
      <c r="G4" s="270"/>
      <c r="H4" s="270"/>
      <c r="I4" s="270"/>
      <c r="J4" s="269"/>
      <c r="K4" s="269" t="s">
        <v>4815</v>
      </c>
    </row>
    <row r="5" spans="1:11" ht="45" customHeight="1" x14ac:dyDescent="0.25">
      <c r="A5" s="27" t="s">
        <v>5254</v>
      </c>
      <c r="B5" s="23" t="s">
        <v>5255</v>
      </c>
      <c r="C5" s="23" t="s">
        <v>5256</v>
      </c>
      <c r="D5" s="19" t="s">
        <v>5487</v>
      </c>
      <c r="E5" s="7" t="s">
        <v>8</v>
      </c>
      <c r="F5" s="7" t="s">
        <v>6</v>
      </c>
      <c r="G5" s="20"/>
      <c r="H5" s="20"/>
      <c r="I5" s="20"/>
      <c r="J5" s="7"/>
      <c r="K5" s="21" t="s">
        <v>5177</v>
      </c>
    </row>
    <row r="6" spans="1:11" ht="45" customHeight="1" x14ac:dyDescent="0.25">
      <c r="A6" s="269" t="s">
        <v>5456</v>
      </c>
      <c r="B6" s="269" t="s">
        <v>5457</v>
      </c>
      <c r="C6" s="269" t="s">
        <v>5458</v>
      </c>
      <c r="D6" s="269" t="s">
        <v>5487</v>
      </c>
      <c r="E6" s="269" t="s">
        <v>8</v>
      </c>
      <c r="F6" s="269" t="s">
        <v>6</v>
      </c>
      <c r="G6" s="270"/>
      <c r="H6" s="270"/>
      <c r="I6" s="270"/>
      <c r="J6" s="269"/>
      <c r="K6" s="269" t="s">
        <v>5182</v>
      </c>
    </row>
    <row r="7" spans="1:11" ht="45" customHeight="1" x14ac:dyDescent="0.25">
      <c r="A7" s="27" t="s">
        <v>5459</v>
      </c>
      <c r="B7" s="23" t="s">
        <v>5460</v>
      </c>
      <c r="C7" s="23" t="s">
        <v>5461</v>
      </c>
      <c r="D7" s="19" t="s">
        <v>5487</v>
      </c>
      <c r="E7" s="7" t="s">
        <v>8</v>
      </c>
      <c r="F7" s="7" t="s">
        <v>6</v>
      </c>
      <c r="G7" s="20"/>
      <c r="H7" s="20"/>
      <c r="I7" s="20"/>
      <c r="J7" s="7"/>
      <c r="K7" s="21" t="s">
        <v>5175</v>
      </c>
    </row>
    <row r="8" spans="1:11" ht="45" customHeight="1" x14ac:dyDescent="0.25">
      <c r="A8" s="27" t="s">
        <v>5462</v>
      </c>
      <c r="B8" s="23" t="s">
        <v>5463</v>
      </c>
      <c r="C8" s="23" t="s">
        <v>5464</v>
      </c>
      <c r="D8" s="19" t="s">
        <v>5487</v>
      </c>
      <c r="E8" s="7" t="s">
        <v>8</v>
      </c>
      <c r="F8" s="7" t="s">
        <v>6</v>
      </c>
      <c r="G8" s="20"/>
      <c r="H8" s="20"/>
      <c r="I8" s="20"/>
      <c r="J8" s="7"/>
      <c r="K8" s="21" t="s">
        <v>5175</v>
      </c>
    </row>
    <row r="9" spans="1:11" ht="45" customHeight="1" x14ac:dyDescent="0.25">
      <c r="A9" s="269" t="s">
        <v>4633</v>
      </c>
      <c r="B9" s="269" t="s">
        <v>4634</v>
      </c>
      <c r="C9" s="269" t="s">
        <v>4635</v>
      </c>
      <c r="D9" s="269" t="s">
        <v>5487</v>
      </c>
      <c r="E9" s="269" t="s">
        <v>8</v>
      </c>
      <c r="F9" s="269" t="s">
        <v>5</v>
      </c>
      <c r="G9" s="270"/>
      <c r="H9" s="270"/>
      <c r="I9" s="270"/>
      <c r="J9" s="269"/>
      <c r="K9" s="269" t="s">
        <v>4637</v>
      </c>
    </row>
    <row r="10" spans="1:11" ht="45" customHeight="1" x14ac:dyDescent="0.25">
      <c r="A10" s="269" t="s">
        <v>4640</v>
      </c>
      <c r="B10" s="269" t="s">
        <v>5472</v>
      </c>
      <c r="C10" s="269" t="s">
        <v>5473</v>
      </c>
      <c r="D10" s="269" t="s">
        <v>5487</v>
      </c>
      <c r="E10" s="269" t="s">
        <v>8</v>
      </c>
      <c r="F10" s="269" t="s">
        <v>5</v>
      </c>
      <c r="G10" s="270"/>
      <c r="H10" s="270"/>
      <c r="I10" s="270"/>
      <c r="J10" s="269"/>
      <c r="K10" s="269" t="s">
        <v>4642</v>
      </c>
    </row>
    <row r="11" spans="1:11" ht="45" customHeight="1" x14ac:dyDescent="0.25">
      <c r="A11" s="269" t="s">
        <v>4645</v>
      </c>
      <c r="B11" s="269" t="s">
        <v>5130</v>
      </c>
      <c r="C11" s="269" t="s">
        <v>5131</v>
      </c>
      <c r="D11" s="269" t="s">
        <v>5487</v>
      </c>
      <c r="E11" s="269" t="s">
        <v>8</v>
      </c>
      <c r="F11" s="269" t="s">
        <v>5</v>
      </c>
      <c r="G11" s="270"/>
      <c r="H11" s="270"/>
      <c r="I11" s="270"/>
      <c r="J11" s="269"/>
      <c r="K11" s="269" t="s">
        <v>4647</v>
      </c>
    </row>
    <row r="12" spans="1:11" ht="45" customHeight="1" x14ac:dyDescent="0.25">
      <c r="A12" s="269" t="s">
        <v>4650</v>
      </c>
      <c r="B12" s="269" t="s">
        <v>5474</v>
      </c>
      <c r="C12" s="269" t="s">
        <v>5475</v>
      </c>
      <c r="D12" s="269" t="s">
        <v>5487</v>
      </c>
      <c r="E12" s="269" t="s">
        <v>8</v>
      </c>
      <c r="F12" s="269" t="s">
        <v>5</v>
      </c>
      <c r="G12" s="270"/>
      <c r="H12" s="270"/>
      <c r="I12" s="270"/>
      <c r="J12" s="269"/>
      <c r="K12" s="269" t="s">
        <v>4642</v>
      </c>
    </row>
    <row r="13" spans="1:11" ht="45" customHeight="1" x14ac:dyDescent="0.25">
      <c r="A13" s="269" t="s">
        <v>4659</v>
      </c>
      <c r="B13" s="269" t="s">
        <v>5477</v>
      </c>
      <c r="C13" s="269" t="s">
        <v>5478</v>
      </c>
      <c r="D13" s="269" t="s">
        <v>5487</v>
      </c>
      <c r="E13" s="269" t="s">
        <v>8</v>
      </c>
      <c r="F13" s="269" t="s">
        <v>5</v>
      </c>
      <c r="G13" s="270"/>
      <c r="H13" s="270"/>
      <c r="I13" s="270"/>
      <c r="J13" s="269"/>
      <c r="K13" s="269" t="s">
        <v>4660</v>
      </c>
    </row>
    <row r="14" spans="1:11" ht="45" customHeight="1" x14ac:dyDescent="0.25">
      <c r="A14" s="269" t="s">
        <v>5134</v>
      </c>
      <c r="B14" s="269" t="s">
        <v>5135</v>
      </c>
      <c r="C14" s="269" t="s">
        <v>5136</v>
      </c>
      <c r="D14" s="269" t="s">
        <v>5487</v>
      </c>
      <c r="E14" s="269" t="s">
        <v>8</v>
      </c>
      <c r="F14" s="269" t="s">
        <v>5</v>
      </c>
      <c r="G14" s="270"/>
      <c r="H14" s="270"/>
      <c r="I14" s="270"/>
      <c r="J14" s="269"/>
      <c r="K14" s="269" t="s">
        <v>4660</v>
      </c>
    </row>
    <row r="15" spans="1:11" ht="45" customHeight="1" x14ac:dyDescent="0.25">
      <c r="A15" s="269" t="s">
        <v>4663</v>
      </c>
      <c r="B15" s="269" t="s">
        <v>5138</v>
      </c>
      <c r="C15" s="269" t="s">
        <v>5139</v>
      </c>
      <c r="D15" s="269" t="s">
        <v>5487</v>
      </c>
      <c r="E15" s="269" t="s">
        <v>8</v>
      </c>
      <c r="F15" s="269" t="s">
        <v>5</v>
      </c>
      <c r="G15" s="270"/>
      <c r="H15" s="270"/>
      <c r="I15" s="270"/>
      <c r="J15" s="269"/>
      <c r="K15" s="269" t="s">
        <v>4664</v>
      </c>
    </row>
    <row r="16" spans="1:11" ht="45" customHeight="1" x14ac:dyDescent="0.25">
      <c r="A16" s="269" t="s">
        <v>4667</v>
      </c>
      <c r="B16" s="269" t="s">
        <v>5479</v>
      </c>
      <c r="C16" s="269" t="s">
        <v>5480</v>
      </c>
      <c r="D16" s="269" t="s">
        <v>5487</v>
      </c>
      <c r="E16" s="269" t="s">
        <v>8</v>
      </c>
      <c r="F16" s="269" t="s">
        <v>5</v>
      </c>
      <c r="G16" s="270"/>
      <c r="H16" s="270"/>
      <c r="I16" s="270"/>
      <c r="J16" s="269"/>
      <c r="K16" s="269" t="s">
        <v>4664</v>
      </c>
    </row>
    <row r="17" spans="1:11" ht="45" customHeight="1" x14ac:dyDescent="0.25">
      <c r="A17" s="269" t="s">
        <v>4671</v>
      </c>
      <c r="B17" s="269" t="s">
        <v>4672</v>
      </c>
      <c r="C17" s="269" t="s">
        <v>4673</v>
      </c>
      <c r="D17" s="269" t="s">
        <v>5487</v>
      </c>
      <c r="E17" s="269" t="s">
        <v>8</v>
      </c>
      <c r="F17" s="269" t="s">
        <v>6</v>
      </c>
      <c r="G17" s="270"/>
      <c r="H17" s="270"/>
      <c r="I17" s="270"/>
      <c r="J17" s="269"/>
      <c r="K17" s="269"/>
    </row>
    <row r="18" spans="1:11" ht="45" customHeight="1" x14ac:dyDescent="0.25">
      <c r="A18" s="269" t="s">
        <v>4677</v>
      </c>
      <c r="B18" s="269" t="s">
        <v>4678</v>
      </c>
      <c r="C18" s="269" t="s">
        <v>4679</v>
      </c>
      <c r="D18" s="269" t="s">
        <v>5487</v>
      </c>
      <c r="E18" s="269" t="s">
        <v>8</v>
      </c>
      <c r="F18" s="269" t="s">
        <v>6</v>
      </c>
      <c r="G18" s="270"/>
      <c r="H18" s="270"/>
      <c r="I18" s="270"/>
      <c r="J18" s="269"/>
      <c r="K18" s="269"/>
    </row>
    <row r="19" spans="1:11" ht="45" customHeight="1" x14ac:dyDescent="0.25">
      <c r="A19" s="269" t="s">
        <v>4682</v>
      </c>
      <c r="B19" s="269" t="s">
        <v>4683</v>
      </c>
      <c r="C19" s="269" t="s">
        <v>4684</v>
      </c>
      <c r="D19" s="269" t="s">
        <v>5487</v>
      </c>
      <c r="E19" s="269" t="s">
        <v>8</v>
      </c>
      <c r="F19" s="269" t="s">
        <v>6</v>
      </c>
      <c r="G19" s="270"/>
      <c r="H19" s="270"/>
      <c r="I19" s="270"/>
      <c r="J19" s="269"/>
      <c r="K19" s="269"/>
    </row>
    <row r="20" spans="1:11" ht="30" x14ac:dyDescent="0.25">
      <c r="A20" s="269" t="s">
        <v>4687</v>
      </c>
      <c r="B20" s="269" t="s">
        <v>4688</v>
      </c>
      <c r="C20" s="269" t="s">
        <v>4689</v>
      </c>
      <c r="D20" s="269" t="s">
        <v>5487</v>
      </c>
      <c r="E20" s="269" t="s">
        <v>8</v>
      </c>
      <c r="F20" s="269" t="s">
        <v>6</v>
      </c>
      <c r="G20" s="270"/>
      <c r="H20" s="270"/>
      <c r="I20" s="270"/>
      <c r="J20" s="269"/>
      <c r="K20" s="269"/>
    </row>
    <row r="21" spans="1:11" ht="30" x14ac:dyDescent="0.25">
      <c r="A21" s="269" t="s">
        <v>4692</v>
      </c>
      <c r="B21" s="269" t="s">
        <v>4693</v>
      </c>
      <c r="C21" s="269" t="s">
        <v>4694</v>
      </c>
      <c r="D21" s="269" t="s">
        <v>5487</v>
      </c>
      <c r="E21" s="269" t="s">
        <v>8</v>
      </c>
      <c r="F21" s="269" t="s">
        <v>6</v>
      </c>
      <c r="G21" s="270"/>
      <c r="H21" s="270"/>
      <c r="I21" s="270"/>
      <c r="J21" s="269"/>
      <c r="K21" s="269"/>
    </row>
    <row r="22" spans="1:11" ht="60" x14ac:dyDescent="0.25">
      <c r="A22" s="27" t="s">
        <v>5482</v>
      </c>
      <c r="B22" s="23" t="s">
        <v>5483</v>
      </c>
      <c r="C22" s="23" t="s">
        <v>5484</v>
      </c>
      <c r="D22" s="19" t="s">
        <v>5487</v>
      </c>
      <c r="E22" s="7" t="s">
        <v>8</v>
      </c>
      <c r="F22" s="7" t="s">
        <v>6</v>
      </c>
      <c r="G22" s="20"/>
      <c r="H22" s="20"/>
      <c r="I22" s="20"/>
      <c r="J22" s="7"/>
      <c r="K22" s="21" t="s">
        <v>5183</v>
      </c>
    </row>
    <row r="23" spans="1:11" x14ac:dyDescent="0.25">
      <c r="A23" s="269"/>
      <c r="B23" s="269"/>
      <c r="C23" s="269"/>
      <c r="D23" s="269"/>
      <c r="E23" s="269"/>
      <c r="F23" s="269"/>
      <c r="G23" s="270"/>
      <c r="H23" s="270"/>
      <c r="I23" s="270"/>
      <c r="J23" s="269"/>
      <c r="K23" s="269"/>
    </row>
    <row r="24" spans="1:11" x14ac:dyDescent="0.25">
      <c r="A24" s="27"/>
      <c r="B24" s="23"/>
      <c r="C24" s="23"/>
      <c r="D24" s="19"/>
      <c r="E24" s="7"/>
      <c r="F24" s="7"/>
      <c r="G24" s="20"/>
      <c r="H24" s="20"/>
      <c r="I24" s="20"/>
      <c r="J24" s="7"/>
      <c r="K24" s="21"/>
    </row>
    <row r="25" spans="1:11" x14ac:dyDescent="0.25">
      <c r="A25" s="27"/>
      <c r="B25" s="23"/>
      <c r="C25" s="23"/>
      <c r="D25" s="19"/>
      <c r="E25" s="7"/>
      <c r="F25" s="7"/>
      <c r="G25" s="20"/>
      <c r="H25" s="20"/>
      <c r="I25" s="20"/>
      <c r="J25" s="7"/>
      <c r="K25" s="21"/>
    </row>
    <row r="26" spans="1:11" x14ac:dyDescent="0.25">
      <c r="A26" s="27"/>
      <c r="B26" s="23"/>
      <c r="C26" s="23"/>
      <c r="D26" s="19"/>
      <c r="E26" s="7"/>
      <c r="F26" s="7"/>
      <c r="G26" s="20"/>
      <c r="H26" s="20"/>
      <c r="I26" s="20"/>
      <c r="J26" s="7"/>
      <c r="K26" s="21"/>
    </row>
    <row r="27" spans="1:11" x14ac:dyDescent="0.25">
      <c r="A27" s="27"/>
      <c r="B27" s="23"/>
      <c r="C27" s="23"/>
      <c r="D27" s="19"/>
      <c r="E27" s="7"/>
      <c r="F27" s="7"/>
      <c r="G27" s="20"/>
      <c r="H27" s="20"/>
      <c r="I27" s="20"/>
      <c r="J27" s="7"/>
      <c r="K27" s="21"/>
    </row>
    <row r="28" spans="1:11" x14ac:dyDescent="0.25">
      <c r="A28" s="27"/>
      <c r="B28" s="23"/>
      <c r="C28" s="23"/>
      <c r="D28" s="19"/>
      <c r="E28" s="7"/>
      <c r="F28" s="7"/>
      <c r="G28" s="20"/>
      <c r="H28" s="20"/>
      <c r="I28" s="20"/>
      <c r="J28" s="7"/>
      <c r="K28" s="21"/>
    </row>
    <row r="29" spans="1:11" x14ac:dyDescent="0.25">
      <c r="A29" s="27"/>
      <c r="B29" s="23"/>
      <c r="C29" s="23"/>
      <c r="D29" s="19"/>
      <c r="E29" s="7"/>
      <c r="F29" s="7"/>
      <c r="G29" s="20"/>
      <c r="H29" s="20"/>
      <c r="I29" s="20"/>
      <c r="J29" s="7"/>
      <c r="K29" s="21"/>
    </row>
    <row r="30" spans="1:11" x14ac:dyDescent="0.25">
      <c r="A30" s="27"/>
      <c r="B30" s="23"/>
      <c r="C30" s="23"/>
      <c r="D30" s="19"/>
      <c r="E30" s="7"/>
      <c r="F30" s="7"/>
      <c r="G30" s="20"/>
      <c r="H30" s="20"/>
      <c r="I30" s="20"/>
      <c r="J30" s="7"/>
      <c r="K30" s="21"/>
    </row>
    <row r="31" spans="1:11" x14ac:dyDescent="0.25">
      <c r="A31" s="27"/>
      <c r="B31" s="23"/>
      <c r="C31" s="23"/>
      <c r="D31" s="19"/>
      <c r="E31" s="7"/>
      <c r="F31" s="7"/>
      <c r="G31" s="20"/>
      <c r="H31" s="20"/>
      <c r="I31" s="20"/>
      <c r="J31" s="7"/>
      <c r="K31" s="21"/>
    </row>
    <row r="32" spans="1:11" x14ac:dyDescent="0.25">
      <c r="A32" s="27"/>
      <c r="B32" s="23"/>
      <c r="C32" s="23"/>
      <c r="D32" s="19"/>
      <c r="E32" s="7"/>
      <c r="F32" s="7"/>
      <c r="G32" s="20"/>
      <c r="H32" s="20"/>
      <c r="I32" s="20"/>
      <c r="J32" s="7"/>
      <c r="K32" s="21"/>
    </row>
    <row r="33" spans="1:11" x14ac:dyDescent="0.25">
      <c r="A33" s="27"/>
      <c r="B33" s="23"/>
      <c r="C33" s="23"/>
      <c r="D33" s="19"/>
      <c r="E33" s="7"/>
      <c r="F33" s="7"/>
      <c r="G33" s="20"/>
      <c r="H33" s="20"/>
      <c r="I33" s="20"/>
      <c r="J33" s="7"/>
      <c r="K33" s="21"/>
    </row>
    <row r="34" spans="1:11" x14ac:dyDescent="0.25">
      <c r="A34" s="27"/>
      <c r="B34" s="23"/>
      <c r="C34" s="23"/>
      <c r="D34" s="19"/>
      <c r="E34" s="7"/>
      <c r="F34" s="7"/>
      <c r="G34" s="20"/>
      <c r="H34" s="20"/>
      <c r="I34" s="20"/>
      <c r="J34" s="7"/>
      <c r="K34" s="21"/>
    </row>
    <row r="35" spans="1:11" x14ac:dyDescent="0.25">
      <c r="A35" s="27"/>
      <c r="B35" s="23"/>
      <c r="C35" s="23"/>
      <c r="D35" s="19"/>
      <c r="E35" s="7"/>
      <c r="F35" s="7"/>
      <c r="G35" s="20"/>
      <c r="H35" s="20"/>
      <c r="I35" s="20"/>
      <c r="J35" s="7"/>
      <c r="K35" s="21"/>
    </row>
    <row r="36" spans="1:11" x14ac:dyDescent="0.25">
      <c r="A36" s="27"/>
      <c r="B36" s="23"/>
      <c r="C36" s="23"/>
      <c r="D36" s="19"/>
      <c r="E36" s="7"/>
      <c r="F36" s="7"/>
      <c r="G36" s="20"/>
      <c r="H36" s="20"/>
      <c r="I36" s="20"/>
      <c r="J36" s="7"/>
      <c r="K36" s="21"/>
    </row>
    <row r="37" spans="1:11" x14ac:dyDescent="0.25">
      <c r="A37" s="27"/>
      <c r="B37" s="23"/>
      <c r="C37" s="23"/>
      <c r="D37" s="7"/>
      <c r="E37" s="7"/>
      <c r="F37" s="7"/>
      <c r="G37" s="20"/>
      <c r="H37" s="20"/>
      <c r="I37" s="20"/>
      <c r="J37" s="7"/>
      <c r="K37" s="21"/>
    </row>
    <row r="38" spans="1:11" x14ac:dyDescent="0.25">
      <c r="A38" s="27"/>
      <c r="B38" s="23"/>
      <c r="C38" s="23"/>
      <c r="D38" s="7"/>
      <c r="E38" s="7"/>
      <c r="F38" s="7"/>
      <c r="G38" s="20"/>
      <c r="H38" s="20"/>
      <c r="I38" s="20"/>
      <c r="J38" s="7"/>
      <c r="K38" s="21"/>
    </row>
    <row r="39" spans="1:11" x14ac:dyDescent="0.25">
      <c r="A39" s="27"/>
      <c r="B39" s="23"/>
      <c r="C39" s="23"/>
      <c r="D39" s="7"/>
      <c r="E39" s="7"/>
      <c r="F39" s="7"/>
      <c r="G39" s="20"/>
      <c r="H39" s="20"/>
      <c r="I39" s="20"/>
      <c r="J39" s="7"/>
      <c r="K39" s="21"/>
    </row>
    <row r="40" spans="1:11" x14ac:dyDescent="0.25">
      <c r="A40" s="27"/>
      <c r="B40" s="23"/>
      <c r="C40" s="23"/>
      <c r="D40" s="7"/>
      <c r="E40" s="7"/>
      <c r="F40" s="7"/>
      <c r="G40" s="20"/>
      <c r="H40" s="20"/>
      <c r="I40" s="20"/>
      <c r="J40" s="7"/>
      <c r="K40" s="7"/>
    </row>
    <row r="41" spans="1:11" x14ac:dyDescent="0.25">
      <c r="A41" s="27"/>
      <c r="B41" s="23"/>
      <c r="C41" s="23"/>
      <c r="D41" s="7"/>
      <c r="E41" s="7"/>
      <c r="F41" s="7"/>
      <c r="G41" s="20"/>
      <c r="H41" s="20"/>
      <c r="I41" s="20"/>
      <c r="J41" s="7"/>
      <c r="K41" s="7"/>
    </row>
    <row r="42" spans="1:11" x14ac:dyDescent="0.25">
      <c r="A42" s="27"/>
      <c r="B42" s="23"/>
      <c r="C42" s="23"/>
      <c r="D42" s="7"/>
      <c r="E42" s="7"/>
      <c r="F42" s="7"/>
      <c r="G42" s="20"/>
      <c r="H42" s="20"/>
      <c r="I42" s="20"/>
      <c r="J42" s="7"/>
      <c r="K42" s="7"/>
    </row>
    <row r="43" spans="1:11" x14ac:dyDescent="0.25">
      <c r="A43" s="27"/>
      <c r="B43" s="23"/>
      <c r="C43" s="23"/>
      <c r="D43" s="7"/>
      <c r="E43" s="7"/>
      <c r="F43" s="7"/>
      <c r="G43" s="20"/>
      <c r="H43" s="20"/>
      <c r="I43" s="20"/>
      <c r="J43" s="7"/>
      <c r="K43" s="7"/>
    </row>
    <row r="44" spans="1:11" x14ac:dyDescent="0.25">
      <c r="A44" s="27"/>
      <c r="B44" s="23"/>
      <c r="C44" s="23"/>
      <c r="D44" s="7"/>
      <c r="E44" s="7"/>
      <c r="F44" s="7"/>
      <c r="G44" s="20"/>
      <c r="H44" s="20"/>
      <c r="I44" s="20"/>
      <c r="J44" s="7"/>
      <c r="K44" s="7"/>
    </row>
    <row r="45" spans="1:11" x14ac:dyDescent="0.25">
      <c r="A45" s="27"/>
      <c r="B45" s="23"/>
      <c r="C45" s="23"/>
      <c r="D45" s="7"/>
      <c r="E45" s="7"/>
      <c r="F45" s="7"/>
      <c r="G45" s="20"/>
      <c r="H45" s="20"/>
      <c r="I45" s="20"/>
      <c r="J45" s="7"/>
      <c r="K45" s="7"/>
    </row>
    <row r="46" spans="1:11" x14ac:dyDescent="0.25">
      <c r="A46" s="27"/>
      <c r="B46" s="23"/>
      <c r="C46" s="23"/>
      <c r="D46" s="7"/>
      <c r="E46" s="7"/>
      <c r="F46" s="7"/>
      <c r="G46" s="20"/>
      <c r="H46" s="20"/>
      <c r="I46" s="20"/>
      <c r="J46" s="7"/>
      <c r="K46" s="7"/>
    </row>
    <row r="47" spans="1:11" x14ac:dyDescent="0.25">
      <c r="A47" s="27"/>
      <c r="B47" s="23"/>
      <c r="C47" s="23"/>
      <c r="D47" s="7"/>
      <c r="E47" s="7"/>
      <c r="F47" s="7"/>
      <c r="G47" s="20"/>
      <c r="H47" s="20"/>
      <c r="I47" s="20"/>
      <c r="J47" s="7"/>
      <c r="K47" s="7"/>
    </row>
  </sheetData>
  <sortState xmlns:xlrd2="http://schemas.microsoft.com/office/spreadsheetml/2017/richdata2" ref="A3:K23">
    <sortCondition ref="A3:A23"/>
  </sortState>
  <conditionalFormatting sqref="A3:K59">
    <cfRule type="expression" dxfId="79" priority="3">
      <formula>$F3="v"</formula>
    </cfRule>
    <cfRule type="expression" dxfId="78" priority="4">
      <formula>$F3="no"</formula>
    </cfRule>
  </conditionalFormatting>
  <conditionalFormatting sqref="A3:I59">
    <cfRule type="expression" dxfId="77" priority="1">
      <formula>$F3="m"</formula>
    </cfRule>
    <cfRule type="expression" dxfId="76" priority="2">
      <formula>$F3="d"</formula>
    </cfRule>
  </conditionalFormatting>
  <pageMargins left="0.7" right="0.2" top="0.2" bottom="0.2" header="0.05" footer="0.3"/>
  <pageSetup orientation="landscape" r:id="rId1"/>
  <headerFooter>
    <oddHeader>&amp;L&amp;A</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CC677-6624-4438-ACEB-3A764D88873E}">
  <dimension ref="A2:K47"/>
  <sheetViews>
    <sheetView topLeftCell="A26" workbookViewId="0">
      <selection activeCell="M28" sqref="M28"/>
    </sheetView>
  </sheetViews>
  <sheetFormatPr defaultRowHeight="15" x14ac:dyDescent="0.25"/>
  <cols>
    <col min="1" max="1" width="17.5703125" customWidth="1"/>
    <col min="2" max="3" width="16.7109375" customWidth="1"/>
    <col min="4" max="6" width="3.7109375" customWidth="1"/>
    <col min="7" max="9" width="7.85546875" customWidth="1"/>
    <col min="10" max="10" width="35.7109375" customWidth="1"/>
    <col min="11" max="11" width="6.2851562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52</v>
      </c>
      <c r="B3" s="269" t="s">
        <v>53</v>
      </c>
      <c r="C3" s="269" t="s">
        <v>54</v>
      </c>
      <c r="D3" s="269" t="s">
        <v>5485</v>
      </c>
      <c r="E3" s="269" t="s">
        <v>4</v>
      </c>
      <c r="F3" s="269" t="s">
        <v>5</v>
      </c>
      <c r="G3" s="270"/>
      <c r="H3" s="270"/>
      <c r="I3" s="270"/>
      <c r="J3" s="269"/>
      <c r="K3" s="269" t="s">
        <v>7</v>
      </c>
    </row>
    <row r="4" spans="1:11" ht="45" customHeight="1" x14ac:dyDescent="0.25">
      <c r="A4" s="269" t="s">
        <v>541</v>
      </c>
      <c r="B4" s="269" t="s">
        <v>542</v>
      </c>
      <c r="C4" s="269" t="s">
        <v>543</v>
      </c>
      <c r="D4" s="269" t="s">
        <v>5485</v>
      </c>
      <c r="E4" s="269" t="s">
        <v>4</v>
      </c>
      <c r="F4" s="269" t="s">
        <v>5</v>
      </c>
      <c r="G4" s="270"/>
      <c r="H4" s="270"/>
      <c r="I4" s="270"/>
      <c r="J4" s="269"/>
      <c r="K4" s="269" t="s">
        <v>545</v>
      </c>
    </row>
    <row r="5" spans="1:11" ht="45" customHeight="1" x14ac:dyDescent="0.25">
      <c r="A5" s="269" t="s">
        <v>1245</v>
      </c>
      <c r="B5" s="269" t="s">
        <v>1246</v>
      </c>
      <c r="C5" s="269" t="s">
        <v>1247</v>
      </c>
      <c r="D5" s="269" t="s">
        <v>5488</v>
      </c>
      <c r="E5" s="269" t="s">
        <v>4</v>
      </c>
      <c r="F5" s="269" t="s">
        <v>5</v>
      </c>
      <c r="G5" s="270"/>
      <c r="H5" s="270"/>
      <c r="I5" s="270"/>
      <c r="J5" s="269"/>
      <c r="K5" s="269"/>
    </row>
    <row r="6" spans="1:11" ht="45" customHeight="1" x14ac:dyDescent="0.25">
      <c r="A6" s="269" t="s">
        <v>1249</v>
      </c>
      <c r="B6" s="269" t="s">
        <v>1250</v>
      </c>
      <c r="C6" s="269" t="s">
        <v>1251</v>
      </c>
      <c r="D6" s="269" t="s">
        <v>5488</v>
      </c>
      <c r="E6" s="269" t="s">
        <v>4</v>
      </c>
      <c r="F6" s="269" t="s">
        <v>5</v>
      </c>
      <c r="G6" s="270"/>
      <c r="H6" s="270"/>
      <c r="I6" s="270"/>
      <c r="J6" s="269"/>
      <c r="K6" s="269"/>
    </row>
    <row r="7" spans="1:11" ht="45" customHeight="1" x14ac:dyDescent="0.25">
      <c r="A7" s="269" t="s">
        <v>1254</v>
      </c>
      <c r="B7" s="269" t="s">
        <v>1255</v>
      </c>
      <c r="C7" s="269" t="s">
        <v>1256</v>
      </c>
      <c r="D7" s="269" t="s">
        <v>5485</v>
      </c>
      <c r="E7" s="269" t="s">
        <v>4</v>
      </c>
      <c r="F7" s="269" t="s">
        <v>5</v>
      </c>
      <c r="G7" s="270"/>
      <c r="H7" s="270"/>
      <c r="I7" s="270"/>
      <c r="J7" s="269"/>
      <c r="K7" s="269"/>
    </row>
    <row r="8" spans="1:11" ht="45" customHeight="1" x14ac:dyDescent="0.25">
      <c r="A8" s="269" t="s">
        <v>1258</v>
      </c>
      <c r="B8" s="269" t="s">
        <v>1259</v>
      </c>
      <c r="C8" s="269" t="s">
        <v>1260</v>
      </c>
      <c r="D8" s="269" t="s">
        <v>5485</v>
      </c>
      <c r="E8" s="269" t="s">
        <v>4</v>
      </c>
      <c r="F8" s="269" t="s">
        <v>5</v>
      </c>
      <c r="G8" s="270"/>
      <c r="H8" s="270"/>
      <c r="I8" s="270"/>
      <c r="J8" s="269"/>
      <c r="K8" s="269" t="s">
        <v>9</v>
      </c>
    </row>
    <row r="9" spans="1:11" ht="45" customHeight="1" x14ac:dyDescent="0.25">
      <c r="A9" s="269" t="s">
        <v>1264</v>
      </c>
      <c r="B9" s="269" t="s">
        <v>1265</v>
      </c>
      <c r="C9" s="269" t="s">
        <v>1266</v>
      </c>
      <c r="D9" s="269" t="s">
        <v>5486</v>
      </c>
      <c r="E9" s="269" t="s">
        <v>8</v>
      </c>
      <c r="F9" s="269" t="s">
        <v>5</v>
      </c>
      <c r="G9" s="270"/>
      <c r="H9" s="270"/>
      <c r="I9" s="270"/>
      <c r="J9" s="269"/>
      <c r="K9" s="269"/>
    </row>
    <row r="10" spans="1:11" ht="45" customHeight="1" x14ac:dyDescent="0.25">
      <c r="A10" s="269" t="s">
        <v>1268</v>
      </c>
      <c r="B10" s="269" t="s">
        <v>1269</v>
      </c>
      <c r="C10" s="269" t="s">
        <v>1270</v>
      </c>
      <c r="D10" s="269" t="s">
        <v>5485</v>
      </c>
      <c r="E10" s="269" t="s">
        <v>4</v>
      </c>
      <c r="F10" s="269" t="s">
        <v>5</v>
      </c>
      <c r="G10" s="270"/>
      <c r="H10" s="270"/>
      <c r="I10" s="270"/>
      <c r="J10" s="269"/>
      <c r="K10" s="269"/>
    </row>
    <row r="11" spans="1:11" ht="45" customHeight="1" x14ac:dyDescent="0.25">
      <c r="A11" s="269" t="s">
        <v>1344</v>
      </c>
      <c r="B11" s="269" t="s">
        <v>1345</v>
      </c>
      <c r="C11" s="269" t="s">
        <v>5859</v>
      </c>
      <c r="D11" s="269" t="s">
        <v>5486</v>
      </c>
      <c r="E11" s="269" t="s">
        <v>8</v>
      </c>
      <c r="F11" s="269" t="s">
        <v>5</v>
      </c>
      <c r="G11" s="270"/>
      <c r="H11" s="270"/>
      <c r="I11" s="270"/>
      <c r="J11" s="269"/>
      <c r="K11" s="269"/>
    </row>
    <row r="12" spans="1:11" ht="45" customHeight="1" x14ac:dyDescent="0.25">
      <c r="A12" s="269" t="s">
        <v>1349</v>
      </c>
      <c r="B12" s="269" t="s">
        <v>5860</v>
      </c>
      <c r="C12" s="269" t="s">
        <v>5861</v>
      </c>
      <c r="D12" s="269" t="s">
        <v>5486</v>
      </c>
      <c r="E12" s="269" t="s">
        <v>8</v>
      </c>
      <c r="F12" s="269" t="s">
        <v>6</v>
      </c>
      <c r="G12" s="270"/>
      <c r="H12" s="270"/>
      <c r="I12" s="270"/>
      <c r="J12" s="269"/>
      <c r="K12" s="269"/>
    </row>
    <row r="13" spans="1:11" ht="45" customHeight="1" x14ac:dyDescent="0.25">
      <c r="A13" s="269" t="s">
        <v>5864</v>
      </c>
      <c r="B13" s="269" t="s">
        <v>5865</v>
      </c>
      <c r="C13" s="269" t="s">
        <v>5866</v>
      </c>
      <c r="D13" s="269" t="s">
        <v>5486</v>
      </c>
      <c r="E13" s="269" t="s">
        <v>8</v>
      </c>
      <c r="F13" s="269" t="s">
        <v>6</v>
      </c>
      <c r="G13" s="270"/>
      <c r="H13" s="270"/>
      <c r="I13" s="270"/>
      <c r="J13" s="269"/>
      <c r="K13" s="269"/>
    </row>
    <row r="14" spans="1:11" ht="45" customHeight="1" x14ac:dyDescent="0.25">
      <c r="A14" s="269" t="s">
        <v>5869</v>
      </c>
      <c r="B14" s="269" t="s">
        <v>5870</v>
      </c>
      <c r="C14" s="269" t="s">
        <v>5871</v>
      </c>
      <c r="D14" s="269" t="s">
        <v>5486</v>
      </c>
      <c r="E14" s="269" t="s">
        <v>8</v>
      </c>
      <c r="F14" s="269" t="s">
        <v>6</v>
      </c>
      <c r="G14" s="270"/>
      <c r="H14" s="270"/>
      <c r="I14" s="270"/>
      <c r="J14" s="269"/>
      <c r="K14" s="269"/>
    </row>
    <row r="15" spans="1:11" ht="45" customHeight="1" x14ac:dyDescent="0.25">
      <c r="A15" s="269" t="s">
        <v>5872</v>
      </c>
      <c r="B15" s="269" t="s">
        <v>5873</v>
      </c>
      <c r="C15" s="269" t="s">
        <v>5874</v>
      </c>
      <c r="D15" s="269" t="s">
        <v>5486</v>
      </c>
      <c r="E15" s="269" t="s">
        <v>8</v>
      </c>
      <c r="F15" s="269" t="s">
        <v>6</v>
      </c>
      <c r="G15" s="270"/>
      <c r="H15" s="270"/>
      <c r="I15" s="270"/>
      <c r="J15" s="269"/>
      <c r="K15" s="269"/>
    </row>
    <row r="16" spans="1:11" ht="45" customHeight="1" x14ac:dyDescent="0.25">
      <c r="A16" s="269" t="s">
        <v>5875</v>
      </c>
      <c r="B16" s="269" t="s">
        <v>5876</v>
      </c>
      <c r="C16" s="269" t="s">
        <v>5877</v>
      </c>
      <c r="D16" s="269" t="s">
        <v>5486</v>
      </c>
      <c r="E16" s="269" t="s">
        <v>8</v>
      </c>
      <c r="F16" s="269" t="s">
        <v>6</v>
      </c>
      <c r="G16" s="270"/>
      <c r="H16" s="270"/>
      <c r="I16" s="270"/>
      <c r="J16" s="269"/>
      <c r="K16" s="269"/>
    </row>
    <row r="17" spans="1:11" ht="45" customHeight="1" x14ac:dyDescent="0.25">
      <c r="A17" s="269" t="s">
        <v>1356</v>
      </c>
      <c r="B17" s="269" t="s">
        <v>4926</v>
      </c>
      <c r="C17" s="269" t="s">
        <v>4927</v>
      </c>
      <c r="D17" s="269" t="s">
        <v>5485</v>
      </c>
      <c r="E17" s="269" t="s">
        <v>8</v>
      </c>
      <c r="F17" s="269" t="s">
        <v>5</v>
      </c>
      <c r="G17" s="270"/>
      <c r="H17" s="270"/>
      <c r="I17" s="270"/>
      <c r="J17" s="269"/>
      <c r="K17" s="269" t="s">
        <v>9</v>
      </c>
    </row>
    <row r="18" spans="1:11" ht="45" customHeight="1" x14ac:dyDescent="0.25">
      <c r="A18" s="269" t="s">
        <v>1359</v>
      </c>
      <c r="B18" s="269" t="s">
        <v>1360</v>
      </c>
      <c r="C18" s="269" t="s">
        <v>1361</v>
      </c>
      <c r="D18" s="269" t="s">
        <v>5485</v>
      </c>
      <c r="E18" s="269" t="s">
        <v>8</v>
      </c>
      <c r="F18" s="269" t="s">
        <v>5</v>
      </c>
      <c r="G18" s="270"/>
      <c r="H18" s="270"/>
      <c r="I18" s="270"/>
      <c r="J18" s="269"/>
      <c r="K18" s="269" t="s">
        <v>9</v>
      </c>
    </row>
    <row r="19" spans="1:11" ht="45" customHeight="1" x14ac:dyDescent="0.25">
      <c r="A19" s="269" t="s">
        <v>1364</v>
      </c>
      <c r="B19" s="269" t="s">
        <v>2219</v>
      </c>
      <c r="C19" s="269" t="s">
        <v>4929</v>
      </c>
      <c r="D19" s="269" t="s">
        <v>5485</v>
      </c>
      <c r="E19" s="269" t="s">
        <v>8</v>
      </c>
      <c r="F19" s="269" t="s">
        <v>5</v>
      </c>
      <c r="G19" s="270"/>
      <c r="H19" s="270"/>
      <c r="I19" s="270"/>
      <c r="J19" s="269"/>
      <c r="K19" s="269" t="s">
        <v>9</v>
      </c>
    </row>
    <row r="20" spans="1:11" ht="45" customHeight="1" x14ac:dyDescent="0.25">
      <c r="A20" s="269" t="s">
        <v>1367</v>
      </c>
      <c r="B20" s="269" t="s">
        <v>1368</v>
      </c>
      <c r="C20" s="269" t="s">
        <v>1369</v>
      </c>
      <c r="D20" s="269" t="s">
        <v>5485</v>
      </c>
      <c r="E20" s="269" t="s">
        <v>8</v>
      </c>
      <c r="F20" s="269" t="s">
        <v>5</v>
      </c>
      <c r="G20" s="270"/>
      <c r="H20" s="270"/>
      <c r="I20" s="270"/>
      <c r="J20" s="269"/>
      <c r="K20" s="269" t="s">
        <v>9</v>
      </c>
    </row>
    <row r="21" spans="1:11" ht="45" customHeight="1" x14ac:dyDescent="0.25">
      <c r="A21" s="269" t="s">
        <v>1371</v>
      </c>
      <c r="B21" s="269" t="s">
        <v>1372</v>
      </c>
      <c r="C21" s="269" t="s">
        <v>1373</v>
      </c>
      <c r="D21" s="269" t="s">
        <v>5485</v>
      </c>
      <c r="E21" s="269" t="s">
        <v>4</v>
      </c>
      <c r="F21" s="269" t="s">
        <v>5</v>
      </c>
      <c r="G21" s="270"/>
      <c r="H21" s="270"/>
      <c r="I21" s="270"/>
      <c r="J21" s="269"/>
      <c r="K21" s="269"/>
    </row>
    <row r="22" spans="1:11" ht="45" customHeight="1" x14ac:dyDescent="0.25">
      <c r="A22" s="269" t="s">
        <v>1375</v>
      </c>
      <c r="B22" s="269" t="s">
        <v>1376</v>
      </c>
      <c r="C22" s="269" t="s">
        <v>1377</v>
      </c>
      <c r="D22" s="269" t="s">
        <v>5488</v>
      </c>
      <c r="E22" s="269" t="s">
        <v>4</v>
      </c>
      <c r="F22" s="269" t="s">
        <v>5</v>
      </c>
      <c r="G22" s="270"/>
      <c r="H22" s="270"/>
      <c r="I22" s="270"/>
      <c r="J22" s="269"/>
      <c r="K22" s="269"/>
    </row>
    <row r="23" spans="1:11" ht="45" customHeight="1" x14ac:dyDescent="0.25">
      <c r="A23" s="269" t="s">
        <v>1380</v>
      </c>
      <c r="B23" s="269" t="s">
        <v>1381</v>
      </c>
      <c r="C23" s="269" t="s">
        <v>1382</v>
      </c>
      <c r="D23" s="269" t="s">
        <v>5486</v>
      </c>
      <c r="E23" s="269" t="s">
        <v>8</v>
      </c>
      <c r="F23" s="269" t="s">
        <v>5</v>
      </c>
      <c r="G23" s="270"/>
      <c r="H23" s="270"/>
      <c r="I23" s="270"/>
      <c r="J23" s="269"/>
      <c r="K23" s="269" t="s">
        <v>153</v>
      </c>
    </row>
    <row r="24" spans="1:11" ht="45" customHeight="1" x14ac:dyDescent="0.25">
      <c r="A24" s="269" t="s">
        <v>1405</v>
      </c>
      <c r="B24" s="269" t="s">
        <v>1406</v>
      </c>
      <c r="C24" s="269" t="s">
        <v>1407</v>
      </c>
      <c r="D24" s="269" t="s">
        <v>5485</v>
      </c>
      <c r="E24" s="269" t="s">
        <v>8</v>
      </c>
      <c r="F24" s="269" t="s">
        <v>6</v>
      </c>
      <c r="G24" s="270"/>
      <c r="H24" s="270"/>
      <c r="I24" s="270"/>
      <c r="J24" s="269"/>
      <c r="K24" s="269" t="s">
        <v>9</v>
      </c>
    </row>
    <row r="25" spans="1:11" ht="45" customHeight="1" x14ac:dyDescent="0.25">
      <c r="A25" s="269" t="s">
        <v>1410</v>
      </c>
      <c r="B25" s="269" t="s">
        <v>1411</v>
      </c>
      <c r="C25" s="269" t="s">
        <v>1412</v>
      </c>
      <c r="D25" s="269" t="s">
        <v>5485</v>
      </c>
      <c r="E25" s="269" t="s">
        <v>8</v>
      </c>
      <c r="F25" s="269" t="s">
        <v>5</v>
      </c>
      <c r="G25" s="270"/>
      <c r="H25" s="270"/>
      <c r="I25" s="270"/>
      <c r="J25" s="269"/>
      <c r="K25" s="269" t="s">
        <v>9</v>
      </c>
    </row>
    <row r="26" spans="1:11" ht="45" customHeight="1" x14ac:dyDescent="0.25">
      <c r="A26" s="269" t="s">
        <v>1416</v>
      </c>
      <c r="B26" s="269" t="s">
        <v>1417</v>
      </c>
      <c r="C26" s="269" t="s">
        <v>1418</v>
      </c>
      <c r="D26" s="269" t="s">
        <v>5486</v>
      </c>
      <c r="E26" s="269" t="s">
        <v>8</v>
      </c>
      <c r="F26" s="269" t="s">
        <v>6</v>
      </c>
      <c r="G26" s="270"/>
      <c r="H26" s="270"/>
      <c r="I26" s="270"/>
      <c r="J26" s="269"/>
      <c r="K26" s="269" t="s">
        <v>13</v>
      </c>
    </row>
    <row r="27" spans="1:11" ht="45" customHeight="1" x14ac:dyDescent="0.25">
      <c r="A27" s="269" t="s">
        <v>1420</v>
      </c>
      <c r="B27" s="269" t="s">
        <v>1417</v>
      </c>
      <c r="C27" s="269" t="s">
        <v>1418</v>
      </c>
      <c r="D27" s="269" t="s">
        <v>5488</v>
      </c>
      <c r="E27" s="269" t="s">
        <v>4</v>
      </c>
      <c r="F27" s="269" t="s">
        <v>6</v>
      </c>
      <c r="G27" s="270"/>
      <c r="H27" s="270"/>
      <c r="I27" s="270"/>
      <c r="J27" s="269"/>
      <c r="K27" s="269"/>
    </row>
    <row r="28" spans="1:11" ht="45" customHeight="1" x14ac:dyDescent="0.25">
      <c r="A28" s="27" t="s">
        <v>3969</v>
      </c>
      <c r="B28" s="23" t="s">
        <v>3970</v>
      </c>
      <c r="C28" s="23" t="s">
        <v>3971</v>
      </c>
      <c r="D28" s="269" t="s">
        <v>5485</v>
      </c>
      <c r="E28" s="269" t="s">
        <v>4</v>
      </c>
      <c r="F28" s="269" t="s">
        <v>6</v>
      </c>
      <c r="G28" s="20"/>
      <c r="H28" s="20"/>
      <c r="I28" s="20"/>
      <c r="J28" s="7"/>
      <c r="K28" s="21"/>
    </row>
    <row r="29" spans="1:11" ht="45" customHeight="1" x14ac:dyDescent="0.25">
      <c r="A29" s="27" t="s">
        <v>3986</v>
      </c>
      <c r="B29" s="23" t="s">
        <v>3987</v>
      </c>
      <c r="C29" s="23" t="s">
        <v>3988</v>
      </c>
      <c r="D29" s="269" t="s">
        <v>5486</v>
      </c>
      <c r="E29" s="269" t="s">
        <v>8</v>
      </c>
      <c r="F29" s="269" t="s">
        <v>6</v>
      </c>
      <c r="G29" s="20"/>
      <c r="H29" s="20"/>
      <c r="I29" s="20"/>
      <c r="J29" s="7"/>
      <c r="K29" s="21"/>
    </row>
    <row r="30" spans="1:11" x14ac:dyDescent="0.25">
      <c r="A30" s="27"/>
      <c r="B30" s="23"/>
      <c r="C30" s="23"/>
      <c r="D30" s="293"/>
      <c r="E30" s="293"/>
      <c r="F30" s="293"/>
      <c r="G30" s="20"/>
      <c r="H30" s="20"/>
      <c r="I30" s="20"/>
      <c r="J30" s="7"/>
      <c r="K30" s="21"/>
    </row>
    <row r="31" spans="1:11" x14ac:dyDescent="0.25">
      <c r="A31" s="27"/>
      <c r="B31" s="23"/>
      <c r="C31" s="23"/>
      <c r="D31" s="25"/>
      <c r="E31" s="25"/>
      <c r="F31" s="25"/>
      <c r="G31" s="20"/>
      <c r="H31" s="20"/>
      <c r="I31" s="20"/>
      <c r="J31" s="7"/>
      <c r="K31" s="21"/>
    </row>
    <row r="32" spans="1:11" x14ac:dyDescent="0.25">
      <c r="A32" s="27"/>
      <c r="B32" s="23"/>
      <c r="C32" s="23"/>
      <c r="D32" s="25"/>
      <c r="E32" s="25"/>
      <c r="F32" s="25"/>
      <c r="G32" s="20"/>
      <c r="H32" s="20"/>
      <c r="I32" s="20"/>
      <c r="J32" s="7"/>
      <c r="K32" s="21"/>
    </row>
    <row r="33" spans="1:11" x14ac:dyDescent="0.25">
      <c r="A33" s="27"/>
      <c r="B33" s="23"/>
      <c r="C33" s="23"/>
      <c r="D33" s="25"/>
      <c r="E33" s="25"/>
      <c r="F33" s="25"/>
      <c r="G33" s="20"/>
      <c r="H33" s="20"/>
      <c r="I33" s="20"/>
      <c r="J33" s="7"/>
      <c r="K33" s="21"/>
    </row>
    <row r="34" spans="1:11" x14ac:dyDescent="0.25">
      <c r="A34" s="27"/>
      <c r="B34" s="23"/>
      <c r="C34" s="23"/>
      <c r="D34" s="25"/>
      <c r="E34" s="25"/>
      <c r="F34" s="25"/>
      <c r="G34" s="20"/>
      <c r="H34" s="20"/>
      <c r="I34" s="20"/>
      <c r="J34" s="7"/>
      <c r="K34" s="21"/>
    </row>
    <row r="35" spans="1:11" x14ac:dyDescent="0.25">
      <c r="A35" s="27"/>
      <c r="B35" s="23"/>
      <c r="C35" s="23"/>
      <c r="D35" s="25"/>
      <c r="E35" s="25"/>
      <c r="F35" s="25"/>
      <c r="G35" s="20"/>
      <c r="H35" s="20"/>
      <c r="I35" s="20"/>
      <c r="J35" s="7"/>
      <c r="K35" s="21"/>
    </row>
    <row r="36" spans="1:11" x14ac:dyDescent="0.25">
      <c r="A36" s="27"/>
      <c r="B36" s="23"/>
      <c r="C36" s="23"/>
      <c r="D36" s="25"/>
      <c r="E36" s="25"/>
      <c r="F36" s="25"/>
      <c r="G36" s="20"/>
      <c r="H36" s="20"/>
      <c r="I36" s="20"/>
      <c r="J36" s="7"/>
      <c r="K36" s="21"/>
    </row>
    <row r="37" spans="1:11" x14ac:dyDescent="0.25">
      <c r="A37" s="27"/>
      <c r="B37" s="23"/>
      <c r="C37" s="23"/>
      <c r="D37" s="25"/>
      <c r="E37" s="25"/>
      <c r="F37" s="25"/>
      <c r="G37" s="20"/>
      <c r="H37" s="20"/>
      <c r="I37" s="20"/>
      <c r="J37" s="7"/>
      <c r="K37" s="21"/>
    </row>
    <row r="38" spans="1:11" x14ac:dyDescent="0.25">
      <c r="A38" s="27"/>
      <c r="B38" s="23"/>
      <c r="C38" s="23"/>
      <c r="D38" s="25"/>
      <c r="E38" s="25"/>
      <c r="F38" s="25"/>
      <c r="G38" s="20"/>
      <c r="H38" s="20"/>
      <c r="I38" s="20"/>
      <c r="J38" s="7"/>
      <c r="K38" s="21"/>
    </row>
    <row r="39" spans="1:11" x14ac:dyDescent="0.25">
      <c r="A39" s="27"/>
      <c r="B39" s="23"/>
      <c r="C39" s="23"/>
      <c r="D39" s="25"/>
      <c r="E39" s="25"/>
      <c r="F39" s="25"/>
      <c r="G39" s="20"/>
      <c r="H39" s="20"/>
      <c r="I39" s="20"/>
      <c r="J39" s="7"/>
      <c r="K39" s="21"/>
    </row>
    <row r="40" spans="1:11" x14ac:dyDescent="0.25">
      <c r="A40" s="27"/>
      <c r="B40" s="23"/>
      <c r="C40" s="23"/>
      <c r="D40" s="25"/>
      <c r="E40" s="25"/>
      <c r="F40" s="25"/>
      <c r="G40" s="20"/>
      <c r="H40" s="20"/>
      <c r="I40" s="20"/>
      <c r="J40" s="7"/>
      <c r="K40" s="19"/>
    </row>
    <row r="41" spans="1:11" x14ac:dyDescent="0.25">
      <c r="A41" s="27"/>
      <c r="B41" s="23"/>
      <c r="C41" s="23"/>
      <c r="D41" s="25"/>
      <c r="E41" s="25"/>
      <c r="F41" s="25"/>
      <c r="G41" s="20"/>
      <c r="H41" s="20"/>
      <c r="I41" s="20"/>
      <c r="J41" s="7"/>
      <c r="K41" s="19"/>
    </row>
    <row r="42" spans="1:11" x14ac:dyDescent="0.25">
      <c r="A42" s="27"/>
      <c r="B42" s="23"/>
      <c r="C42" s="23"/>
      <c r="D42" s="25"/>
      <c r="E42" s="25"/>
      <c r="F42" s="25"/>
      <c r="G42" s="20"/>
      <c r="H42" s="20"/>
      <c r="I42" s="20"/>
      <c r="J42" s="7"/>
      <c r="K42" s="19"/>
    </row>
    <row r="43" spans="1:11" x14ac:dyDescent="0.25">
      <c r="A43" s="27"/>
      <c r="B43" s="23"/>
      <c r="C43" s="23"/>
      <c r="D43" s="25"/>
      <c r="E43" s="25"/>
      <c r="F43" s="25"/>
      <c r="G43" s="20"/>
      <c r="H43" s="20"/>
      <c r="I43" s="20"/>
      <c r="J43" s="7"/>
      <c r="K43" s="19"/>
    </row>
    <row r="44" spans="1:11" x14ac:dyDescent="0.25">
      <c r="A44" s="27"/>
      <c r="B44" s="23"/>
      <c r="C44" s="23"/>
      <c r="D44" s="25"/>
      <c r="E44" s="25"/>
      <c r="F44" s="25"/>
      <c r="G44" s="20"/>
      <c r="H44" s="20"/>
      <c r="I44" s="20"/>
      <c r="J44" s="7"/>
      <c r="K44" s="19"/>
    </row>
    <row r="45" spans="1:11" x14ac:dyDescent="0.25">
      <c r="A45" s="27"/>
      <c r="B45" s="23"/>
      <c r="C45" s="23"/>
      <c r="D45" s="25"/>
      <c r="E45" s="25"/>
      <c r="F45" s="25"/>
      <c r="G45" s="20"/>
      <c r="H45" s="20"/>
      <c r="I45" s="20"/>
      <c r="J45" s="7"/>
      <c r="K45" s="19"/>
    </row>
    <row r="46" spans="1:11" x14ac:dyDescent="0.25">
      <c r="A46" s="27"/>
      <c r="B46" s="23"/>
      <c r="C46" s="23"/>
      <c r="D46" s="25"/>
      <c r="E46" s="25"/>
      <c r="F46" s="25"/>
      <c r="G46" s="20"/>
      <c r="H46" s="20"/>
      <c r="I46" s="20"/>
      <c r="J46" s="7"/>
      <c r="K46" s="19"/>
    </row>
    <row r="47" spans="1:11" x14ac:dyDescent="0.25">
      <c r="A47" s="27"/>
      <c r="B47" s="23"/>
      <c r="C47" s="23"/>
      <c r="D47" s="25"/>
      <c r="E47" s="25"/>
      <c r="F47" s="25"/>
      <c r="G47" s="20"/>
      <c r="H47" s="20"/>
      <c r="I47" s="20"/>
      <c r="J47" s="7"/>
      <c r="K47" s="19"/>
    </row>
  </sheetData>
  <conditionalFormatting sqref="A3:K59">
    <cfRule type="expression" dxfId="75" priority="3">
      <formula>$F3="v"</formula>
    </cfRule>
    <cfRule type="expression" dxfId="74" priority="4">
      <formula>$F3="no"</formula>
    </cfRule>
  </conditionalFormatting>
  <conditionalFormatting sqref="A3:I59">
    <cfRule type="expression" dxfId="73" priority="1">
      <formula>$F3="m"</formula>
    </cfRule>
    <cfRule type="expression" dxfId="72" priority="2">
      <formula>$F3="d"</formula>
    </cfRule>
  </conditionalFormatting>
  <pageMargins left="0.7" right="0.2" top="0.2" bottom="0.2" header="0.05" footer="0.3"/>
  <pageSetup orientation="landscape" r:id="rId1"/>
  <headerFooter>
    <oddHeader>&amp;L&amp;A</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61850-34E3-4780-9AED-D5BCB9551193}">
  <dimension ref="A2:K47"/>
  <sheetViews>
    <sheetView workbookViewId="0"/>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5.8554687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474</v>
      </c>
      <c r="B3" s="269" t="s">
        <v>475</v>
      </c>
      <c r="C3" s="269" t="s">
        <v>476</v>
      </c>
      <c r="D3" s="269" t="s">
        <v>5485</v>
      </c>
      <c r="E3" s="269" t="s">
        <v>4</v>
      </c>
      <c r="F3" s="269" t="s">
        <v>5</v>
      </c>
      <c r="G3" s="270"/>
      <c r="H3" s="270"/>
      <c r="I3" s="270"/>
      <c r="J3" s="269"/>
      <c r="K3" s="269" t="s">
        <v>198</v>
      </c>
    </row>
    <row r="4" spans="1:11" ht="45" customHeight="1" x14ac:dyDescent="0.25">
      <c r="A4" s="269" t="s">
        <v>1158</v>
      </c>
      <c r="B4" s="269" t="s">
        <v>1159</v>
      </c>
      <c r="C4" s="269" t="s">
        <v>1160</v>
      </c>
      <c r="D4" s="269" t="s">
        <v>5485</v>
      </c>
      <c r="E4" s="269" t="s">
        <v>8</v>
      </c>
      <c r="F4" s="269" t="s">
        <v>5</v>
      </c>
      <c r="G4" s="270"/>
      <c r="H4" s="270"/>
      <c r="I4" s="270"/>
      <c r="J4" s="269"/>
      <c r="K4" s="269" t="s">
        <v>9</v>
      </c>
    </row>
    <row r="5" spans="1:11" ht="45" customHeight="1" x14ac:dyDescent="0.25">
      <c r="A5" s="269" t="s">
        <v>1164</v>
      </c>
      <c r="B5" s="269" t="s">
        <v>1165</v>
      </c>
      <c r="C5" s="269" t="s">
        <v>1166</v>
      </c>
      <c r="D5" s="269" t="s">
        <v>5485</v>
      </c>
      <c r="E5" s="269" t="s">
        <v>8</v>
      </c>
      <c r="F5" s="269" t="s">
        <v>6</v>
      </c>
      <c r="G5" s="270"/>
      <c r="H5" s="270"/>
      <c r="I5" s="270"/>
      <c r="J5" s="269"/>
      <c r="K5" s="269" t="s">
        <v>9</v>
      </c>
    </row>
    <row r="6" spans="1:11" ht="45" customHeight="1" x14ac:dyDescent="0.25">
      <c r="A6" s="269" t="s">
        <v>1169</v>
      </c>
      <c r="B6" s="269" t="s">
        <v>1170</v>
      </c>
      <c r="C6" s="269" t="s">
        <v>1171</v>
      </c>
      <c r="D6" s="269" t="s">
        <v>5485</v>
      </c>
      <c r="E6" s="269" t="s">
        <v>8</v>
      </c>
      <c r="F6" s="269" t="s">
        <v>5</v>
      </c>
      <c r="G6" s="270"/>
      <c r="H6" s="270"/>
      <c r="I6" s="270"/>
      <c r="J6" s="269"/>
      <c r="K6" s="269" t="s">
        <v>9</v>
      </c>
    </row>
    <row r="7" spans="1:11" ht="45" customHeight="1" x14ac:dyDescent="0.25">
      <c r="A7" s="269" t="s">
        <v>1175</v>
      </c>
      <c r="B7" s="269" t="s">
        <v>1176</v>
      </c>
      <c r="C7" s="269" t="s">
        <v>1177</v>
      </c>
      <c r="D7" s="269" t="s">
        <v>5485</v>
      </c>
      <c r="E7" s="269" t="s">
        <v>8</v>
      </c>
      <c r="F7" s="269" t="s">
        <v>5</v>
      </c>
      <c r="G7" s="270"/>
      <c r="H7" s="270"/>
      <c r="I7" s="270"/>
      <c r="J7" s="269"/>
      <c r="K7" s="269" t="s">
        <v>9</v>
      </c>
    </row>
    <row r="8" spans="1:11" ht="45" customHeight="1" x14ac:dyDescent="0.25">
      <c r="A8" s="269" t="s">
        <v>1180</v>
      </c>
      <c r="B8" s="269" t="s">
        <v>5287</v>
      </c>
      <c r="C8" s="269" t="s">
        <v>5288</v>
      </c>
      <c r="D8" s="269" t="s">
        <v>5485</v>
      </c>
      <c r="E8" s="269" t="s">
        <v>8</v>
      </c>
      <c r="F8" s="269" t="s">
        <v>5</v>
      </c>
      <c r="G8" s="270"/>
      <c r="H8" s="270"/>
      <c r="I8" s="270"/>
      <c r="J8" s="269"/>
      <c r="K8" s="269" t="s">
        <v>9</v>
      </c>
    </row>
    <row r="9" spans="1:11" ht="45" customHeight="1" x14ac:dyDescent="0.25">
      <c r="A9" s="269" t="s">
        <v>1153</v>
      </c>
      <c r="B9" s="269" t="s">
        <v>1154</v>
      </c>
      <c r="C9" s="269" t="s">
        <v>5286</v>
      </c>
      <c r="D9" s="269" t="s">
        <v>5485</v>
      </c>
      <c r="E9" s="269" t="s">
        <v>8</v>
      </c>
      <c r="F9" s="269" t="s">
        <v>5</v>
      </c>
      <c r="G9" s="270"/>
      <c r="H9" s="270"/>
      <c r="I9" s="270"/>
      <c r="J9" s="269"/>
      <c r="K9" s="269" t="s">
        <v>9</v>
      </c>
    </row>
    <row r="10" spans="1:11" ht="45" customHeight="1" x14ac:dyDescent="0.25">
      <c r="A10" s="269" t="s">
        <v>1183</v>
      </c>
      <c r="B10" s="269" t="s">
        <v>1184</v>
      </c>
      <c r="C10" s="269" t="s">
        <v>1185</v>
      </c>
      <c r="D10" s="269" t="s">
        <v>5486</v>
      </c>
      <c r="E10" s="269" t="s">
        <v>8</v>
      </c>
      <c r="F10" s="269" t="s">
        <v>6</v>
      </c>
      <c r="G10" s="270"/>
      <c r="H10" s="270"/>
      <c r="I10" s="270"/>
      <c r="J10" s="269"/>
      <c r="K10" s="269" t="s">
        <v>9</v>
      </c>
    </row>
    <row r="11" spans="1:11" ht="45" customHeight="1" x14ac:dyDescent="0.25">
      <c r="A11" s="269" t="s">
        <v>1187</v>
      </c>
      <c r="B11" s="269" t="s">
        <v>1184</v>
      </c>
      <c r="C11" s="269" t="s">
        <v>1185</v>
      </c>
      <c r="D11" s="269" t="s">
        <v>5488</v>
      </c>
      <c r="E11" s="269" t="s">
        <v>4</v>
      </c>
      <c r="F11" s="269" t="s">
        <v>5</v>
      </c>
      <c r="G11" s="270"/>
      <c r="H11" s="270"/>
      <c r="I11" s="270"/>
      <c r="J11" s="269"/>
      <c r="K11" s="269"/>
    </row>
    <row r="12" spans="1:11" ht="45" customHeight="1" x14ac:dyDescent="0.25">
      <c r="A12" s="269" t="s">
        <v>2218</v>
      </c>
      <c r="B12" s="269" t="s">
        <v>2219</v>
      </c>
      <c r="C12" s="269" t="s">
        <v>2220</v>
      </c>
      <c r="D12" s="269" t="s">
        <v>5485</v>
      </c>
      <c r="E12" s="269" t="s">
        <v>4</v>
      </c>
      <c r="F12" s="269" t="s">
        <v>5</v>
      </c>
      <c r="G12" s="270"/>
      <c r="H12" s="270"/>
      <c r="I12" s="270"/>
      <c r="J12" s="269"/>
      <c r="K12" s="269" t="s">
        <v>545</v>
      </c>
    </row>
    <row r="13" spans="1:11" ht="45" customHeight="1" x14ac:dyDescent="0.25">
      <c r="A13" s="269" t="s">
        <v>2222</v>
      </c>
      <c r="B13" s="269" t="s">
        <v>5004</v>
      </c>
      <c r="C13" s="269" t="s">
        <v>5005</v>
      </c>
      <c r="D13" s="269" t="s">
        <v>5485</v>
      </c>
      <c r="E13" s="269" t="s">
        <v>4</v>
      </c>
      <c r="F13" s="269" t="s">
        <v>5</v>
      </c>
      <c r="G13" s="270"/>
      <c r="H13" s="270"/>
      <c r="I13" s="270"/>
      <c r="J13" s="269"/>
      <c r="K13" s="269"/>
    </row>
    <row r="14" spans="1:11" ht="45" customHeight="1" x14ac:dyDescent="0.25">
      <c r="A14" s="269" t="s">
        <v>3519</v>
      </c>
      <c r="B14" s="269" t="s">
        <v>3520</v>
      </c>
      <c r="C14" s="269" t="s">
        <v>3521</v>
      </c>
      <c r="D14" s="269" t="s">
        <v>5485</v>
      </c>
      <c r="E14" s="269" t="s">
        <v>8</v>
      </c>
      <c r="F14" s="269" t="s">
        <v>6</v>
      </c>
      <c r="G14" s="270"/>
      <c r="H14" s="270"/>
      <c r="I14" s="270"/>
      <c r="J14" s="269"/>
      <c r="K14" s="269" t="s">
        <v>209</v>
      </c>
    </row>
    <row r="15" spans="1:11" ht="45" customHeight="1" x14ac:dyDescent="0.25">
      <c r="A15" s="269" t="s">
        <v>3514</v>
      </c>
      <c r="B15" s="269" t="s">
        <v>3515</v>
      </c>
      <c r="C15" s="269" t="s">
        <v>3516</v>
      </c>
      <c r="D15" s="269" t="s">
        <v>5485</v>
      </c>
      <c r="E15" s="269" t="s">
        <v>8</v>
      </c>
      <c r="F15" s="269" t="s">
        <v>6</v>
      </c>
      <c r="G15" s="270"/>
      <c r="H15" s="270"/>
      <c r="I15" s="270"/>
      <c r="J15" s="269"/>
      <c r="K15" s="269" t="s">
        <v>9</v>
      </c>
    </row>
    <row r="16" spans="1:11" ht="45" customHeight="1" x14ac:dyDescent="0.25">
      <c r="A16" s="269" t="s">
        <v>3525</v>
      </c>
      <c r="B16" s="269" t="s">
        <v>3526</v>
      </c>
      <c r="C16" s="269" t="s">
        <v>3527</v>
      </c>
      <c r="D16" s="269" t="s">
        <v>5485</v>
      </c>
      <c r="E16" s="269" t="s">
        <v>8</v>
      </c>
      <c r="F16" s="269" t="s">
        <v>6</v>
      </c>
      <c r="G16" s="270"/>
      <c r="H16" s="270"/>
      <c r="I16" s="270"/>
      <c r="J16" s="269"/>
      <c r="K16" s="269" t="s">
        <v>9</v>
      </c>
    </row>
    <row r="17" spans="1:11" ht="45" customHeight="1" x14ac:dyDescent="0.25">
      <c r="A17" s="269" t="s">
        <v>3530</v>
      </c>
      <c r="B17" s="269" t="s">
        <v>3531</v>
      </c>
      <c r="C17" s="269" t="s">
        <v>3527</v>
      </c>
      <c r="D17" s="269" t="s">
        <v>5485</v>
      </c>
      <c r="E17" s="269" t="s">
        <v>8</v>
      </c>
      <c r="F17" s="269" t="s">
        <v>6</v>
      </c>
      <c r="G17" s="270"/>
      <c r="H17" s="270"/>
      <c r="I17" s="270"/>
      <c r="J17" s="269"/>
      <c r="K17" s="269" t="s">
        <v>9</v>
      </c>
    </row>
    <row r="18" spans="1:11" ht="45" customHeight="1" x14ac:dyDescent="0.25">
      <c r="A18" s="269" t="s">
        <v>3534</v>
      </c>
      <c r="B18" s="269" t="s">
        <v>3535</v>
      </c>
      <c r="C18" s="269" t="s">
        <v>3536</v>
      </c>
      <c r="D18" s="269" t="s">
        <v>5485</v>
      </c>
      <c r="E18" s="269" t="s">
        <v>8</v>
      </c>
      <c r="F18" s="269" t="s">
        <v>6</v>
      </c>
      <c r="G18" s="270"/>
      <c r="H18" s="270"/>
      <c r="I18" s="270"/>
      <c r="J18" s="269"/>
      <c r="K18" s="269" t="s">
        <v>9</v>
      </c>
    </row>
    <row r="19" spans="1:11" ht="45" customHeight="1" x14ac:dyDescent="0.25">
      <c r="A19" s="269" t="s">
        <v>3539</v>
      </c>
      <c r="B19" s="269" t="s">
        <v>3540</v>
      </c>
      <c r="C19" s="269" t="s">
        <v>3541</v>
      </c>
      <c r="D19" s="269" t="s">
        <v>5485</v>
      </c>
      <c r="E19" s="269" t="s">
        <v>8</v>
      </c>
      <c r="F19" s="269" t="s">
        <v>6</v>
      </c>
      <c r="G19" s="270"/>
      <c r="H19" s="270"/>
      <c r="I19" s="270"/>
      <c r="J19" s="269"/>
      <c r="K19" s="269" t="s">
        <v>209</v>
      </c>
    </row>
    <row r="20" spans="1:11" ht="45" customHeight="1" x14ac:dyDescent="0.25">
      <c r="A20" s="269" t="s">
        <v>3543</v>
      </c>
      <c r="B20" s="269" t="s">
        <v>3544</v>
      </c>
      <c r="C20" s="269" t="s">
        <v>3545</v>
      </c>
      <c r="D20" s="269" t="s">
        <v>5485</v>
      </c>
      <c r="E20" s="269" t="s">
        <v>4</v>
      </c>
      <c r="F20" s="269" t="s">
        <v>6</v>
      </c>
      <c r="G20" s="270"/>
      <c r="H20" s="270"/>
      <c r="I20" s="270"/>
      <c r="J20" s="269"/>
      <c r="K20" s="269" t="s">
        <v>153</v>
      </c>
    </row>
    <row r="21" spans="1:11" ht="45" customHeight="1" x14ac:dyDescent="0.25">
      <c r="A21" s="269" t="s">
        <v>3547</v>
      </c>
      <c r="B21" s="269" t="s">
        <v>3548</v>
      </c>
      <c r="C21" s="269" t="s">
        <v>3549</v>
      </c>
      <c r="D21" s="269" t="s">
        <v>5485</v>
      </c>
      <c r="E21" s="269" t="s">
        <v>4</v>
      </c>
      <c r="F21" s="269" t="s">
        <v>6</v>
      </c>
      <c r="G21" s="270"/>
      <c r="H21" s="270"/>
      <c r="I21" s="270"/>
      <c r="J21" s="269"/>
      <c r="K21" s="269" t="s">
        <v>153</v>
      </c>
    </row>
    <row r="22" spans="1:11" ht="45" customHeight="1" x14ac:dyDescent="0.25">
      <c r="A22" s="269" t="s">
        <v>3817</v>
      </c>
      <c r="B22" s="269" t="s">
        <v>3818</v>
      </c>
      <c r="C22" s="269" t="s">
        <v>3819</v>
      </c>
      <c r="D22" s="269" t="s">
        <v>5485</v>
      </c>
      <c r="E22" s="269" t="s">
        <v>4</v>
      </c>
      <c r="F22" s="269" t="s">
        <v>6</v>
      </c>
      <c r="G22" s="270"/>
      <c r="H22" s="270"/>
      <c r="I22" s="270"/>
      <c r="J22" s="269"/>
      <c r="K22" s="269" t="s">
        <v>1118</v>
      </c>
    </row>
    <row r="23" spans="1:11" ht="45" customHeight="1" x14ac:dyDescent="0.25">
      <c r="A23" s="269" t="s">
        <v>4144</v>
      </c>
      <c r="B23" s="269" t="s">
        <v>4145</v>
      </c>
      <c r="C23" s="269" t="s">
        <v>4146</v>
      </c>
      <c r="D23" s="269" t="s">
        <v>5485</v>
      </c>
      <c r="E23" s="269" t="s">
        <v>8</v>
      </c>
      <c r="F23" s="269" t="s">
        <v>6</v>
      </c>
      <c r="G23" s="270"/>
      <c r="H23" s="270"/>
      <c r="I23" s="270"/>
      <c r="J23" s="269"/>
      <c r="K23" s="269" t="s">
        <v>153</v>
      </c>
    </row>
    <row r="24" spans="1:11" ht="45" customHeight="1" x14ac:dyDescent="0.25">
      <c r="A24" s="269" t="s">
        <v>4149</v>
      </c>
      <c r="B24" s="269" t="s">
        <v>4150</v>
      </c>
      <c r="C24" s="269" t="s">
        <v>4151</v>
      </c>
      <c r="D24" s="269" t="s">
        <v>5485</v>
      </c>
      <c r="E24" s="269" t="s">
        <v>8</v>
      </c>
      <c r="F24" s="269" t="s">
        <v>6</v>
      </c>
      <c r="G24" s="270"/>
      <c r="H24" s="270"/>
      <c r="I24" s="270"/>
      <c r="J24" s="269"/>
      <c r="K24" s="269" t="s">
        <v>153</v>
      </c>
    </row>
    <row r="25" spans="1:11" ht="45" customHeight="1" x14ac:dyDescent="0.25">
      <c r="A25" s="269" t="s">
        <v>4154</v>
      </c>
      <c r="B25" s="269" t="s">
        <v>4155</v>
      </c>
      <c r="C25" s="269" t="s">
        <v>4156</v>
      </c>
      <c r="D25" s="269" t="s">
        <v>5485</v>
      </c>
      <c r="E25" s="269" t="s">
        <v>8</v>
      </c>
      <c r="F25" s="269" t="s">
        <v>6</v>
      </c>
      <c r="G25" s="270"/>
      <c r="H25" s="270"/>
      <c r="I25" s="270"/>
      <c r="J25" s="269"/>
      <c r="K25" s="269" t="s">
        <v>153</v>
      </c>
    </row>
    <row r="26" spans="1:11" ht="45" customHeight="1" x14ac:dyDescent="0.25">
      <c r="A26" s="269" t="s">
        <v>4159</v>
      </c>
      <c r="B26" s="269" t="s">
        <v>4160</v>
      </c>
      <c r="C26" s="269" t="s">
        <v>4161</v>
      </c>
      <c r="D26" s="269" t="s">
        <v>5485</v>
      </c>
      <c r="E26" s="269" t="s">
        <v>8</v>
      </c>
      <c r="F26" s="269" t="s">
        <v>6</v>
      </c>
      <c r="G26" s="270"/>
      <c r="H26" s="270"/>
      <c r="I26" s="270"/>
      <c r="J26" s="269"/>
      <c r="K26" s="269" t="s">
        <v>153</v>
      </c>
    </row>
    <row r="27" spans="1:11" ht="45" customHeight="1" x14ac:dyDescent="0.25">
      <c r="A27" s="269" t="s">
        <v>4164</v>
      </c>
      <c r="B27" s="269" t="s">
        <v>4165</v>
      </c>
      <c r="C27" s="269" t="s">
        <v>4166</v>
      </c>
      <c r="D27" s="269" t="s">
        <v>5485</v>
      </c>
      <c r="E27" s="269" t="s">
        <v>8</v>
      </c>
      <c r="F27" s="269" t="s">
        <v>6</v>
      </c>
      <c r="G27" s="270"/>
      <c r="H27" s="270"/>
      <c r="I27" s="270"/>
      <c r="J27" s="269"/>
      <c r="K27" s="269" t="s">
        <v>153</v>
      </c>
    </row>
    <row r="28" spans="1:11" ht="45" customHeight="1" x14ac:dyDescent="0.25">
      <c r="A28" s="269" t="s">
        <v>4169</v>
      </c>
      <c r="B28" s="269" t="s">
        <v>4170</v>
      </c>
      <c r="C28" s="269" t="s">
        <v>4171</v>
      </c>
      <c r="D28" s="269" t="s">
        <v>5485</v>
      </c>
      <c r="E28" s="269" t="s">
        <v>8</v>
      </c>
      <c r="F28" s="269" t="s">
        <v>6</v>
      </c>
      <c r="G28" s="270"/>
      <c r="H28" s="270"/>
      <c r="I28" s="270"/>
      <c r="J28" s="269"/>
      <c r="K28" s="269" t="s">
        <v>153</v>
      </c>
    </row>
    <row r="29" spans="1:11" ht="45" customHeight="1" x14ac:dyDescent="0.25">
      <c r="A29" s="269" t="s">
        <v>4174</v>
      </c>
      <c r="B29" s="269" t="s">
        <v>4175</v>
      </c>
      <c r="C29" s="269" t="s">
        <v>4171</v>
      </c>
      <c r="D29" s="269" t="s">
        <v>5485</v>
      </c>
      <c r="E29" s="269" t="s">
        <v>8</v>
      </c>
      <c r="F29" s="269" t="s">
        <v>6</v>
      </c>
      <c r="G29" s="270"/>
      <c r="H29" s="270"/>
      <c r="I29" s="270"/>
      <c r="J29" s="269"/>
      <c r="K29" s="269" t="s">
        <v>153</v>
      </c>
    </row>
    <row r="30" spans="1:11" ht="45" customHeight="1" x14ac:dyDescent="0.25">
      <c r="A30" s="269" t="s">
        <v>4178</v>
      </c>
      <c r="B30" s="269" t="s">
        <v>4179</v>
      </c>
      <c r="C30" s="269" t="s">
        <v>4180</v>
      </c>
      <c r="D30" s="269" t="s">
        <v>5485</v>
      </c>
      <c r="E30" s="269" t="s">
        <v>8</v>
      </c>
      <c r="F30" s="269" t="s">
        <v>6</v>
      </c>
      <c r="G30" s="270"/>
      <c r="H30" s="270"/>
      <c r="I30" s="270"/>
      <c r="J30" s="269"/>
      <c r="K30" s="269" t="s">
        <v>153</v>
      </c>
    </row>
    <row r="31" spans="1:11" ht="45" customHeight="1" x14ac:dyDescent="0.25">
      <c r="A31" s="269" t="s">
        <v>4183</v>
      </c>
      <c r="B31" s="269" t="s">
        <v>4184</v>
      </c>
      <c r="C31" s="269" t="s">
        <v>4185</v>
      </c>
      <c r="D31" s="269" t="s">
        <v>5486</v>
      </c>
      <c r="E31" s="269" t="s">
        <v>8</v>
      </c>
      <c r="F31" s="269" t="s">
        <v>6</v>
      </c>
      <c r="G31" s="270"/>
      <c r="H31" s="270"/>
      <c r="I31" s="270"/>
      <c r="J31" s="269"/>
      <c r="K31" s="269" t="s">
        <v>153</v>
      </c>
    </row>
    <row r="32" spans="1:11" ht="45" customHeight="1" x14ac:dyDescent="0.25">
      <c r="A32" s="269" t="s">
        <v>5101</v>
      </c>
      <c r="B32" s="269" t="s">
        <v>4140</v>
      </c>
      <c r="C32" s="269" t="s">
        <v>4141</v>
      </c>
      <c r="D32" s="269" t="s">
        <v>5487</v>
      </c>
      <c r="E32" s="269" t="s">
        <v>8</v>
      </c>
      <c r="F32" s="269" t="s">
        <v>6</v>
      </c>
      <c r="G32" s="270"/>
      <c r="H32" s="270"/>
      <c r="I32" s="270"/>
      <c r="J32" s="269"/>
      <c r="K32" s="269" t="s">
        <v>153</v>
      </c>
    </row>
    <row r="33" spans="1:11" ht="45" customHeight="1" x14ac:dyDescent="0.25">
      <c r="A33" s="269" t="s">
        <v>4187</v>
      </c>
      <c r="B33" s="269" t="s">
        <v>4150</v>
      </c>
      <c r="C33" s="269" t="s">
        <v>4724</v>
      </c>
      <c r="D33" s="269" t="s">
        <v>5485</v>
      </c>
      <c r="E33" s="269" t="s">
        <v>4</v>
      </c>
      <c r="F33" s="269" t="s">
        <v>5</v>
      </c>
      <c r="G33" s="270"/>
      <c r="H33" s="270"/>
      <c r="I33" s="270"/>
      <c r="J33" s="269"/>
      <c r="K33" s="269" t="s">
        <v>9</v>
      </c>
    </row>
    <row r="34" spans="1:11" ht="45" customHeight="1" x14ac:dyDescent="0.25">
      <c r="A34" s="269" t="s">
        <v>4189</v>
      </c>
      <c r="B34" s="269" t="s">
        <v>4725</v>
      </c>
      <c r="C34" s="269" t="s">
        <v>4726</v>
      </c>
      <c r="D34" s="269" t="s">
        <v>5485</v>
      </c>
      <c r="E34" s="269" t="s">
        <v>4</v>
      </c>
      <c r="F34" s="269" t="s">
        <v>5</v>
      </c>
      <c r="G34" s="270"/>
      <c r="H34" s="270"/>
      <c r="I34" s="270"/>
      <c r="J34" s="269"/>
      <c r="K34" s="269" t="s">
        <v>9</v>
      </c>
    </row>
    <row r="35" spans="1:11" ht="45" customHeight="1" x14ac:dyDescent="0.25">
      <c r="A35" s="269" t="s">
        <v>4191</v>
      </c>
      <c r="B35" s="269" t="s">
        <v>4192</v>
      </c>
      <c r="C35" s="269" t="s">
        <v>4193</v>
      </c>
      <c r="D35" s="269" t="s">
        <v>5485</v>
      </c>
      <c r="E35" s="269" t="s">
        <v>4</v>
      </c>
      <c r="F35" s="269" t="s">
        <v>5</v>
      </c>
      <c r="G35" s="270"/>
      <c r="H35" s="270"/>
      <c r="I35" s="270"/>
      <c r="J35" s="269"/>
      <c r="K35" s="269" t="s">
        <v>153</v>
      </c>
    </row>
    <row r="36" spans="1:11" ht="45" customHeight="1" x14ac:dyDescent="0.25">
      <c r="A36" s="269" t="s">
        <v>4197</v>
      </c>
      <c r="B36" s="269" t="s">
        <v>4198</v>
      </c>
      <c r="C36" s="269" t="s">
        <v>4199</v>
      </c>
      <c r="D36" s="269" t="s">
        <v>5486</v>
      </c>
      <c r="E36" s="269" t="s">
        <v>8</v>
      </c>
      <c r="F36" s="269" t="s">
        <v>6</v>
      </c>
      <c r="G36" s="270"/>
      <c r="H36" s="270"/>
      <c r="I36" s="270"/>
      <c r="J36" s="269"/>
      <c r="K36" s="269" t="s">
        <v>153</v>
      </c>
    </row>
    <row r="37" spans="1:11" x14ac:dyDescent="0.25">
      <c r="A37" s="27"/>
      <c r="B37" s="23"/>
      <c r="C37" s="23"/>
      <c r="D37" s="25"/>
      <c r="E37" s="25"/>
      <c r="F37" s="25"/>
      <c r="G37" s="20"/>
      <c r="H37" s="20"/>
      <c r="I37" s="20"/>
      <c r="J37" s="7"/>
      <c r="K37" s="21"/>
    </row>
    <row r="38" spans="1:11" x14ac:dyDescent="0.25">
      <c r="A38" s="27"/>
      <c r="B38" s="23"/>
      <c r="C38" s="23"/>
      <c r="D38" s="25"/>
      <c r="E38" s="25"/>
      <c r="F38" s="25"/>
      <c r="G38" s="20"/>
      <c r="H38" s="20"/>
      <c r="I38" s="20"/>
      <c r="J38" s="7"/>
      <c r="K38" s="21"/>
    </row>
    <row r="39" spans="1:11" x14ac:dyDescent="0.25">
      <c r="A39" s="27"/>
      <c r="B39" s="23"/>
      <c r="C39" s="23"/>
      <c r="D39" s="25"/>
      <c r="E39" s="25"/>
      <c r="F39" s="25"/>
      <c r="G39" s="20"/>
      <c r="H39" s="20"/>
      <c r="I39" s="20"/>
      <c r="J39" s="7"/>
      <c r="K39" s="21"/>
    </row>
    <row r="40" spans="1:11" x14ac:dyDescent="0.25">
      <c r="A40" s="27"/>
      <c r="B40" s="23"/>
      <c r="C40" s="23"/>
      <c r="D40" s="25"/>
      <c r="E40" s="25"/>
      <c r="F40" s="25"/>
      <c r="G40" s="20"/>
      <c r="H40" s="20"/>
      <c r="I40" s="20"/>
      <c r="J40" s="7"/>
      <c r="K40" s="19"/>
    </row>
    <row r="41" spans="1:11" x14ac:dyDescent="0.25">
      <c r="A41" s="27"/>
      <c r="B41" s="23"/>
      <c r="C41" s="23"/>
      <c r="D41" s="25"/>
      <c r="E41" s="25"/>
      <c r="F41" s="25"/>
      <c r="G41" s="20"/>
      <c r="H41" s="20"/>
      <c r="I41" s="20"/>
      <c r="J41" s="7"/>
      <c r="K41" s="19"/>
    </row>
    <row r="42" spans="1:11" x14ac:dyDescent="0.25">
      <c r="A42" s="27"/>
      <c r="B42" s="23"/>
      <c r="C42" s="23"/>
      <c r="D42" s="25"/>
      <c r="E42" s="25"/>
      <c r="F42" s="25"/>
      <c r="G42" s="20"/>
      <c r="H42" s="20"/>
      <c r="I42" s="20"/>
      <c r="J42" s="7"/>
      <c r="K42" s="19"/>
    </row>
    <row r="43" spans="1:11" x14ac:dyDescent="0.25">
      <c r="A43" s="27"/>
      <c r="B43" s="23"/>
      <c r="C43" s="23"/>
      <c r="D43" s="25"/>
      <c r="E43" s="25"/>
      <c r="F43" s="25"/>
      <c r="G43" s="20"/>
      <c r="H43" s="20"/>
      <c r="I43" s="20"/>
      <c r="J43" s="7"/>
      <c r="K43" s="19"/>
    </row>
    <row r="44" spans="1:11" x14ac:dyDescent="0.25">
      <c r="A44" s="27"/>
      <c r="B44" s="23"/>
      <c r="C44" s="23"/>
      <c r="D44" s="25"/>
      <c r="E44" s="25"/>
      <c r="F44" s="25"/>
      <c r="G44" s="20"/>
      <c r="H44" s="20"/>
      <c r="I44" s="20"/>
      <c r="J44" s="7"/>
      <c r="K44" s="19"/>
    </row>
    <row r="45" spans="1:11" x14ac:dyDescent="0.25">
      <c r="A45" s="27"/>
      <c r="B45" s="23"/>
      <c r="C45" s="23"/>
      <c r="D45" s="25"/>
      <c r="E45" s="25"/>
      <c r="F45" s="25"/>
      <c r="G45" s="20"/>
      <c r="H45" s="20"/>
      <c r="I45" s="20"/>
      <c r="J45" s="7"/>
      <c r="K45" s="19"/>
    </row>
    <row r="46" spans="1:11" x14ac:dyDescent="0.25">
      <c r="A46" s="27"/>
      <c r="B46" s="23"/>
      <c r="C46" s="23"/>
      <c r="D46" s="25"/>
      <c r="E46" s="25"/>
      <c r="F46" s="25"/>
      <c r="G46" s="20"/>
      <c r="H46" s="20"/>
      <c r="I46" s="20"/>
      <c r="J46" s="7"/>
      <c r="K46" s="19"/>
    </row>
    <row r="47" spans="1:11" x14ac:dyDescent="0.25">
      <c r="A47" s="27"/>
      <c r="B47" s="23"/>
      <c r="C47" s="23"/>
      <c r="D47" s="25"/>
      <c r="E47" s="25"/>
      <c r="F47" s="25"/>
      <c r="G47" s="20"/>
      <c r="H47" s="20"/>
      <c r="I47" s="20"/>
      <c r="J47" s="7"/>
      <c r="K47" s="19"/>
    </row>
  </sheetData>
  <conditionalFormatting sqref="A3:K59">
    <cfRule type="expression" dxfId="71" priority="3">
      <formula>$F3="v"</formula>
    </cfRule>
    <cfRule type="expression" dxfId="70" priority="4">
      <formula>$F3="no"</formula>
    </cfRule>
  </conditionalFormatting>
  <conditionalFormatting sqref="A3:I59">
    <cfRule type="expression" dxfId="69" priority="1">
      <formula>$F3="m"</formula>
    </cfRule>
    <cfRule type="expression" dxfId="68" priority="2">
      <formula>$F3="d"</formula>
    </cfRule>
  </conditionalFormatting>
  <pageMargins left="0.7" right="0.2" top="0.2" bottom="0.2" header="0.05" footer="0.3"/>
  <pageSetup orientation="landscape" r:id="rId1"/>
  <headerFooter>
    <oddHeader>&amp;L&amp;A</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05133-75A3-45F0-B0AA-0CCEA37BDDA8}">
  <dimension ref="A2:K47"/>
  <sheetViews>
    <sheetView workbookViewId="0"/>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6"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1386</v>
      </c>
      <c r="B3" s="269" t="s">
        <v>4931</v>
      </c>
      <c r="C3" s="269" t="s">
        <v>4932</v>
      </c>
      <c r="D3" s="269" t="s">
        <v>5485</v>
      </c>
      <c r="E3" s="269" t="s">
        <v>8</v>
      </c>
      <c r="F3" s="269" t="s">
        <v>6</v>
      </c>
      <c r="G3" s="270"/>
      <c r="H3" s="270"/>
      <c r="I3" s="270"/>
      <c r="J3" s="269"/>
      <c r="K3" s="269" t="s">
        <v>9</v>
      </c>
    </row>
    <row r="4" spans="1:11" ht="45" customHeight="1" x14ac:dyDescent="0.25">
      <c r="A4" s="269" t="s">
        <v>1390</v>
      </c>
      <c r="B4" s="269" t="s">
        <v>4933</v>
      </c>
      <c r="C4" s="269" t="s">
        <v>4934</v>
      </c>
      <c r="D4" s="269" t="s">
        <v>5485</v>
      </c>
      <c r="E4" s="269" t="s">
        <v>8</v>
      </c>
      <c r="F4" s="269" t="s">
        <v>6</v>
      </c>
      <c r="G4" s="270"/>
      <c r="H4" s="270"/>
      <c r="I4" s="270"/>
      <c r="J4" s="269"/>
      <c r="K4" s="269" t="s">
        <v>9</v>
      </c>
    </row>
    <row r="5" spans="1:11" ht="45" customHeight="1" x14ac:dyDescent="0.25">
      <c r="A5" s="269" t="s">
        <v>1393</v>
      </c>
      <c r="B5" s="269" t="s">
        <v>4935</v>
      </c>
      <c r="C5" s="269" t="s">
        <v>4936</v>
      </c>
      <c r="D5" s="269" t="s">
        <v>5487</v>
      </c>
      <c r="E5" s="269" t="s">
        <v>8</v>
      </c>
      <c r="F5" s="269" t="s">
        <v>5</v>
      </c>
      <c r="G5" s="270"/>
      <c r="H5" s="270"/>
      <c r="I5" s="270"/>
      <c r="J5" s="269"/>
      <c r="K5" s="269" t="s">
        <v>9</v>
      </c>
    </row>
    <row r="6" spans="1:11" ht="45" customHeight="1" x14ac:dyDescent="0.25">
      <c r="A6" s="269" t="s">
        <v>1395</v>
      </c>
      <c r="B6" s="269" t="s">
        <v>4722</v>
      </c>
      <c r="C6" s="269" t="s">
        <v>4723</v>
      </c>
      <c r="D6" s="269" t="s">
        <v>5485</v>
      </c>
      <c r="E6" s="269" t="s">
        <v>4</v>
      </c>
      <c r="F6" s="269" t="s">
        <v>5</v>
      </c>
      <c r="G6" s="270"/>
      <c r="H6" s="270"/>
      <c r="I6" s="270"/>
      <c r="J6" s="269"/>
      <c r="K6" s="269" t="s">
        <v>9</v>
      </c>
    </row>
    <row r="7" spans="1:11" ht="45" customHeight="1" x14ac:dyDescent="0.25">
      <c r="A7" s="269" t="s">
        <v>1427</v>
      </c>
      <c r="B7" s="269" t="s">
        <v>4937</v>
      </c>
      <c r="C7" s="269" t="s">
        <v>4938</v>
      </c>
      <c r="D7" s="269" t="s">
        <v>5485</v>
      </c>
      <c r="E7" s="269" t="s">
        <v>4</v>
      </c>
      <c r="F7" s="269" t="s">
        <v>6</v>
      </c>
      <c r="G7" s="270"/>
      <c r="H7" s="270"/>
      <c r="I7" s="270"/>
      <c r="J7" s="269"/>
      <c r="K7" s="269" t="s">
        <v>9</v>
      </c>
    </row>
    <row r="8" spans="1:11" ht="45" customHeight="1" x14ac:dyDescent="0.25">
      <c r="A8" s="269" t="s">
        <v>1606</v>
      </c>
      <c r="B8" s="269" t="s">
        <v>1607</v>
      </c>
      <c r="C8" s="269" t="s">
        <v>1608</v>
      </c>
      <c r="D8" s="269" t="s">
        <v>5485</v>
      </c>
      <c r="E8" s="269" t="s">
        <v>4</v>
      </c>
      <c r="F8" s="269" t="s">
        <v>6</v>
      </c>
      <c r="G8" s="270"/>
      <c r="H8" s="270"/>
      <c r="I8" s="270"/>
      <c r="J8" s="269"/>
      <c r="K8" s="269" t="s">
        <v>9</v>
      </c>
    </row>
    <row r="9" spans="1:11" ht="45" customHeight="1" x14ac:dyDescent="0.25">
      <c r="A9" s="269" t="s">
        <v>1871</v>
      </c>
      <c r="B9" s="269" t="s">
        <v>1905</v>
      </c>
      <c r="C9" s="269" t="s">
        <v>4967</v>
      </c>
      <c r="D9" s="269" t="s">
        <v>5485</v>
      </c>
      <c r="E9" s="269" t="s">
        <v>8</v>
      </c>
      <c r="F9" s="269" t="s">
        <v>5</v>
      </c>
      <c r="G9" s="270"/>
      <c r="H9" s="270"/>
      <c r="I9" s="270"/>
      <c r="J9" s="269"/>
      <c r="K9" s="269" t="s">
        <v>9</v>
      </c>
    </row>
    <row r="10" spans="1:11" ht="45" customHeight="1" x14ac:dyDescent="0.25">
      <c r="A10" s="269" t="s">
        <v>1873</v>
      </c>
      <c r="B10" s="269" t="s">
        <v>1874</v>
      </c>
      <c r="C10" s="269" t="s">
        <v>1875</v>
      </c>
      <c r="D10" s="269" t="s">
        <v>5485</v>
      </c>
      <c r="E10" s="269" t="s">
        <v>4</v>
      </c>
      <c r="F10" s="269" t="s">
        <v>6</v>
      </c>
      <c r="G10" s="270"/>
      <c r="H10" s="270"/>
      <c r="I10" s="270"/>
      <c r="J10" s="269"/>
      <c r="K10" s="269" t="s">
        <v>9</v>
      </c>
    </row>
    <row r="11" spans="1:11" ht="45" customHeight="1" x14ac:dyDescent="0.25">
      <c r="A11" s="269" t="s">
        <v>1878</v>
      </c>
      <c r="B11" s="269" t="s">
        <v>4968</v>
      </c>
      <c r="C11" s="269" t="s">
        <v>4969</v>
      </c>
      <c r="D11" s="269" t="s">
        <v>5485</v>
      </c>
      <c r="E11" s="269" t="s">
        <v>8</v>
      </c>
      <c r="F11" s="269" t="s">
        <v>5</v>
      </c>
      <c r="G11" s="270"/>
      <c r="H11" s="270"/>
      <c r="I11" s="270"/>
      <c r="J11" s="269"/>
      <c r="K11" s="269" t="s">
        <v>9</v>
      </c>
    </row>
    <row r="12" spans="1:11" ht="45" customHeight="1" x14ac:dyDescent="0.25">
      <c r="A12" s="269" t="s">
        <v>1881</v>
      </c>
      <c r="B12" s="269" t="s">
        <v>4970</v>
      </c>
      <c r="C12" s="269" t="s">
        <v>4971</v>
      </c>
      <c r="D12" s="269" t="s">
        <v>5485</v>
      </c>
      <c r="E12" s="269" t="s">
        <v>8</v>
      </c>
      <c r="F12" s="269" t="s">
        <v>5</v>
      </c>
      <c r="G12" s="270"/>
      <c r="H12" s="270"/>
      <c r="I12" s="270"/>
      <c r="J12" s="269"/>
      <c r="K12" s="269" t="s">
        <v>9</v>
      </c>
    </row>
    <row r="13" spans="1:11" ht="45" customHeight="1" x14ac:dyDescent="0.25">
      <c r="A13" s="269" t="s">
        <v>1884</v>
      </c>
      <c r="B13" s="269" t="s">
        <v>4972</v>
      </c>
      <c r="C13" s="269" t="s">
        <v>4973</v>
      </c>
      <c r="D13" s="269" t="s">
        <v>5485</v>
      </c>
      <c r="E13" s="269" t="s">
        <v>8</v>
      </c>
      <c r="F13" s="269" t="s">
        <v>5</v>
      </c>
      <c r="G13" s="270"/>
      <c r="H13" s="270"/>
      <c r="I13" s="270"/>
      <c r="J13" s="269"/>
      <c r="K13" s="269" t="s">
        <v>9</v>
      </c>
    </row>
    <row r="14" spans="1:11" ht="45" customHeight="1" x14ac:dyDescent="0.25">
      <c r="A14" s="269" t="s">
        <v>1888</v>
      </c>
      <c r="B14" s="269" t="s">
        <v>1889</v>
      </c>
      <c r="C14" s="269" t="s">
        <v>4974</v>
      </c>
      <c r="D14" s="269" t="s">
        <v>5485</v>
      </c>
      <c r="E14" s="269" t="s">
        <v>8</v>
      </c>
      <c r="F14" s="269" t="s">
        <v>5</v>
      </c>
      <c r="G14" s="270"/>
      <c r="H14" s="270"/>
      <c r="I14" s="270"/>
      <c r="J14" s="269"/>
      <c r="K14" s="269" t="s">
        <v>9</v>
      </c>
    </row>
    <row r="15" spans="1:11" ht="45" customHeight="1" x14ac:dyDescent="0.25">
      <c r="A15" s="269" t="s">
        <v>1896</v>
      </c>
      <c r="B15" s="269" t="s">
        <v>1885</v>
      </c>
      <c r="C15" s="269" t="s">
        <v>4975</v>
      </c>
      <c r="D15" s="269" t="s">
        <v>5487</v>
      </c>
      <c r="E15" s="269" t="s">
        <v>8</v>
      </c>
      <c r="F15" s="269" t="s">
        <v>6</v>
      </c>
      <c r="G15" s="270"/>
      <c r="H15" s="270"/>
      <c r="I15" s="270"/>
      <c r="J15" s="269"/>
      <c r="K15" s="269" t="s">
        <v>9</v>
      </c>
    </row>
    <row r="16" spans="1:11" ht="45" customHeight="1" x14ac:dyDescent="0.25">
      <c r="A16" s="269" t="s">
        <v>1892</v>
      </c>
      <c r="B16" s="269" t="s">
        <v>1893</v>
      </c>
      <c r="C16" s="269" t="s">
        <v>4974</v>
      </c>
      <c r="D16" s="269" t="s">
        <v>5487</v>
      </c>
      <c r="E16" s="269" t="s">
        <v>8</v>
      </c>
      <c r="F16" s="269" t="s">
        <v>5</v>
      </c>
      <c r="G16" s="270"/>
      <c r="H16" s="270"/>
      <c r="I16" s="270"/>
      <c r="J16" s="269"/>
      <c r="K16" s="269" t="s">
        <v>9</v>
      </c>
    </row>
    <row r="17" spans="1:11" ht="45" customHeight="1" x14ac:dyDescent="0.25">
      <c r="A17" s="269" t="s">
        <v>1898</v>
      </c>
      <c r="B17" s="269" t="s">
        <v>4976</v>
      </c>
      <c r="C17" s="269" t="s">
        <v>4977</v>
      </c>
      <c r="D17" s="269" t="s">
        <v>5485</v>
      </c>
      <c r="E17" s="269" t="s">
        <v>4</v>
      </c>
      <c r="F17" s="269" t="s">
        <v>6</v>
      </c>
      <c r="G17" s="270"/>
      <c r="H17" s="270"/>
      <c r="I17" s="270"/>
      <c r="J17" s="269"/>
      <c r="K17" s="269" t="s">
        <v>9</v>
      </c>
    </row>
    <row r="18" spans="1:11" ht="45" customHeight="1" x14ac:dyDescent="0.25">
      <c r="A18" s="269" t="s">
        <v>1901</v>
      </c>
      <c r="B18" s="269" t="s">
        <v>4978</v>
      </c>
      <c r="C18" s="269" t="s">
        <v>4979</v>
      </c>
      <c r="D18" s="269" t="s">
        <v>5487</v>
      </c>
      <c r="E18" s="269" t="s">
        <v>8</v>
      </c>
      <c r="F18" s="269" t="s">
        <v>5</v>
      </c>
      <c r="G18" s="270"/>
      <c r="H18" s="270"/>
      <c r="I18" s="270"/>
      <c r="J18" s="269"/>
      <c r="K18" s="269" t="s">
        <v>9</v>
      </c>
    </row>
    <row r="19" spans="1:11" ht="45" customHeight="1" x14ac:dyDescent="0.25">
      <c r="A19" s="269" t="s">
        <v>1904</v>
      </c>
      <c r="B19" s="269" t="s">
        <v>4980</v>
      </c>
      <c r="C19" s="269" t="s">
        <v>4981</v>
      </c>
      <c r="D19" s="269" t="s">
        <v>5487</v>
      </c>
      <c r="E19" s="269" t="s">
        <v>8</v>
      </c>
      <c r="F19" s="269" t="s">
        <v>5</v>
      </c>
      <c r="G19" s="270"/>
      <c r="H19" s="270"/>
      <c r="I19" s="270"/>
      <c r="J19" s="269"/>
      <c r="K19" s="269" t="s">
        <v>9</v>
      </c>
    </row>
    <row r="20" spans="1:11" ht="45" customHeight="1" x14ac:dyDescent="0.25">
      <c r="A20" s="27"/>
      <c r="B20" s="23"/>
      <c r="C20" s="23"/>
      <c r="D20" s="25"/>
      <c r="E20" s="25"/>
      <c r="F20" s="25"/>
      <c r="G20" s="20"/>
      <c r="H20" s="20"/>
      <c r="I20" s="20"/>
      <c r="J20" s="7"/>
      <c r="K20" s="21"/>
    </row>
    <row r="21" spans="1:11" ht="45" customHeight="1" x14ac:dyDescent="0.25">
      <c r="A21" s="27"/>
      <c r="B21" s="23"/>
      <c r="C21" s="23"/>
      <c r="D21" s="25"/>
      <c r="E21" s="25"/>
      <c r="F21" s="25"/>
      <c r="G21" s="20"/>
      <c r="H21" s="20"/>
      <c r="I21" s="20"/>
      <c r="J21" s="7"/>
      <c r="K21" s="21"/>
    </row>
    <row r="22" spans="1:11" ht="45" customHeight="1" x14ac:dyDescent="0.25">
      <c r="A22" s="27"/>
      <c r="B22" s="23"/>
      <c r="C22" s="23"/>
      <c r="D22" s="25"/>
      <c r="E22" s="25"/>
      <c r="F22" s="25"/>
      <c r="G22" s="20"/>
      <c r="H22" s="20"/>
      <c r="I22" s="20"/>
      <c r="J22" s="7"/>
      <c r="K22" s="21"/>
    </row>
    <row r="23" spans="1:11" x14ac:dyDescent="0.25">
      <c r="A23" s="27"/>
      <c r="B23" s="23"/>
      <c r="C23" s="23"/>
      <c r="D23" s="25"/>
      <c r="E23" s="25"/>
      <c r="F23" s="25"/>
      <c r="G23" s="20"/>
      <c r="H23" s="20"/>
      <c r="I23" s="20"/>
      <c r="J23" s="7"/>
      <c r="K23" s="21"/>
    </row>
    <row r="24" spans="1:11" x14ac:dyDescent="0.25">
      <c r="A24" s="27"/>
      <c r="B24" s="23"/>
      <c r="C24" s="23"/>
      <c r="D24" s="25"/>
      <c r="E24" s="25"/>
      <c r="F24" s="25"/>
      <c r="G24" s="20"/>
      <c r="H24" s="20"/>
      <c r="I24" s="20"/>
      <c r="J24" s="7"/>
      <c r="K24" s="21"/>
    </row>
    <row r="25" spans="1:11" x14ac:dyDescent="0.25">
      <c r="A25" s="27"/>
      <c r="B25" s="23"/>
      <c r="C25" s="23"/>
      <c r="D25" s="25"/>
      <c r="E25" s="25"/>
      <c r="F25" s="25"/>
      <c r="G25" s="20"/>
      <c r="H25" s="20"/>
      <c r="I25" s="20"/>
      <c r="J25" s="7"/>
      <c r="K25" s="21"/>
    </row>
    <row r="26" spans="1:11" x14ac:dyDescent="0.25">
      <c r="A26" s="27"/>
      <c r="B26" s="23"/>
      <c r="C26" s="23"/>
      <c r="D26" s="25"/>
      <c r="E26" s="25"/>
      <c r="F26" s="25"/>
      <c r="G26" s="20"/>
      <c r="H26" s="20"/>
      <c r="I26" s="20"/>
      <c r="J26" s="7"/>
      <c r="K26" s="21"/>
    </row>
    <row r="27" spans="1:11" x14ac:dyDescent="0.25">
      <c r="A27" s="27"/>
      <c r="B27" s="23"/>
      <c r="C27" s="23"/>
      <c r="D27" s="25"/>
      <c r="E27" s="25"/>
      <c r="F27" s="25"/>
      <c r="G27" s="20"/>
      <c r="H27" s="20"/>
      <c r="I27" s="20"/>
      <c r="J27" s="7"/>
      <c r="K27" s="21"/>
    </row>
    <row r="28" spans="1:11" x14ac:dyDescent="0.25">
      <c r="A28" s="27"/>
      <c r="B28" s="23"/>
      <c r="C28" s="23"/>
      <c r="D28" s="25"/>
      <c r="E28" s="25"/>
      <c r="F28" s="25"/>
      <c r="G28" s="20"/>
      <c r="H28" s="20"/>
      <c r="I28" s="20"/>
      <c r="J28" s="7"/>
      <c r="K28" s="21"/>
    </row>
    <row r="29" spans="1:11" x14ac:dyDescent="0.25">
      <c r="A29" s="27"/>
      <c r="B29" s="23"/>
      <c r="C29" s="23"/>
      <c r="D29" s="25"/>
      <c r="E29" s="25"/>
      <c r="F29" s="25"/>
      <c r="G29" s="20"/>
      <c r="H29" s="20"/>
      <c r="I29" s="20"/>
      <c r="J29" s="7"/>
      <c r="K29" s="21"/>
    </row>
    <row r="30" spans="1:11" x14ac:dyDescent="0.25">
      <c r="A30" s="27"/>
      <c r="B30" s="23"/>
      <c r="C30" s="23"/>
      <c r="D30" s="25"/>
      <c r="E30" s="25"/>
      <c r="F30" s="25"/>
      <c r="G30" s="20"/>
      <c r="H30" s="20"/>
      <c r="I30" s="20"/>
      <c r="J30" s="7"/>
      <c r="K30" s="21"/>
    </row>
    <row r="31" spans="1:11" x14ac:dyDescent="0.25">
      <c r="A31" s="27"/>
      <c r="B31" s="23"/>
      <c r="C31" s="23"/>
      <c r="D31" s="25"/>
      <c r="E31" s="25"/>
      <c r="F31" s="25"/>
      <c r="G31" s="20"/>
      <c r="H31" s="20"/>
      <c r="I31" s="20"/>
      <c r="J31" s="7"/>
      <c r="K31" s="21"/>
    </row>
    <row r="32" spans="1:11" x14ac:dyDescent="0.25">
      <c r="A32" s="27"/>
      <c r="B32" s="23"/>
      <c r="C32" s="23"/>
      <c r="D32" s="25"/>
      <c r="E32" s="25"/>
      <c r="F32" s="25"/>
      <c r="G32" s="20"/>
      <c r="H32" s="20"/>
      <c r="I32" s="20"/>
      <c r="J32" s="7"/>
      <c r="K32" s="21"/>
    </row>
    <row r="33" spans="1:11" x14ac:dyDescent="0.25">
      <c r="A33" s="27"/>
      <c r="B33" s="23"/>
      <c r="C33" s="23"/>
      <c r="D33" s="25"/>
      <c r="E33" s="25"/>
      <c r="F33" s="25"/>
      <c r="G33" s="20"/>
      <c r="H33" s="20"/>
      <c r="I33" s="20"/>
      <c r="J33" s="7"/>
      <c r="K33" s="21"/>
    </row>
    <row r="34" spans="1:11" x14ac:dyDescent="0.25">
      <c r="A34" s="27"/>
      <c r="B34" s="23"/>
      <c r="C34" s="23"/>
      <c r="D34" s="25"/>
      <c r="E34" s="25"/>
      <c r="F34" s="25"/>
      <c r="G34" s="20"/>
      <c r="H34" s="20"/>
      <c r="I34" s="20"/>
      <c r="J34" s="7"/>
      <c r="K34" s="21"/>
    </row>
    <row r="35" spans="1:11" x14ac:dyDescent="0.25">
      <c r="A35" s="27"/>
      <c r="B35" s="23"/>
      <c r="C35" s="23"/>
      <c r="D35" s="25"/>
      <c r="E35" s="25"/>
      <c r="F35" s="25"/>
      <c r="G35" s="20"/>
      <c r="H35" s="20"/>
      <c r="I35" s="20"/>
      <c r="J35" s="7"/>
      <c r="K35" s="21"/>
    </row>
    <row r="36" spans="1:11" x14ac:dyDescent="0.25">
      <c r="A36" s="27"/>
      <c r="B36" s="23"/>
      <c r="C36" s="23"/>
      <c r="D36" s="25"/>
      <c r="E36" s="25"/>
      <c r="F36" s="25"/>
      <c r="G36" s="20"/>
      <c r="H36" s="20"/>
      <c r="I36" s="20"/>
      <c r="J36" s="7"/>
      <c r="K36" s="21"/>
    </row>
    <row r="37" spans="1:11" x14ac:dyDescent="0.25">
      <c r="A37" s="27"/>
      <c r="B37" s="23"/>
      <c r="C37" s="23"/>
      <c r="D37" s="25"/>
      <c r="E37" s="25"/>
      <c r="F37" s="25"/>
      <c r="G37" s="20"/>
      <c r="H37" s="20"/>
      <c r="I37" s="20"/>
      <c r="J37" s="7"/>
      <c r="K37" s="21"/>
    </row>
    <row r="38" spans="1:11" x14ac:dyDescent="0.25">
      <c r="A38" s="27"/>
      <c r="B38" s="23"/>
      <c r="C38" s="23"/>
      <c r="D38" s="25"/>
      <c r="E38" s="25"/>
      <c r="F38" s="25"/>
      <c r="G38" s="20"/>
      <c r="H38" s="20"/>
      <c r="I38" s="20"/>
      <c r="J38" s="7"/>
      <c r="K38" s="21"/>
    </row>
    <row r="39" spans="1:11" x14ac:dyDescent="0.25">
      <c r="A39" s="27"/>
      <c r="B39" s="23"/>
      <c r="C39" s="23"/>
      <c r="D39" s="25"/>
      <c r="E39" s="25"/>
      <c r="F39" s="25"/>
      <c r="G39" s="20"/>
      <c r="H39" s="20"/>
      <c r="I39" s="20"/>
      <c r="J39" s="7"/>
      <c r="K39" s="21"/>
    </row>
    <row r="40" spans="1:11" x14ac:dyDescent="0.25">
      <c r="A40" s="27"/>
      <c r="B40" s="23"/>
      <c r="C40" s="23"/>
      <c r="D40" s="25"/>
      <c r="E40" s="25"/>
      <c r="F40" s="25"/>
      <c r="G40" s="20"/>
      <c r="H40" s="20"/>
      <c r="I40" s="20"/>
      <c r="J40" s="7"/>
      <c r="K40" s="19"/>
    </row>
    <row r="41" spans="1:11" x14ac:dyDescent="0.25">
      <c r="A41" s="27"/>
      <c r="B41" s="23"/>
      <c r="C41" s="23"/>
      <c r="D41" s="25"/>
      <c r="E41" s="25"/>
      <c r="F41" s="25"/>
      <c r="G41" s="20"/>
      <c r="H41" s="20"/>
      <c r="I41" s="20"/>
      <c r="J41" s="7"/>
      <c r="K41" s="19"/>
    </row>
    <row r="42" spans="1:11" x14ac:dyDescent="0.25">
      <c r="A42" s="27"/>
      <c r="B42" s="23"/>
      <c r="C42" s="23"/>
      <c r="D42" s="25"/>
      <c r="E42" s="25"/>
      <c r="F42" s="25"/>
      <c r="G42" s="20"/>
      <c r="H42" s="20"/>
      <c r="I42" s="20"/>
      <c r="J42" s="7"/>
      <c r="K42" s="19"/>
    </row>
    <row r="43" spans="1:11" x14ac:dyDescent="0.25">
      <c r="A43" s="27"/>
      <c r="B43" s="23"/>
      <c r="C43" s="23"/>
      <c r="D43" s="25"/>
      <c r="E43" s="25"/>
      <c r="F43" s="25"/>
      <c r="G43" s="20"/>
      <c r="H43" s="20"/>
      <c r="I43" s="20"/>
      <c r="J43" s="7"/>
      <c r="K43" s="19"/>
    </row>
    <row r="44" spans="1:11" x14ac:dyDescent="0.25">
      <c r="A44" s="27"/>
      <c r="B44" s="23"/>
      <c r="C44" s="23"/>
      <c r="D44" s="25"/>
      <c r="E44" s="25"/>
      <c r="F44" s="25"/>
      <c r="G44" s="20"/>
      <c r="H44" s="20"/>
      <c r="I44" s="20"/>
      <c r="J44" s="7"/>
      <c r="K44" s="19"/>
    </row>
    <row r="45" spans="1:11" x14ac:dyDescent="0.25">
      <c r="A45" s="27"/>
      <c r="B45" s="23"/>
      <c r="C45" s="23"/>
      <c r="D45" s="25"/>
      <c r="E45" s="25"/>
      <c r="F45" s="25"/>
      <c r="G45" s="20"/>
      <c r="H45" s="20"/>
      <c r="I45" s="20"/>
      <c r="J45" s="7"/>
      <c r="K45" s="19"/>
    </row>
    <row r="46" spans="1:11" x14ac:dyDescent="0.25">
      <c r="A46" s="27"/>
      <c r="B46" s="23"/>
      <c r="C46" s="23"/>
      <c r="D46" s="25"/>
      <c r="E46" s="25"/>
      <c r="F46" s="25"/>
      <c r="G46" s="20"/>
      <c r="H46" s="20"/>
      <c r="I46" s="20"/>
      <c r="J46" s="7"/>
      <c r="K46" s="19"/>
    </row>
    <row r="47" spans="1:11" x14ac:dyDescent="0.25">
      <c r="A47" s="27"/>
      <c r="B47" s="23"/>
      <c r="C47" s="23"/>
      <c r="D47" s="25"/>
      <c r="E47" s="25"/>
      <c r="F47" s="25"/>
      <c r="G47" s="20"/>
      <c r="H47" s="20"/>
      <c r="I47" s="20"/>
      <c r="J47" s="7"/>
      <c r="K47" s="19"/>
    </row>
  </sheetData>
  <conditionalFormatting sqref="A3:K59">
    <cfRule type="expression" dxfId="67" priority="3">
      <formula>$F3="v"</formula>
    </cfRule>
    <cfRule type="expression" dxfId="66" priority="4">
      <formula>$F3="no"</formula>
    </cfRule>
  </conditionalFormatting>
  <conditionalFormatting sqref="A3:I59">
    <cfRule type="expression" dxfId="65" priority="1">
      <formula>$F3="m"</formula>
    </cfRule>
    <cfRule type="expression" dxfId="64" priority="2">
      <formula>$F3="d"</formula>
    </cfRule>
  </conditionalFormatting>
  <pageMargins left="0.7" right="0.2" top="0.2" bottom="0.2" header="0.05" footer="0.3"/>
  <pageSetup orientation="landscape" r:id="rId1"/>
  <headerFooter>
    <oddHeader>&amp;L&amp;A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130FF-D366-42C5-8FFD-D8481A3C3254}">
  <sheetPr codeName="Sheet4"/>
  <dimension ref="A1:E22"/>
  <sheetViews>
    <sheetView tabSelected="1" workbookViewId="0">
      <selection activeCell="F4" sqref="F4"/>
    </sheetView>
  </sheetViews>
  <sheetFormatPr defaultRowHeight="15" x14ac:dyDescent="0.25"/>
  <cols>
    <col min="1" max="1" width="96.28515625" customWidth="1"/>
    <col min="2" max="2" width="2.140625" customWidth="1"/>
  </cols>
  <sheetData>
    <row r="1" spans="1:1" ht="20.100000000000001" customHeight="1" x14ac:dyDescent="0.25">
      <c r="A1" s="31" t="s">
        <v>27</v>
      </c>
    </row>
    <row r="2" spans="1:1" ht="20.100000000000001" customHeight="1" x14ac:dyDescent="0.25">
      <c r="A2" s="31" t="s">
        <v>5850</v>
      </c>
    </row>
    <row r="3" spans="1:1" ht="20.100000000000001" customHeight="1" x14ac:dyDescent="0.25">
      <c r="A3" s="31" t="s">
        <v>5887</v>
      </c>
    </row>
    <row r="4" spans="1:1" ht="20.100000000000001" customHeight="1" x14ac:dyDescent="0.25">
      <c r="A4" s="31" t="s">
        <v>5152</v>
      </c>
    </row>
    <row r="5" spans="1:1" ht="20.100000000000001" customHeight="1" x14ac:dyDescent="0.25">
      <c r="A5" s="31" t="s">
        <v>5851</v>
      </c>
    </row>
    <row r="6" spans="1:1" ht="20.100000000000001" customHeight="1" x14ac:dyDescent="0.25">
      <c r="A6" s="31" t="s">
        <v>5153</v>
      </c>
    </row>
    <row r="7" spans="1:1" ht="20.100000000000001" customHeight="1" x14ac:dyDescent="0.25">
      <c r="A7" s="31" t="s">
        <v>5157</v>
      </c>
    </row>
    <row r="8" spans="1:1" ht="39" customHeight="1" x14ac:dyDescent="0.25">
      <c r="A8" s="31" t="s">
        <v>4720</v>
      </c>
    </row>
    <row r="9" spans="1:1" ht="36" customHeight="1" x14ac:dyDescent="0.25">
      <c r="A9" s="31" t="s">
        <v>5146</v>
      </c>
    </row>
    <row r="10" spans="1:1" ht="20.25" customHeight="1" x14ac:dyDescent="0.25">
      <c r="A10" s="31" t="s">
        <v>5147</v>
      </c>
    </row>
    <row r="11" spans="1:1" ht="60.75" customHeight="1" x14ac:dyDescent="0.25">
      <c r="A11" s="31" t="s">
        <v>5143</v>
      </c>
    </row>
    <row r="12" spans="1:1" ht="61.5" customHeight="1" x14ac:dyDescent="0.25">
      <c r="A12" s="31" t="s">
        <v>4721</v>
      </c>
    </row>
    <row r="13" spans="1:1" ht="45" customHeight="1" x14ac:dyDescent="0.25">
      <c r="A13" s="272" t="s">
        <v>5158</v>
      </c>
    </row>
    <row r="14" spans="1:1" ht="29.25" customHeight="1" x14ac:dyDescent="0.25">
      <c r="A14" s="31" t="s">
        <v>28</v>
      </c>
    </row>
    <row r="15" spans="1:1" ht="31.5" customHeight="1" x14ac:dyDescent="0.25">
      <c r="A15" s="263" t="s">
        <v>5144</v>
      </c>
    </row>
    <row r="16" spans="1:1" ht="31.5" x14ac:dyDescent="0.25">
      <c r="A16" s="31" t="s">
        <v>5154</v>
      </c>
    </row>
    <row r="17" spans="1:5" ht="45" customHeight="1" x14ac:dyDescent="0.25">
      <c r="A17" s="31" t="s">
        <v>5159</v>
      </c>
    </row>
    <row r="18" spans="1:5" ht="84.75" customHeight="1" x14ac:dyDescent="0.25">
      <c r="A18" s="31" t="s">
        <v>29</v>
      </c>
    </row>
    <row r="19" spans="1:5" ht="34.5" customHeight="1" x14ac:dyDescent="0.25">
      <c r="A19" s="264" t="s">
        <v>5145</v>
      </c>
      <c r="D19" t="s">
        <v>5160</v>
      </c>
      <c r="E19" t="s">
        <v>5161</v>
      </c>
    </row>
    <row r="20" spans="1:5" ht="15.75" x14ac:dyDescent="0.25">
      <c r="A20" s="31" t="s">
        <v>4718</v>
      </c>
      <c r="D20">
        <f>25/6076</f>
        <v>4.1145490454246219E-3</v>
      </c>
      <c r="E20">
        <v>25</v>
      </c>
    </row>
    <row r="21" spans="1:5" ht="15.75" x14ac:dyDescent="0.25">
      <c r="A21" s="31" t="s">
        <v>4719</v>
      </c>
      <c r="D21">
        <f>50/6076</f>
        <v>8.2290980908492437E-3</v>
      </c>
      <c r="E21">
        <v>50</v>
      </c>
    </row>
    <row r="22" spans="1:5" ht="15.75" x14ac:dyDescent="0.25">
      <c r="A22" s="31" t="s">
        <v>4717</v>
      </c>
      <c r="D22">
        <f>500/6076</f>
        <v>8.2290980908492434E-2</v>
      </c>
      <c r="E22">
        <v>500</v>
      </c>
    </row>
  </sheetData>
  <printOptions horizontalCentered="1" verticalCentered="1"/>
  <pageMargins left="0.2" right="0.25" top="0.2" bottom="0.2" header="0.3" footer="0.3"/>
  <pageSetup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40545-1839-42C9-9396-9C211B5F81F8}">
  <dimension ref="A2:K50"/>
  <sheetViews>
    <sheetView workbookViewId="0"/>
  </sheetViews>
  <sheetFormatPr defaultRowHeight="15" x14ac:dyDescent="0.25"/>
  <cols>
    <col min="1" max="1" width="17.5703125" customWidth="1"/>
    <col min="2" max="3" width="16.7109375" customWidth="1"/>
    <col min="4" max="6" width="3.7109375" customWidth="1"/>
    <col min="7" max="9" width="8" customWidth="1"/>
    <col min="10" max="10" width="35.7109375" customWidth="1"/>
    <col min="11" max="11" width="6.4257812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535</v>
      </c>
      <c r="B3" s="269" t="s">
        <v>536</v>
      </c>
      <c r="C3" s="269" t="s">
        <v>537</v>
      </c>
      <c r="D3" s="269" t="s">
        <v>5485</v>
      </c>
      <c r="E3" s="269" t="s">
        <v>4</v>
      </c>
      <c r="F3" s="269" t="s">
        <v>5</v>
      </c>
      <c r="G3" s="270"/>
      <c r="H3" s="270"/>
      <c r="I3" s="270"/>
      <c r="J3" s="269"/>
      <c r="K3" s="269" t="s">
        <v>153</v>
      </c>
    </row>
    <row r="4" spans="1:11" ht="45" customHeight="1" x14ac:dyDescent="0.25">
      <c r="A4" s="269" t="s">
        <v>703</v>
      </c>
      <c r="B4" s="269" t="s">
        <v>704</v>
      </c>
      <c r="C4" s="269" t="s">
        <v>705</v>
      </c>
      <c r="D4" s="269" t="s">
        <v>5485</v>
      </c>
      <c r="E4" s="269" t="s">
        <v>4</v>
      </c>
      <c r="F4" s="269" t="s">
        <v>6</v>
      </c>
      <c r="G4" s="270"/>
      <c r="H4" s="270"/>
      <c r="I4" s="270"/>
      <c r="J4" s="269"/>
      <c r="K4" s="269" t="s">
        <v>198</v>
      </c>
    </row>
    <row r="5" spans="1:11" ht="45" customHeight="1" x14ac:dyDescent="0.25">
      <c r="A5" s="269" t="s">
        <v>769</v>
      </c>
      <c r="B5" s="269" t="s">
        <v>770</v>
      </c>
      <c r="C5" s="269" t="s">
        <v>771</v>
      </c>
      <c r="D5" s="269" t="s">
        <v>5485</v>
      </c>
      <c r="E5" s="269" t="s">
        <v>4</v>
      </c>
      <c r="F5" s="269" t="s">
        <v>5</v>
      </c>
      <c r="G5" s="270"/>
      <c r="H5" s="270"/>
      <c r="I5" s="270"/>
      <c r="J5" s="269"/>
      <c r="K5" s="269"/>
    </row>
    <row r="6" spans="1:11" ht="45" customHeight="1" x14ac:dyDescent="0.25">
      <c r="A6" s="269" t="s">
        <v>774</v>
      </c>
      <c r="B6" s="269" t="s">
        <v>775</v>
      </c>
      <c r="C6" s="269" t="s">
        <v>776</v>
      </c>
      <c r="D6" s="269" t="s">
        <v>5485</v>
      </c>
      <c r="E6" s="269" t="s">
        <v>4</v>
      </c>
      <c r="F6" s="269" t="s">
        <v>6</v>
      </c>
      <c r="G6" s="270"/>
      <c r="H6" s="270"/>
      <c r="I6" s="270"/>
      <c r="J6" s="269"/>
      <c r="K6" s="269"/>
    </row>
    <row r="7" spans="1:11" ht="45" customHeight="1" x14ac:dyDescent="0.25">
      <c r="A7" s="269" t="s">
        <v>778</v>
      </c>
      <c r="B7" s="269" t="s">
        <v>779</v>
      </c>
      <c r="C7" s="269" t="s">
        <v>780</v>
      </c>
      <c r="D7" s="269" t="s">
        <v>5485</v>
      </c>
      <c r="E7" s="269" t="s">
        <v>4</v>
      </c>
      <c r="F7" s="269" t="s">
        <v>6</v>
      </c>
      <c r="G7" s="270"/>
      <c r="H7" s="270"/>
      <c r="I7" s="270"/>
      <c r="J7" s="269"/>
      <c r="K7" s="269"/>
    </row>
    <row r="8" spans="1:11" ht="45" customHeight="1" x14ac:dyDescent="0.25">
      <c r="A8" s="269" t="s">
        <v>782</v>
      </c>
      <c r="B8" s="269" t="s">
        <v>783</v>
      </c>
      <c r="C8" s="269" t="s">
        <v>784</v>
      </c>
      <c r="D8" s="269" t="s">
        <v>5485</v>
      </c>
      <c r="E8" s="269" t="s">
        <v>4</v>
      </c>
      <c r="F8" s="269" t="s">
        <v>6</v>
      </c>
      <c r="G8" s="270"/>
      <c r="H8" s="270"/>
      <c r="I8" s="270"/>
      <c r="J8" s="269"/>
      <c r="K8" s="269"/>
    </row>
    <row r="9" spans="1:11" ht="45" customHeight="1" x14ac:dyDescent="0.25">
      <c r="A9" s="269" t="s">
        <v>1283</v>
      </c>
      <c r="B9" s="269" t="s">
        <v>536</v>
      </c>
      <c r="C9" s="269" t="s">
        <v>537</v>
      </c>
      <c r="D9" s="269" t="s">
        <v>5485</v>
      </c>
      <c r="E9" s="269" t="s">
        <v>8</v>
      </c>
      <c r="F9" s="269" t="s">
        <v>5</v>
      </c>
      <c r="G9" s="270"/>
      <c r="H9" s="270"/>
      <c r="I9" s="270"/>
      <c r="J9" s="269"/>
      <c r="K9" s="269" t="s">
        <v>9</v>
      </c>
    </row>
    <row r="10" spans="1:11" ht="45" customHeight="1" x14ac:dyDescent="0.25">
      <c r="A10" s="269" t="s">
        <v>1287</v>
      </c>
      <c r="B10" s="269" t="s">
        <v>1288</v>
      </c>
      <c r="C10" s="269" t="s">
        <v>1289</v>
      </c>
      <c r="D10" s="269" t="s">
        <v>5485</v>
      </c>
      <c r="E10" s="269" t="s">
        <v>8</v>
      </c>
      <c r="F10" s="269" t="s">
        <v>5</v>
      </c>
      <c r="G10" s="270"/>
      <c r="H10" s="270"/>
      <c r="I10" s="270"/>
      <c r="J10" s="269"/>
      <c r="K10" s="269" t="s">
        <v>9</v>
      </c>
    </row>
    <row r="11" spans="1:11" ht="45" customHeight="1" x14ac:dyDescent="0.25">
      <c r="A11" s="269" t="s">
        <v>1399</v>
      </c>
      <c r="B11" s="269" t="s">
        <v>1400</v>
      </c>
      <c r="C11" s="269" t="s">
        <v>1401</v>
      </c>
      <c r="D11" s="269" t="s">
        <v>5488</v>
      </c>
      <c r="E11" s="269" t="s">
        <v>8</v>
      </c>
      <c r="F11" s="269" t="s">
        <v>5</v>
      </c>
      <c r="G11" s="270"/>
      <c r="H11" s="270"/>
      <c r="I11" s="270"/>
      <c r="J11" s="269"/>
      <c r="K11" s="269"/>
    </row>
    <row r="12" spans="1:11" ht="45" customHeight="1" x14ac:dyDescent="0.25">
      <c r="A12" s="269" t="s">
        <v>2198</v>
      </c>
      <c r="B12" s="269" t="s">
        <v>2199</v>
      </c>
      <c r="C12" s="269" t="s">
        <v>2200</v>
      </c>
      <c r="D12" s="269" t="s">
        <v>5485</v>
      </c>
      <c r="E12" s="269" t="s">
        <v>4</v>
      </c>
      <c r="F12" s="269" t="s">
        <v>6</v>
      </c>
      <c r="G12" s="270"/>
      <c r="H12" s="270"/>
      <c r="I12" s="270"/>
      <c r="J12" s="269"/>
      <c r="K12" s="269" t="s">
        <v>2201</v>
      </c>
    </row>
    <row r="13" spans="1:11" ht="45" customHeight="1" x14ac:dyDescent="0.25">
      <c r="A13" s="269" t="s">
        <v>2204</v>
      </c>
      <c r="B13" s="269" t="s">
        <v>2205</v>
      </c>
      <c r="C13" s="269" t="s">
        <v>2206</v>
      </c>
      <c r="D13" s="269" t="s">
        <v>5485</v>
      </c>
      <c r="E13" s="269" t="s">
        <v>8</v>
      </c>
      <c r="F13" s="269" t="s">
        <v>6</v>
      </c>
      <c r="G13" s="270"/>
      <c r="H13" s="270"/>
      <c r="I13" s="270"/>
      <c r="J13" s="269"/>
      <c r="K13" s="269" t="s">
        <v>9</v>
      </c>
    </row>
    <row r="14" spans="1:11" ht="45" customHeight="1" x14ac:dyDescent="0.25">
      <c r="A14" s="269" t="s">
        <v>2210</v>
      </c>
      <c r="B14" s="269" t="s">
        <v>2211</v>
      </c>
      <c r="C14" s="269" t="s">
        <v>2212</v>
      </c>
      <c r="D14" s="269" t="s">
        <v>5485</v>
      </c>
      <c r="E14" s="269" t="s">
        <v>8</v>
      </c>
      <c r="F14" s="269" t="s">
        <v>6</v>
      </c>
      <c r="G14" s="270"/>
      <c r="H14" s="270"/>
      <c r="I14" s="270"/>
      <c r="J14" s="269"/>
      <c r="K14" s="269" t="s">
        <v>626</v>
      </c>
    </row>
    <row r="15" spans="1:11" ht="45" customHeight="1" x14ac:dyDescent="0.25">
      <c r="A15" s="269" t="s">
        <v>2214</v>
      </c>
      <c r="B15" s="269" t="s">
        <v>2215</v>
      </c>
      <c r="C15" s="269" t="s">
        <v>2216</v>
      </c>
      <c r="D15" s="269" t="s">
        <v>5485</v>
      </c>
      <c r="E15" s="269" t="s">
        <v>4</v>
      </c>
      <c r="F15" s="269" t="s">
        <v>5</v>
      </c>
      <c r="G15" s="270"/>
      <c r="H15" s="270"/>
      <c r="I15" s="270"/>
      <c r="J15" s="269"/>
      <c r="K15" s="269" t="s">
        <v>9</v>
      </c>
    </row>
    <row r="16" spans="1:11" ht="45" customHeight="1" x14ac:dyDescent="0.25">
      <c r="A16" s="269" t="s">
        <v>2647</v>
      </c>
      <c r="B16" s="269" t="s">
        <v>2648</v>
      </c>
      <c r="C16" s="269" t="s">
        <v>2649</v>
      </c>
      <c r="D16" s="269" t="s">
        <v>5485</v>
      </c>
      <c r="E16" s="269" t="s">
        <v>4</v>
      </c>
      <c r="F16" s="269" t="s">
        <v>5</v>
      </c>
      <c r="G16" s="270"/>
      <c r="H16" s="270"/>
      <c r="I16" s="270"/>
      <c r="J16" s="269"/>
      <c r="K16" s="269" t="s">
        <v>13</v>
      </c>
    </row>
    <row r="17" spans="1:11" ht="45" customHeight="1" x14ac:dyDescent="0.25">
      <c r="A17" s="269" t="s">
        <v>2880</v>
      </c>
      <c r="B17" s="269" t="s">
        <v>2881</v>
      </c>
      <c r="C17" s="269" t="s">
        <v>2882</v>
      </c>
      <c r="D17" s="269" t="s">
        <v>5485</v>
      </c>
      <c r="E17" s="269" t="s">
        <v>4</v>
      </c>
      <c r="F17" s="269" t="s">
        <v>6</v>
      </c>
      <c r="G17" s="270"/>
      <c r="H17" s="270"/>
      <c r="I17" s="270"/>
      <c r="J17" s="269"/>
      <c r="K17" s="269"/>
    </row>
    <row r="18" spans="1:11" ht="45" customHeight="1" x14ac:dyDescent="0.25">
      <c r="A18" s="269" t="s">
        <v>2885</v>
      </c>
      <c r="B18" s="269" t="s">
        <v>2886</v>
      </c>
      <c r="C18" s="269" t="s">
        <v>2887</v>
      </c>
      <c r="D18" s="269" t="s">
        <v>5485</v>
      </c>
      <c r="E18" s="269" t="s">
        <v>4</v>
      </c>
      <c r="F18" s="269" t="s">
        <v>6</v>
      </c>
      <c r="G18" s="270"/>
      <c r="H18" s="270"/>
      <c r="I18" s="270"/>
      <c r="J18" s="269"/>
      <c r="K18" s="269"/>
    </row>
    <row r="19" spans="1:11" ht="45" customHeight="1" x14ac:dyDescent="0.25">
      <c r="A19" s="269" t="s">
        <v>2889</v>
      </c>
      <c r="B19" s="269" t="s">
        <v>2890</v>
      </c>
      <c r="C19" s="269" t="s">
        <v>2891</v>
      </c>
      <c r="D19" s="269" t="s">
        <v>5485</v>
      </c>
      <c r="E19" s="269" t="s">
        <v>4</v>
      </c>
      <c r="F19" s="269" t="s">
        <v>6</v>
      </c>
      <c r="G19" s="270"/>
      <c r="H19" s="270"/>
      <c r="I19" s="270"/>
      <c r="J19" s="269"/>
      <c r="K19" s="269"/>
    </row>
    <row r="20" spans="1:11" ht="45" customHeight="1" x14ac:dyDescent="0.25">
      <c r="A20" s="269" t="s">
        <v>2893</v>
      </c>
      <c r="B20" s="269" t="s">
        <v>2894</v>
      </c>
      <c r="C20" s="269" t="s">
        <v>2895</v>
      </c>
      <c r="D20" s="269" t="s">
        <v>5485</v>
      </c>
      <c r="E20" s="269" t="s">
        <v>4</v>
      </c>
      <c r="F20" s="269" t="s">
        <v>6</v>
      </c>
      <c r="G20" s="270"/>
      <c r="H20" s="270"/>
      <c r="I20" s="270"/>
      <c r="J20" s="269"/>
      <c r="K20" s="269"/>
    </row>
    <row r="21" spans="1:11" ht="45" customHeight="1" x14ac:dyDescent="0.25">
      <c r="A21" s="269" t="s">
        <v>3301</v>
      </c>
      <c r="B21" s="269" t="s">
        <v>3302</v>
      </c>
      <c r="C21" s="269" t="s">
        <v>3303</v>
      </c>
      <c r="D21" s="269" t="s">
        <v>5485</v>
      </c>
      <c r="E21" s="269" t="s">
        <v>8</v>
      </c>
      <c r="F21" s="269" t="s">
        <v>6</v>
      </c>
      <c r="G21" s="270"/>
      <c r="H21" s="270"/>
      <c r="I21" s="270"/>
      <c r="J21" s="269"/>
      <c r="K21" s="269"/>
    </row>
    <row r="22" spans="1:11" ht="45" customHeight="1" x14ac:dyDescent="0.25">
      <c r="A22" s="269" t="s">
        <v>3306</v>
      </c>
      <c r="B22" s="269" t="s">
        <v>3307</v>
      </c>
      <c r="C22" s="269" t="s">
        <v>3308</v>
      </c>
      <c r="D22" s="269" t="s">
        <v>5485</v>
      </c>
      <c r="E22" s="269" t="s">
        <v>8</v>
      </c>
      <c r="F22" s="269" t="s">
        <v>6</v>
      </c>
      <c r="G22" s="270"/>
      <c r="H22" s="270"/>
      <c r="I22" s="270"/>
      <c r="J22" s="269"/>
      <c r="K22" s="269"/>
    </row>
    <row r="23" spans="1:11" ht="45" customHeight="1" x14ac:dyDescent="0.25">
      <c r="A23" s="269" t="s">
        <v>3310</v>
      </c>
      <c r="B23" s="269" t="s">
        <v>3311</v>
      </c>
      <c r="C23" s="269" t="s">
        <v>3312</v>
      </c>
      <c r="D23" s="269" t="s">
        <v>5485</v>
      </c>
      <c r="E23" s="269" t="s">
        <v>4</v>
      </c>
      <c r="F23" s="269" t="s">
        <v>5</v>
      </c>
      <c r="G23" s="270"/>
      <c r="H23" s="270"/>
      <c r="I23" s="270"/>
      <c r="J23" s="269"/>
      <c r="K23" s="269"/>
    </row>
    <row r="24" spans="1:11" ht="45" customHeight="1" x14ac:dyDescent="0.25">
      <c r="A24" s="269" t="s">
        <v>3315</v>
      </c>
      <c r="B24" s="269" t="s">
        <v>3316</v>
      </c>
      <c r="C24" s="269" t="s">
        <v>3317</v>
      </c>
      <c r="D24" s="269" t="s">
        <v>5485</v>
      </c>
      <c r="E24" s="269" t="s">
        <v>4</v>
      </c>
      <c r="F24" s="269" t="s">
        <v>5</v>
      </c>
      <c r="G24" s="270"/>
      <c r="H24" s="270"/>
      <c r="I24" s="270"/>
      <c r="J24" s="269"/>
      <c r="K24" s="269"/>
    </row>
    <row r="25" spans="1:11" ht="45" customHeight="1" x14ac:dyDescent="0.25">
      <c r="A25" s="269" t="s">
        <v>3319</v>
      </c>
      <c r="B25" s="269" t="s">
        <v>3320</v>
      </c>
      <c r="C25" s="269" t="s">
        <v>3321</v>
      </c>
      <c r="D25" s="269" t="s">
        <v>5485</v>
      </c>
      <c r="E25" s="269" t="s">
        <v>4</v>
      </c>
      <c r="F25" s="269" t="s">
        <v>5</v>
      </c>
      <c r="G25" s="270"/>
      <c r="H25" s="270"/>
      <c r="I25" s="270"/>
      <c r="J25" s="269"/>
      <c r="K25" s="269"/>
    </row>
    <row r="26" spans="1:11" ht="45" customHeight="1" x14ac:dyDescent="0.25">
      <c r="A26" s="269" t="s">
        <v>3323</v>
      </c>
      <c r="B26" s="269" t="s">
        <v>3320</v>
      </c>
      <c r="C26" s="269" t="s">
        <v>3324</v>
      </c>
      <c r="D26" s="269" t="s">
        <v>5485</v>
      </c>
      <c r="E26" s="269" t="s">
        <v>4</v>
      </c>
      <c r="F26" s="269" t="s">
        <v>6</v>
      </c>
      <c r="G26" s="270"/>
      <c r="H26" s="270"/>
      <c r="I26" s="270"/>
      <c r="J26" s="269"/>
      <c r="K26" s="269"/>
    </row>
    <row r="27" spans="1:11" ht="45" customHeight="1" x14ac:dyDescent="0.25">
      <c r="A27" s="269" t="s">
        <v>3640</v>
      </c>
      <c r="B27" s="269" t="s">
        <v>3641</v>
      </c>
      <c r="C27" s="269" t="s">
        <v>3642</v>
      </c>
      <c r="D27" s="269" t="s">
        <v>5485</v>
      </c>
      <c r="E27" s="269" t="s">
        <v>4</v>
      </c>
      <c r="F27" s="269" t="s">
        <v>5</v>
      </c>
      <c r="G27" s="270"/>
      <c r="H27" s="270"/>
      <c r="I27" s="270"/>
      <c r="J27" s="269"/>
      <c r="K27" s="269" t="s">
        <v>13</v>
      </c>
    </row>
    <row r="28" spans="1:11" ht="45" customHeight="1" x14ac:dyDescent="0.25">
      <c r="A28" s="269" t="s">
        <v>3645</v>
      </c>
      <c r="B28" s="269" t="s">
        <v>3646</v>
      </c>
      <c r="C28" s="269" t="s">
        <v>3647</v>
      </c>
      <c r="D28" s="269" t="s">
        <v>5485</v>
      </c>
      <c r="E28" s="269" t="s">
        <v>4</v>
      </c>
      <c r="F28" s="269" t="s">
        <v>5</v>
      </c>
      <c r="G28" s="270"/>
      <c r="H28" s="270"/>
      <c r="I28" s="270"/>
      <c r="J28" s="269"/>
      <c r="K28" s="269" t="s">
        <v>13</v>
      </c>
    </row>
    <row r="29" spans="1:11" ht="45" customHeight="1" x14ac:dyDescent="0.25">
      <c r="A29" s="269" t="s">
        <v>3717</v>
      </c>
      <c r="B29" s="269" t="s">
        <v>3718</v>
      </c>
      <c r="C29" s="269" t="s">
        <v>3719</v>
      </c>
      <c r="D29" s="269" t="s">
        <v>5485</v>
      </c>
      <c r="E29" s="269" t="s">
        <v>4</v>
      </c>
      <c r="F29" s="269" t="s">
        <v>6</v>
      </c>
      <c r="G29" s="270"/>
      <c r="H29" s="270"/>
      <c r="I29" s="270"/>
      <c r="J29" s="269"/>
      <c r="K29" s="269"/>
    </row>
    <row r="30" spans="1:11" ht="45" customHeight="1" x14ac:dyDescent="0.25">
      <c r="A30" s="269" t="s">
        <v>3722</v>
      </c>
      <c r="B30" s="269" t="s">
        <v>3723</v>
      </c>
      <c r="C30" s="269" t="s">
        <v>3724</v>
      </c>
      <c r="D30" s="269" t="s">
        <v>5485</v>
      </c>
      <c r="E30" s="269" t="s">
        <v>4</v>
      </c>
      <c r="F30" s="269" t="s">
        <v>6</v>
      </c>
      <c r="G30" s="270"/>
      <c r="H30" s="270"/>
      <c r="I30" s="270"/>
      <c r="J30" s="269"/>
      <c r="K30" s="269"/>
    </row>
    <row r="31" spans="1:11" ht="45" customHeight="1" x14ac:dyDescent="0.25">
      <c r="A31" s="269" t="s">
        <v>3726</v>
      </c>
      <c r="B31" s="269" t="s">
        <v>3727</v>
      </c>
      <c r="C31" s="269" t="s">
        <v>3728</v>
      </c>
      <c r="D31" s="269" t="s">
        <v>5485</v>
      </c>
      <c r="E31" s="269" t="s">
        <v>4</v>
      </c>
      <c r="F31" s="269" t="s">
        <v>6</v>
      </c>
      <c r="G31" s="270"/>
      <c r="H31" s="270"/>
      <c r="I31" s="270"/>
      <c r="J31" s="269"/>
      <c r="K31" s="269"/>
    </row>
    <row r="32" spans="1:11" ht="45" customHeight="1" x14ac:dyDescent="0.25">
      <c r="A32" s="269" t="s">
        <v>3730</v>
      </c>
      <c r="B32" s="269" t="s">
        <v>3731</v>
      </c>
      <c r="C32" s="269" t="s">
        <v>3732</v>
      </c>
      <c r="D32" s="269" t="s">
        <v>5485</v>
      </c>
      <c r="E32" s="269" t="s">
        <v>4</v>
      </c>
      <c r="F32" s="269" t="s">
        <v>6</v>
      </c>
      <c r="G32" s="270"/>
      <c r="H32" s="270"/>
      <c r="I32" s="270"/>
      <c r="J32" s="269"/>
      <c r="K32" s="269"/>
    </row>
    <row r="33" spans="1:11" ht="45" customHeight="1" x14ac:dyDescent="0.25">
      <c r="A33" s="269" t="s">
        <v>4201</v>
      </c>
      <c r="B33" s="269" t="s">
        <v>4202</v>
      </c>
      <c r="C33" s="269" t="s">
        <v>1676</v>
      </c>
      <c r="D33" s="269" t="s">
        <v>5485</v>
      </c>
      <c r="E33" s="269" t="s">
        <v>4</v>
      </c>
      <c r="F33" s="269" t="s">
        <v>5</v>
      </c>
      <c r="G33" s="270"/>
      <c r="H33" s="270"/>
      <c r="I33" s="270"/>
      <c r="J33" s="269"/>
      <c r="K33" s="269"/>
    </row>
    <row r="34" spans="1:11" ht="45" customHeight="1" x14ac:dyDescent="0.25">
      <c r="A34" s="269" t="s">
        <v>4205</v>
      </c>
      <c r="B34" s="269" t="s">
        <v>4206</v>
      </c>
      <c r="C34" s="269" t="s">
        <v>4207</v>
      </c>
      <c r="D34" s="269" t="s">
        <v>5485</v>
      </c>
      <c r="E34" s="269" t="s">
        <v>4</v>
      </c>
      <c r="F34" s="269" t="s">
        <v>5</v>
      </c>
      <c r="G34" s="270"/>
      <c r="H34" s="270"/>
      <c r="I34" s="270"/>
      <c r="J34" s="269"/>
      <c r="K34" s="269"/>
    </row>
    <row r="35" spans="1:11" ht="45" customHeight="1" x14ac:dyDescent="0.25">
      <c r="A35" s="269" t="s">
        <v>4209</v>
      </c>
      <c r="B35" s="269" t="s">
        <v>4210</v>
      </c>
      <c r="C35" s="269" t="s">
        <v>4211</v>
      </c>
      <c r="D35" s="269" t="s">
        <v>5485</v>
      </c>
      <c r="E35" s="269" t="s">
        <v>4</v>
      </c>
      <c r="F35" s="269" t="s">
        <v>5</v>
      </c>
      <c r="G35" s="270"/>
      <c r="H35" s="270"/>
      <c r="I35" s="270"/>
      <c r="J35" s="269"/>
      <c r="K35" s="269"/>
    </row>
    <row r="36" spans="1:11" ht="45" customHeight="1" x14ac:dyDescent="0.25">
      <c r="A36" s="269" t="s">
        <v>4213</v>
      </c>
      <c r="B36" s="269" t="s">
        <v>4214</v>
      </c>
      <c r="C36" s="269" t="s">
        <v>4215</v>
      </c>
      <c r="D36" s="269" t="s">
        <v>5485</v>
      </c>
      <c r="E36" s="269" t="s">
        <v>4</v>
      </c>
      <c r="F36" s="269" t="s">
        <v>5</v>
      </c>
      <c r="G36" s="270"/>
      <c r="H36" s="270"/>
      <c r="I36" s="270"/>
      <c r="J36" s="269"/>
      <c r="K36" s="269"/>
    </row>
    <row r="37" spans="1:11" ht="45" customHeight="1" x14ac:dyDescent="0.25">
      <c r="A37" s="269" t="s">
        <v>4217</v>
      </c>
      <c r="B37" s="269" t="s">
        <v>4218</v>
      </c>
      <c r="C37" s="269" t="s">
        <v>4219</v>
      </c>
      <c r="D37" s="269" t="s">
        <v>5485</v>
      </c>
      <c r="E37" s="269" t="s">
        <v>4</v>
      </c>
      <c r="F37" s="269" t="s">
        <v>5</v>
      </c>
      <c r="G37" s="270"/>
      <c r="H37" s="270"/>
      <c r="I37" s="270"/>
      <c r="J37" s="269"/>
      <c r="K37" s="269" t="s">
        <v>4220</v>
      </c>
    </row>
    <row r="38" spans="1:11" ht="45" customHeight="1" x14ac:dyDescent="0.25">
      <c r="A38" s="269" t="s">
        <v>4222</v>
      </c>
      <c r="B38" s="269" t="s">
        <v>4223</v>
      </c>
      <c r="C38" s="269" t="s">
        <v>4224</v>
      </c>
      <c r="D38" s="269" t="s">
        <v>5485</v>
      </c>
      <c r="E38" s="269" t="s">
        <v>4</v>
      </c>
      <c r="F38" s="269" t="s">
        <v>5</v>
      </c>
      <c r="G38" s="270"/>
      <c r="H38" s="270"/>
      <c r="I38" s="270"/>
      <c r="J38" s="269"/>
      <c r="K38" s="269" t="s">
        <v>4220</v>
      </c>
    </row>
    <row r="39" spans="1:11" ht="45" customHeight="1" x14ac:dyDescent="0.25">
      <c r="A39" s="269" t="s">
        <v>4226</v>
      </c>
      <c r="B39" s="269" t="s">
        <v>4227</v>
      </c>
      <c r="C39" s="269" t="s">
        <v>4228</v>
      </c>
      <c r="D39" s="269" t="s">
        <v>5485</v>
      </c>
      <c r="E39" s="269" t="s">
        <v>4</v>
      </c>
      <c r="F39" s="269" t="s">
        <v>5</v>
      </c>
      <c r="G39" s="270"/>
      <c r="H39" s="270"/>
      <c r="I39" s="270"/>
      <c r="J39" s="269"/>
      <c r="K39" s="269" t="s">
        <v>4220</v>
      </c>
    </row>
    <row r="40" spans="1:11" ht="45" customHeight="1" x14ac:dyDescent="0.25">
      <c r="A40" s="269" t="s">
        <v>4468</v>
      </c>
      <c r="B40" s="269" t="s">
        <v>4469</v>
      </c>
      <c r="C40" s="269" t="s">
        <v>4470</v>
      </c>
      <c r="D40" s="269" t="s">
        <v>5485</v>
      </c>
      <c r="E40" s="269" t="s">
        <v>8</v>
      </c>
      <c r="F40" s="269" t="s">
        <v>5</v>
      </c>
      <c r="G40" s="270"/>
      <c r="H40" s="270"/>
      <c r="I40" s="270"/>
      <c r="J40" s="269"/>
      <c r="K40" s="269" t="s">
        <v>9</v>
      </c>
    </row>
    <row r="41" spans="1:11" ht="45" customHeight="1" x14ac:dyDescent="0.25">
      <c r="A41" s="269" t="s">
        <v>4473</v>
      </c>
      <c r="B41" s="269" t="s">
        <v>4474</v>
      </c>
      <c r="C41" s="269" t="s">
        <v>4475</v>
      </c>
      <c r="D41" s="269" t="s">
        <v>5485</v>
      </c>
      <c r="E41" s="269" t="s">
        <v>8</v>
      </c>
      <c r="F41" s="269" t="s">
        <v>5</v>
      </c>
      <c r="G41" s="270"/>
      <c r="H41" s="270"/>
      <c r="I41" s="270"/>
      <c r="J41" s="269"/>
      <c r="K41" s="269" t="s">
        <v>9</v>
      </c>
    </row>
    <row r="42" spans="1:11" ht="45" customHeight="1" x14ac:dyDescent="0.25">
      <c r="A42" s="269" t="s">
        <v>4478</v>
      </c>
      <c r="B42" s="269" t="s">
        <v>4479</v>
      </c>
      <c r="C42" s="269" t="s">
        <v>4480</v>
      </c>
      <c r="D42" s="269" t="s">
        <v>5485</v>
      </c>
      <c r="E42" s="269" t="s">
        <v>8</v>
      </c>
      <c r="F42" s="269" t="s">
        <v>5</v>
      </c>
      <c r="G42" s="270"/>
      <c r="H42" s="270"/>
      <c r="I42" s="270"/>
      <c r="J42" s="269"/>
      <c r="K42" s="269" t="s">
        <v>9</v>
      </c>
    </row>
    <row r="43" spans="1:11" ht="45" customHeight="1" x14ac:dyDescent="0.25">
      <c r="A43" s="269" t="s">
        <v>4483</v>
      </c>
      <c r="B43" s="269" t="s">
        <v>4484</v>
      </c>
      <c r="C43" s="269" t="s">
        <v>4485</v>
      </c>
      <c r="D43" s="269" t="s">
        <v>5485</v>
      </c>
      <c r="E43" s="269" t="s">
        <v>8</v>
      </c>
      <c r="F43" s="269" t="s">
        <v>5</v>
      </c>
      <c r="G43" s="270"/>
      <c r="H43" s="270"/>
      <c r="I43" s="270"/>
      <c r="J43" s="269"/>
      <c r="K43" s="269" t="s">
        <v>9</v>
      </c>
    </row>
    <row r="44" spans="1:11" ht="45" customHeight="1" x14ac:dyDescent="0.25">
      <c r="A44" s="269" t="s">
        <v>4487</v>
      </c>
      <c r="B44" s="269" t="s">
        <v>4488</v>
      </c>
      <c r="C44" s="269" t="s">
        <v>4489</v>
      </c>
      <c r="D44" s="269" t="s">
        <v>5485</v>
      </c>
      <c r="E44" s="269" t="s">
        <v>4</v>
      </c>
      <c r="F44" s="269" t="s">
        <v>5</v>
      </c>
      <c r="G44" s="270"/>
      <c r="H44" s="270"/>
      <c r="I44" s="270"/>
      <c r="J44" s="269"/>
      <c r="K44" s="269" t="s">
        <v>9</v>
      </c>
    </row>
    <row r="45" spans="1:11" ht="45" customHeight="1" x14ac:dyDescent="0.25">
      <c r="A45" s="269" t="s">
        <v>4491</v>
      </c>
      <c r="B45" s="269" t="s">
        <v>4492</v>
      </c>
      <c r="C45" s="269" t="s">
        <v>4493</v>
      </c>
      <c r="D45" s="269" t="s">
        <v>5488</v>
      </c>
      <c r="E45" s="269" t="s">
        <v>4</v>
      </c>
      <c r="F45" s="269" t="s">
        <v>5</v>
      </c>
      <c r="G45" s="270"/>
      <c r="H45" s="270"/>
      <c r="I45" s="270"/>
      <c r="J45" s="269"/>
      <c r="K45" s="269"/>
    </row>
    <row r="46" spans="1:11" ht="45" customHeight="1" x14ac:dyDescent="0.25">
      <c r="A46" s="269" t="s">
        <v>4700</v>
      </c>
      <c r="B46" s="269" t="s">
        <v>4701</v>
      </c>
      <c r="C46" s="269" t="s">
        <v>4702</v>
      </c>
      <c r="D46" s="269" t="s">
        <v>5485</v>
      </c>
      <c r="E46" s="269" t="s">
        <v>4</v>
      </c>
      <c r="F46" s="269" t="s">
        <v>5</v>
      </c>
      <c r="G46" s="270"/>
      <c r="H46" s="270"/>
      <c r="I46" s="270"/>
      <c r="J46" s="269"/>
      <c r="K46" s="269" t="s">
        <v>2826</v>
      </c>
    </row>
    <row r="47" spans="1:11" s="4" customFormat="1" ht="45" customHeight="1" x14ac:dyDescent="0.25">
      <c r="A47" s="269" t="s">
        <v>4704</v>
      </c>
      <c r="B47" s="269" t="s">
        <v>4705</v>
      </c>
      <c r="C47" s="269" t="s">
        <v>4706</v>
      </c>
      <c r="D47" s="269" t="s">
        <v>5485</v>
      </c>
      <c r="E47" s="269" t="s">
        <v>4</v>
      </c>
      <c r="F47" s="269" t="s">
        <v>6</v>
      </c>
      <c r="G47" s="270"/>
      <c r="H47" s="270"/>
      <c r="I47" s="270"/>
      <c r="J47" s="269"/>
      <c r="K47" s="269"/>
    </row>
    <row r="48" spans="1:11" s="4" customFormat="1" ht="45" customHeight="1" x14ac:dyDescent="0.25">
      <c r="A48" s="269" t="s">
        <v>4709</v>
      </c>
      <c r="B48" s="269" t="s">
        <v>4705</v>
      </c>
      <c r="C48" s="269" t="s">
        <v>4710</v>
      </c>
      <c r="D48" s="269" t="s">
        <v>5485</v>
      </c>
      <c r="E48" s="269" t="s">
        <v>4</v>
      </c>
      <c r="F48" s="269" t="s">
        <v>6</v>
      </c>
      <c r="G48" s="270"/>
      <c r="H48" s="270"/>
      <c r="I48" s="270"/>
      <c r="J48" s="269"/>
      <c r="K48" s="269"/>
    </row>
    <row r="49" spans="1:11" s="4" customFormat="1" ht="45" customHeight="1" x14ac:dyDescent="0.25">
      <c r="A49" s="269" t="s">
        <v>4712</v>
      </c>
      <c r="B49" s="269" t="s">
        <v>4713</v>
      </c>
      <c r="C49" s="269" t="s">
        <v>4710</v>
      </c>
      <c r="D49" s="269" t="s">
        <v>5485</v>
      </c>
      <c r="E49" s="269" t="s">
        <v>4</v>
      </c>
      <c r="F49" s="269" t="s">
        <v>6</v>
      </c>
      <c r="G49" s="270"/>
      <c r="H49" s="270"/>
      <c r="I49" s="270"/>
      <c r="J49" s="269"/>
      <c r="K49" s="269"/>
    </row>
    <row r="50" spans="1:11" s="4" customFormat="1" ht="45" customHeight="1" x14ac:dyDescent="0.25">
      <c r="A50" s="269" t="s">
        <v>4715</v>
      </c>
      <c r="B50" s="269" t="s">
        <v>4713</v>
      </c>
      <c r="C50" s="269" t="s">
        <v>4706</v>
      </c>
      <c r="D50" s="269" t="s">
        <v>5485</v>
      </c>
      <c r="E50" s="269" t="s">
        <v>4</v>
      </c>
      <c r="F50" s="269" t="s">
        <v>6</v>
      </c>
      <c r="G50" s="270"/>
      <c r="H50" s="270"/>
      <c r="I50" s="270"/>
      <c r="J50" s="269"/>
      <c r="K50" s="269"/>
    </row>
  </sheetData>
  <conditionalFormatting sqref="A3:K59">
    <cfRule type="expression" dxfId="63" priority="3">
      <formula>$F3="v"</formula>
    </cfRule>
    <cfRule type="expression" dxfId="62" priority="4">
      <formula>$F3="no"</formula>
    </cfRule>
  </conditionalFormatting>
  <conditionalFormatting sqref="A3:I59">
    <cfRule type="expression" dxfId="61" priority="1">
      <formula>$F3="m"</formula>
    </cfRule>
    <cfRule type="expression" dxfId="60" priority="2">
      <formula>$F3="d"</formula>
    </cfRule>
  </conditionalFormatting>
  <pageMargins left="0.7" right="0.2" top="0.2" bottom="0.2" header="0.05" footer="0.3"/>
  <pageSetup orientation="landscape" r:id="rId1"/>
  <headerFooter>
    <oddHeader>&amp;L&amp;A</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FC5FE-E298-4E46-A876-54E3F2E6EE74}">
  <dimension ref="A2:K50"/>
  <sheetViews>
    <sheetView workbookViewId="0"/>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5.710937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179</v>
      </c>
      <c r="B3" s="269" t="s">
        <v>180</v>
      </c>
      <c r="C3" s="269" t="s">
        <v>181</v>
      </c>
      <c r="D3" s="269" t="s">
        <v>5485</v>
      </c>
      <c r="E3" s="269" t="s">
        <v>4</v>
      </c>
      <c r="F3" s="269" t="s">
        <v>5</v>
      </c>
      <c r="G3" s="270"/>
      <c r="H3" s="270"/>
      <c r="I3" s="270"/>
      <c r="J3" s="269"/>
      <c r="K3" s="269" t="s">
        <v>184</v>
      </c>
    </row>
    <row r="4" spans="1:11" ht="45" customHeight="1" x14ac:dyDescent="0.25">
      <c r="A4" s="269" t="s">
        <v>425</v>
      </c>
      <c r="B4" s="269" t="s">
        <v>426</v>
      </c>
      <c r="C4" s="269" t="s">
        <v>427</v>
      </c>
      <c r="D4" s="269" t="s">
        <v>5485</v>
      </c>
      <c r="E4" s="269" t="s">
        <v>4</v>
      </c>
      <c r="F4" s="269" t="s">
        <v>5</v>
      </c>
      <c r="G4" s="270"/>
      <c r="H4" s="270"/>
      <c r="I4" s="270"/>
      <c r="J4" s="269"/>
      <c r="K4" s="269" t="s">
        <v>9</v>
      </c>
    </row>
    <row r="5" spans="1:11" ht="45" customHeight="1" x14ac:dyDescent="0.25">
      <c r="A5" s="269" t="s">
        <v>430</v>
      </c>
      <c r="B5" s="269" t="s">
        <v>431</v>
      </c>
      <c r="C5" s="269" t="s">
        <v>432</v>
      </c>
      <c r="D5" s="269" t="s">
        <v>5485</v>
      </c>
      <c r="E5" s="269" t="s">
        <v>4</v>
      </c>
      <c r="F5" s="269" t="s">
        <v>5</v>
      </c>
      <c r="G5" s="270"/>
      <c r="H5" s="270"/>
      <c r="I5" s="270"/>
      <c r="J5" s="269"/>
      <c r="K5" s="269" t="s">
        <v>9</v>
      </c>
    </row>
    <row r="6" spans="1:11" ht="45" customHeight="1" x14ac:dyDescent="0.25">
      <c r="A6" s="269" t="s">
        <v>434</v>
      </c>
      <c r="B6" s="269" t="s">
        <v>435</v>
      </c>
      <c r="C6" s="269" t="s">
        <v>436</v>
      </c>
      <c r="D6" s="269" t="s">
        <v>5485</v>
      </c>
      <c r="E6" s="269" t="s">
        <v>4</v>
      </c>
      <c r="F6" s="269" t="s">
        <v>5</v>
      </c>
      <c r="G6" s="270"/>
      <c r="H6" s="270"/>
      <c r="I6" s="270"/>
      <c r="J6" s="269"/>
      <c r="K6" s="269" t="s">
        <v>9</v>
      </c>
    </row>
    <row r="7" spans="1:11" ht="45" customHeight="1" x14ac:dyDescent="0.25">
      <c r="A7" s="269" t="s">
        <v>439</v>
      </c>
      <c r="B7" s="269" t="s">
        <v>440</v>
      </c>
      <c r="C7" s="269" t="s">
        <v>441</v>
      </c>
      <c r="D7" s="269" t="s">
        <v>5485</v>
      </c>
      <c r="E7" s="269" t="s">
        <v>4</v>
      </c>
      <c r="F7" s="269" t="s">
        <v>5</v>
      </c>
      <c r="G7" s="270"/>
      <c r="H7" s="270"/>
      <c r="I7" s="270"/>
      <c r="J7" s="269"/>
      <c r="K7" s="269" t="s">
        <v>9</v>
      </c>
    </row>
    <row r="8" spans="1:11" ht="45" customHeight="1" x14ac:dyDescent="0.25">
      <c r="A8" s="269" t="s">
        <v>443</v>
      </c>
      <c r="B8" s="269" t="s">
        <v>444</v>
      </c>
      <c r="C8" s="269" t="s">
        <v>445</v>
      </c>
      <c r="D8" s="269" t="s">
        <v>5485</v>
      </c>
      <c r="E8" s="269" t="s">
        <v>4</v>
      </c>
      <c r="F8" s="269" t="s">
        <v>5</v>
      </c>
      <c r="G8" s="270"/>
      <c r="H8" s="270"/>
      <c r="I8" s="270"/>
      <c r="J8" s="269"/>
      <c r="K8" s="269" t="s">
        <v>9</v>
      </c>
    </row>
    <row r="9" spans="1:11" ht="45" customHeight="1" x14ac:dyDescent="0.25">
      <c r="A9" s="269" t="s">
        <v>447</v>
      </c>
      <c r="B9" s="269" t="s">
        <v>448</v>
      </c>
      <c r="C9" s="269" t="s">
        <v>449</v>
      </c>
      <c r="D9" s="269" t="s">
        <v>5485</v>
      </c>
      <c r="E9" s="269" t="s">
        <v>4</v>
      </c>
      <c r="F9" s="269" t="s">
        <v>5</v>
      </c>
      <c r="G9" s="270"/>
      <c r="H9" s="270"/>
      <c r="I9" s="270"/>
      <c r="J9" s="269"/>
      <c r="K9" s="269" t="s">
        <v>9</v>
      </c>
    </row>
    <row r="10" spans="1:11" ht="45" customHeight="1" x14ac:dyDescent="0.25">
      <c r="A10" s="269" t="s">
        <v>1329</v>
      </c>
      <c r="B10" s="269" t="s">
        <v>1330</v>
      </c>
      <c r="C10" s="269" t="s">
        <v>1331</v>
      </c>
      <c r="D10" s="269" t="s">
        <v>5485</v>
      </c>
      <c r="E10" s="269" t="s">
        <v>8</v>
      </c>
      <c r="F10" s="269" t="s">
        <v>5</v>
      </c>
      <c r="G10" s="270"/>
      <c r="H10" s="270"/>
      <c r="I10" s="270"/>
      <c r="J10" s="269"/>
      <c r="K10" s="269" t="s">
        <v>9</v>
      </c>
    </row>
    <row r="11" spans="1:11" ht="45" customHeight="1" x14ac:dyDescent="0.25">
      <c r="A11" s="269" t="s">
        <v>1335</v>
      </c>
      <c r="B11" s="269" t="s">
        <v>1336</v>
      </c>
      <c r="C11" s="269" t="s">
        <v>1337</v>
      </c>
      <c r="D11" s="269" t="s">
        <v>5485</v>
      </c>
      <c r="E11" s="269" t="s">
        <v>8</v>
      </c>
      <c r="F11" s="269" t="s">
        <v>5</v>
      </c>
      <c r="G11" s="270"/>
      <c r="H11" s="270"/>
      <c r="I11" s="270"/>
      <c r="J11" s="269"/>
      <c r="K11" s="269" t="s">
        <v>9</v>
      </c>
    </row>
    <row r="12" spans="1:11" ht="45" customHeight="1" x14ac:dyDescent="0.25">
      <c r="A12" s="269" t="s">
        <v>1339</v>
      </c>
      <c r="B12" s="269" t="s">
        <v>1340</v>
      </c>
      <c r="C12" s="269" t="s">
        <v>1341</v>
      </c>
      <c r="D12" s="269" t="s">
        <v>5485</v>
      </c>
      <c r="E12" s="269" t="s">
        <v>4</v>
      </c>
      <c r="F12" s="269" t="s">
        <v>5</v>
      </c>
      <c r="G12" s="270"/>
      <c r="H12" s="270"/>
      <c r="I12" s="270"/>
      <c r="J12" s="269"/>
      <c r="K12" s="269" t="s">
        <v>184</v>
      </c>
    </row>
    <row r="13" spans="1:11" ht="45" customHeight="1" x14ac:dyDescent="0.25">
      <c r="A13" s="269" t="s">
        <v>1439</v>
      </c>
      <c r="B13" s="269" t="s">
        <v>1440</v>
      </c>
      <c r="C13" s="269" t="s">
        <v>1441</v>
      </c>
      <c r="D13" s="269" t="s">
        <v>5485</v>
      </c>
      <c r="E13" s="269" t="s">
        <v>4</v>
      </c>
      <c r="F13" s="269" t="s">
        <v>5</v>
      </c>
      <c r="G13" s="270"/>
      <c r="H13" s="270"/>
      <c r="I13" s="270"/>
      <c r="J13" s="269"/>
      <c r="K13" s="269" t="s">
        <v>14</v>
      </c>
    </row>
    <row r="14" spans="1:11" ht="45" customHeight="1" x14ac:dyDescent="0.25">
      <c r="A14" s="269" t="s">
        <v>1445</v>
      </c>
      <c r="B14" s="269" t="s">
        <v>1446</v>
      </c>
      <c r="C14" s="269" t="s">
        <v>1447</v>
      </c>
      <c r="D14" s="269" t="s">
        <v>5485</v>
      </c>
      <c r="E14" s="269" t="s">
        <v>8</v>
      </c>
      <c r="F14" s="269" t="s">
        <v>5</v>
      </c>
      <c r="G14" s="270"/>
      <c r="H14" s="270"/>
      <c r="I14" s="270"/>
      <c r="J14" s="269"/>
      <c r="K14" s="269" t="s">
        <v>7</v>
      </c>
    </row>
    <row r="15" spans="1:11" ht="45" customHeight="1" x14ac:dyDescent="0.25">
      <c r="A15" s="269" t="s">
        <v>1469</v>
      </c>
      <c r="B15" s="269" t="s">
        <v>1470</v>
      </c>
      <c r="C15" s="269" t="s">
        <v>1337</v>
      </c>
      <c r="D15" s="269" t="s">
        <v>5485</v>
      </c>
      <c r="E15" s="269" t="s">
        <v>8</v>
      </c>
      <c r="F15" s="269" t="s">
        <v>5</v>
      </c>
      <c r="G15" s="270"/>
      <c r="H15" s="270"/>
      <c r="I15" s="270"/>
      <c r="J15" s="269"/>
      <c r="K15" s="269" t="s">
        <v>9</v>
      </c>
    </row>
    <row r="16" spans="1:11" ht="45" customHeight="1" x14ac:dyDescent="0.25">
      <c r="A16" s="269" t="s">
        <v>1473</v>
      </c>
      <c r="B16" s="269" t="s">
        <v>1474</v>
      </c>
      <c r="C16" s="269" t="s">
        <v>1475</v>
      </c>
      <c r="D16" s="269" t="s">
        <v>5485</v>
      </c>
      <c r="E16" s="269" t="s">
        <v>8</v>
      </c>
      <c r="F16" s="269" t="s">
        <v>5</v>
      </c>
      <c r="G16" s="270"/>
      <c r="H16" s="270"/>
      <c r="I16" s="270"/>
      <c r="J16" s="269"/>
      <c r="K16" s="269" t="s">
        <v>9</v>
      </c>
    </row>
    <row r="17" spans="1:11" ht="45" customHeight="1" x14ac:dyDescent="0.25">
      <c r="A17" s="269" t="s">
        <v>4942</v>
      </c>
      <c r="B17" s="269" t="s">
        <v>274</v>
      </c>
      <c r="C17" s="269" t="s">
        <v>4943</v>
      </c>
      <c r="D17" s="269" t="s">
        <v>5485</v>
      </c>
      <c r="E17" s="269" t="s">
        <v>8</v>
      </c>
      <c r="F17" s="269" t="s">
        <v>5</v>
      </c>
      <c r="G17" s="270"/>
      <c r="H17" s="270"/>
      <c r="I17" s="270"/>
      <c r="J17" s="269"/>
      <c r="K17" s="269" t="s">
        <v>9</v>
      </c>
    </row>
    <row r="18" spans="1:11" ht="45" customHeight="1" x14ac:dyDescent="0.25">
      <c r="A18" s="269" t="s">
        <v>1478</v>
      </c>
      <c r="B18" s="269" t="s">
        <v>4944</v>
      </c>
      <c r="C18" s="269" t="s">
        <v>1479</v>
      </c>
      <c r="D18" s="269" t="s">
        <v>5485</v>
      </c>
      <c r="E18" s="269" t="s">
        <v>4</v>
      </c>
      <c r="F18" s="269" t="s">
        <v>5</v>
      </c>
      <c r="G18" s="270"/>
      <c r="H18" s="270"/>
      <c r="I18" s="270"/>
      <c r="J18" s="269"/>
      <c r="K18" s="269" t="s">
        <v>9</v>
      </c>
    </row>
    <row r="19" spans="1:11" ht="45" customHeight="1" x14ac:dyDescent="0.25">
      <c r="A19" s="269" t="s">
        <v>4950</v>
      </c>
      <c r="B19" s="269" t="s">
        <v>4951</v>
      </c>
      <c r="C19" s="269" t="s">
        <v>4952</v>
      </c>
      <c r="D19" s="269" t="s">
        <v>5485</v>
      </c>
      <c r="E19" s="269" t="s">
        <v>8</v>
      </c>
      <c r="F19" s="269" t="s">
        <v>5</v>
      </c>
      <c r="G19" s="270"/>
      <c r="H19" s="270"/>
      <c r="I19" s="270"/>
      <c r="J19" s="269"/>
      <c r="K19" s="269" t="s">
        <v>9</v>
      </c>
    </row>
    <row r="20" spans="1:11" ht="45" customHeight="1" x14ac:dyDescent="0.25">
      <c r="A20" s="269" t="s">
        <v>4953</v>
      </c>
      <c r="B20" s="269" t="s">
        <v>4954</v>
      </c>
      <c r="C20" s="269" t="s">
        <v>4955</v>
      </c>
      <c r="D20" s="269" t="s">
        <v>5485</v>
      </c>
      <c r="E20" s="269" t="s">
        <v>8</v>
      </c>
      <c r="F20" s="269" t="s">
        <v>5</v>
      </c>
      <c r="G20" s="270"/>
      <c r="H20" s="270"/>
      <c r="I20" s="270"/>
      <c r="J20" s="269"/>
      <c r="K20" s="269" t="s">
        <v>9</v>
      </c>
    </row>
    <row r="21" spans="1:11" ht="45" customHeight="1" x14ac:dyDescent="0.25">
      <c r="A21" s="269" t="s">
        <v>4959</v>
      </c>
      <c r="B21" s="269" t="s">
        <v>4960</v>
      </c>
      <c r="C21" s="269" t="s">
        <v>4961</v>
      </c>
      <c r="D21" s="269" t="s">
        <v>5485</v>
      </c>
      <c r="E21" s="269" t="s">
        <v>8</v>
      </c>
      <c r="F21" s="269" t="s">
        <v>5</v>
      </c>
      <c r="G21" s="270"/>
      <c r="H21" s="270"/>
      <c r="I21" s="270"/>
      <c r="J21" s="269"/>
      <c r="K21" s="269" t="s">
        <v>9</v>
      </c>
    </row>
    <row r="22" spans="1:11" ht="45" customHeight="1" x14ac:dyDescent="0.25">
      <c r="A22" s="269" t="s">
        <v>4964</v>
      </c>
      <c r="B22" s="269" t="s">
        <v>4951</v>
      </c>
      <c r="C22" s="269" t="s">
        <v>4965</v>
      </c>
      <c r="D22" s="269" t="s">
        <v>5485</v>
      </c>
      <c r="E22" s="269" t="s">
        <v>8</v>
      </c>
      <c r="F22" s="269" t="s">
        <v>5</v>
      </c>
      <c r="G22" s="270"/>
      <c r="H22" s="270"/>
      <c r="I22" s="270"/>
      <c r="J22" s="269"/>
      <c r="K22" s="269" t="s">
        <v>9</v>
      </c>
    </row>
    <row r="23" spans="1:11" ht="45" customHeight="1" x14ac:dyDescent="0.25">
      <c r="A23" s="269" t="s">
        <v>1707</v>
      </c>
      <c r="B23" s="269" t="s">
        <v>1708</v>
      </c>
      <c r="C23" s="269" t="s">
        <v>1709</v>
      </c>
      <c r="D23" s="269" t="s">
        <v>5485</v>
      </c>
      <c r="E23" s="269" t="s">
        <v>4</v>
      </c>
      <c r="F23" s="269" t="s">
        <v>5</v>
      </c>
      <c r="G23" s="270"/>
      <c r="H23" s="270"/>
      <c r="I23" s="270"/>
      <c r="J23" s="269"/>
      <c r="K23" s="269" t="s">
        <v>1710</v>
      </c>
    </row>
    <row r="24" spans="1:11" ht="45" customHeight="1" x14ac:dyDescent="0.25">
      <c r="A24" s="269" t="s">
        <v>2308</v>
      </c>
      <c r="B24" s="269" t="s">
        <v>2309</v>
      </c>
      <c r="C24" s="269" t="s">
        <v>2310</v>
      </c>
      <c r="D24" s="269" t="s">
        <v>5485</v>
      </c>
      <c r="E24" s="269" t="s">
        <v>4</v>
      </c>
      <c r="F24" s="269" t="s">
        <v>5</v>
      </c>
      <c r="G24" s="270"/>
      <c r="H24" s="270"/>
      <c r="I24" s="270"/>
      <c r="J24" s="269"/>
      <c r="K24" s="269"/>
    </row>
    <row r="25" spans="1:11" ht="45" customHeight="1" x14ac:dyDescent="0.25">
      <c r="A25" s="269" t="s">
        <v>2313</v>
      </c>
      <c r="B25" s="269" t="s">
        <v>2314</v>
      </c>
      <c r="C25" s="269" t="s">
        <v>2315</v>
      </c>
      <c r="D25" s="269" t="s">
        <v>5485</v>
      </c>
      <c r="E25" s="269" t="s">
        <v>4</v>
      </c>
      <c r="F25" s="269" t="s">
        <v>5</v>
      </c>
      <c r="G25" s="270"/>
      <c r="H25" s="270"/>
      <c r="I25" s="270"/>
      <c r="J25" s="269"/>
      <c r="K25" s="269"/>
    </row>
    <row r="26" spans="1:11" ht="45" customHeight="1" x14ac:dyDescent="0.25">
      <c r="A26" s="269" t="s">
        <v>2317</v>
      </c>
      <c r="B26" s="269" t="s">
        <v>2318</v>
      </c>
      <c r="C26" s="269" t="s">
        <v>2319</v>
      </c>
      <c r="D26" s="269" t="s">
        <v>5485</v>
      </c>
      <c r="E26" s="269" t="s">
        <v>4</v>
      </c>
      <c r="F26" s="269" t="s">
        <v>5</v>
      </c>
      <c r="G26" s="270"/>
      <c r="H26" s="270"/>
      <c r="I26" s="270"/>
      <c r="J26" s="269"/>
      <c r="K26" s="269"/>
    </row>
    <row r="27" spans="1:11" ht="45" customHeight="1" x14ac:dyDescent="0.25">
      <c r="A27" s="269" t="s">
        <v>2321</v>
      </c>
      <c r="B27" s="269" t="s">
        <v>2322</v>
      </c>
      <c r="C27" s="269" t="s">
        <v>2323</v>
      </c>
      <c r="D27" s="269" t="s">
        <v>5485</v>
      </c>
      <c r="E27" s="269" t="s">
        <v>4</v>
      </c>
      <c r="F27" s="269" t="s">
        <v>5</v>
      </c>
      <c r="G27" s="270"/>
      <c r="H27" s="270"/>
      <c r="I27" s="270"/>
      <c r="J27" s="269"/>
      <c r="K27" s="269"/>
    </row>
    <row r="28" spans="1:11" ht="45" customHeight="1" x14ac:dyDescent="0.25">
      <c r="A28" s="269" t="s">
        <v>2897</v>
      </c>
      <c r="B28" s="269" t="s">
        <v>2898</v>
      </c>
      <c r="C28" s="269" t="s">
        <v>2899</v>
      </c>
      <c r="D28" s="269" t="s">
        <v>5485</v>
      </c>
      <c r="E28" s="269" t="s">
        <v>4</v>
      </c>
      <c r="F28" s="269" t="s">
        <v>5</v>
      </c>
      <c r="G28" s="270"/>
      <c r="H28" s="270"/>
      <c r="I28" s="270"/>
      <c r="J28" s="269"/>
      <c r="K28" s="269" t="s">
        <v>198</v>
      </c>
    </row>
    <row r="29" spans="1:11" ht="45" customHeight="1" x14ac:dyDescent="0.25">
      <c r="A29" s="269" t="s">
        <v>2901</v>
      </c>
      <c r="B29" s="269" t="s">
        <v>2902</v>
      </c>
      <c r="C29" s="269" t="s">
        <v>2903</v>
      </c>
      <c r="D29" s="269" t="s">
        <v>5485</v>
      </c>
      <c r="E29" s="269" t="s">
        <v>4</v>
      </c>
      <c r="F29" s="269" t="s">
        <v>5</v>
      </c>
      <c r="G29" s="270"/>
      <c r="H29" s="270"/>
      <c r="I29" s="270"/>
      <c r="J29" s="269"/>
      <c r="K29" s="269" t="s">
        <v>198</v>
      </c>
    </row>
    <row r="30" spans="1:11" ht="45" customHeight="1" x14ac:dyDescent="0.25">
      <c r="A30" s="269" t="s">
        <v>2905</v>
      </c>
      <c r="B30" s="269" t="s">
        <v>2906</v>
      </c>
      <c r="C30" s="269" t="s">
        <v>2907</v>
      </c>
      <c r="D30" s="269" t="s">
        <v>5485</v>
      </c>
      <c r="E30" s="269" t="s">
        <v>4</v>
      </c>
      <c r="F30" s="269" t="s">
        <v>5</v>
      </c>
      <c r="G30" s="270"/>
      <c r="H30" s="270"/>
      <c r="I30" s="270"/>
      <c r="J30" s="269"/>
      <c r="K30" s="269" t="s">
        <v>9</v>
      </c>
    </row>
    <row r="31" spans="1:11" ht="45" customHeight="1" x14ac:dyDescent="0.25">
      <c r="A31" s="269" t="s">
        <v>2909</v>
      </c>
      <c r="B31" s="269" t="s">
        <v>2910</v>
      </c>
      <c r="C31" s="269" t="s">
        <v>2911</v>
      </c>
      <c r="D31" s="269" t="s">
        <v>5485</v>
      </c>
      <c r="E31" s="269" t="s">
        <v>8</v>
      </c>
      <c r="F31" s="269" t="s">
        <v>5</v>
      </c>
      <c r="G31" s="270"/>
      <c r="H31" s="270"/>
      <c r="I31" s="270"/>
      <c r="J31" s="269"/>
      <c r="K31" s="269" t="s">
        <v>9</v>
      </c>
    </row>
    <row r="32" spans="1:11" ht="45" customHeight="1" x14ac:dyDescent="0.25">
      <c r="A32" s="269" t="s">
        <v>2913</v>
      </c>
      <c r="B32" s="269" t="s">
        <v>2914</v>
      </c>
      <c r="C32" s="269" t="s">
        <v>2915</v>
      </c>
      <c r="D32" s="269" t="s">
        <v>5485</v>
      </c>
      <c r="E32" s="269" t="s">
        <v>4</v>
      </c>
      <c r="F32" s="269" t="s">
        <v>5</v>
      </c>
      <c r="G32" s="270"/>
      <c r="H32" s="270"/>
      <c r="I32" s="270"/>
      <c r="J32" s="269"/>
      <c r="K32" s="269" t="s">
        <v>184</v>
      </c>
    </row>
    <row r="33" spans="1:11" ht="45" customHeight="1" x14ac:dyDescent="0.25">
      <c r="A33" s="269" t="s">
        <v>2917</v>
      </c>
      <c r="B33" s="269" t="s">
        <v>2918</v>
      </c>
      <c r="C33" s="269" t="s">
        <v>2919</v>
      </c>
      <c r="D33" s="269" t="s">
        <v>5485</v>
      </c>
      <c r="E33" s="269" t="s">
        <v>4</v>
      </c>
      <c r="F33" s="269" t="s">
        <v>5</v>
      </c>
      <c r="G33" s="270"/>
      <c r="H33" s="270"/>
      <c r="I33" s="270"/>
      <c r="J33" s="269"/>
      <c r="K33" s="269" t="s">
        <v>9</v>
      </c>
    </row>
    <row r="34" spans="1:11" ht="45" customHeight="1" x14ac:dyDescent="0.25">
      <c r="A34" s="269" t="s">
        <v>3078</v>
      </c>
      <c r="B34" s="269" t="s">
        <v>3079</v>
      </c>
      <c r="C34" s="269" t="s">
        <v>3080</v>
      </c>
      <c r="D34" s="269" t="s">
        <v>5485</v>
      </c>
      <c r="E34" s="269" t="s">
        <v>4</v>
      </c>
      <c r="F34" s="269" t="s">
        <v>5</v>
      </c>
      <c r="G34" s="270"/>
      <c r="H34" s="270"/>
      <c r="I34" s="270"/>
      <c r="J34" s="269"/>
      <c r="K34" s="269" t="s">
        <v>9</v>
      </c>
    </row>
    <row r="35" spans="1:11" ht="45" customHeight="1" x14ac:dyDescent="0.25">
      <c r="A35" s="269" t="s">
        <v>3082</v>
      </c>
      <c r="B35" s="269" t="s">
        <v>3083</v>
      </c>
      <c r="C35" s="269" t="s">
        <v>3084</v>
      </c>
      <c r="D35" s="269" t="s">
        <v>5485</v>
      </c>
      <c r="E35" s="269" t="s">
        <v>4</v>
      </c>
      <c r="F35" s="269" t="s">
        <v>5</v>
      </c>
      <c r="G35" s="270"/>
      <c r="H35" s="270"/>
      <c r="I35" s="270"/>
      <c r="J35" s="269"/>
      <c r="K35" s="269" t="s">
        <v>13</v>
      </c>
    </row>
    <row r="36" spans="1:11" ht="45" customHeight="1" x14ac:dyDescent="0.25">
      <c r="A36" s="269" t="s">
        <v>3086</v>
      </c>
      <c r="B36" s="269" t="s">
        <v>3087</v>
      </c>
      <c r="C36" s="269" t="s">
        <v>3088</v>
      </c>
      <c r="D36" s="269" t="s">
        <v>5485</v>
      </c>
      <c r="E36" s="269" t="s">
        <v>4</v>
      </c>
      <c r="F36" s="269" t="s">
        <v>5</v>
      </c>
      <c r="G36" s="270"/>
      <c r="H36" s="270"/>
      <c r="I36" s="270"/>
      <c r="J36" s="269"/>
      <c r="K36" s="269" t="s">
        <v>209</v>
      </c>
    </row>
    <row r="37" spans="1:11" ht="45" customHeight="1" x14ac:dyDescent="0.25">
      <c r="A37" s="269" t="s">
        <v>3335</v>
      </c>
      <c r="B37" s="269" t="s">
        <v>3336</v>
      </c>
      <c r="C37" s="269" t="s">
        <v>3337</v>
      </c>
      <c r="D37" s="269" t="s">
        <v>5485</v>
      </c>
      <c r="E37" s="269" t="s">
        <v>8</v>
      </c>
      <c r="F37" s="269" t="s">
        <v>5</v>
      </c>
      <c r="G37" s="270"/>
      <c r="H37" s="270"/>
      <c r="I37" s="270"/>
      <c r="J37" s="269"/>
      <c r="K37" s="269" t="s">
        <v>13</v>
      </c>
    </row>
    <row r="38" spans="1:11" ht="45" customHeight="1" x14ac:dyDescent="0.25">
      <c r="A38" s="269" t="s">
        <v>3341</v>
      </c>
      <c r="B38" s="269" t="s">
        <v>3342</v>
      </c>
      <c r="C38" s="269" t="s">
        <v>3343</v>
      </c>
      <c r="D38" s="269" t="s">
        <v>5485</v>
      </c>
      <c r="E38" s="269" t="s">
        <v>8</v>
      </c>
      <c r="F38" s="269" t="s">
        <v>5</v>
      </c>
      <c r="G38" s="270"/>
      <c r="H38" s="270"/>
      <c r="I38" s="270"/>
      <c r="J38" s="269"/>
      <c r="K38" s="269" t="s">
        <v>13</v>
      </c>
    </row>
    <row r="39" spans="1:11" ht="45" customHeight="1" x14ac:dyDescent="0.25">
      <c r="A39" s="269" t="s">
        <v>3346</v>
      </c>
      <c r="B39" s="269" t="s">
        <v>3347</v>
      </c>
      <c r="C39" s="269" t="s">
        <v>3348</v>
      </c>
      <c r="D39" s="269" t="s">
        <v>5485</v>
      </c>
      <c r="E39" s="269" t="s">
        <v>8</v>
      </c>
      <c r="F39" s="269" t="s">
        <v>5</v>
      </c>
      <c r="G39" s="270"/>
      <c r="H39" s="270"/>
      <c r="I39" s="270"/>
      <c r="J39" s="269"/>
      <c r="K39" s="269" t="s">
        <v>13</v>
      </c>
    </row>
    <row r="40" spans="1:11" ht="45" customHeight="1" x14ac:dyDescent="0.25">
      <c r="A40" s="269" t="s">
        <v>3351</v>
      </c>
      <c r="B40" s="269" t="s">
        <v>3352</v>
      </c>
      <c r="C40" s="269" t="s">
        <v>3353</v>
      </c>
      <c r="D40" s="269" t="s">
        <v>5485</v>
      </c>
      <c r="E40" s="269" t="s">
        <v>8</v>
      </c>
      <c r="F40" s="269" t="s">
        <v>5</v>
      </c>
      <c r="G40" s="270"/>
      <c r="H40" s="270"/>
      <c r="I40" s="270"/>
      <c r="J40" s="269"/>
      <c r="K40" s="269" t="s">
        <v>13</v>
      </c>
    </row>
    <row r="41" spans="1:11" ht="45" customHeight="1" x14ac:dyDescent="0.25">
      <c r="A41" s="269" t="s">
        <v>3355</v>
      </c>
      <c r="B41" s="269" t="s">
        <v>3356</v>
      </c>
      <c r="C41" s="269" t="s">
        <v>3357</v>
      </c>
      <c r="D41" s="269" t="s">
        <v>5485</v>
      </c>
      <c r="E41" s="269" t="s">
        <v>4</v>
      </c>
      <c r="F41" s="269" t="s">
        <v>5</v>
      </c>
      <c r="G41" s="270"/>
      <c r="H41" s="270"/>
      <c r="I41" s="270"/>
      <c r="J41" s="269"/>
      <c r="K41" s="269" t="s">
        <v>9</v>
      </c>
    </row>
    <row r="42" spans="1:11" ht="45" customHeight="1" x14ac:dyDescent="0.25">
      <c r="A42" s="269" t="s">
        <v>3821</v>
      </c>
      <c r="B42" s="269" t="s">
        <v>3822</v>
      </c>
      <c r="C42" s="269" t="s">
        <v>3823</v>
      </c>
      <c r="D42" s="269" t="s">
        <v>5485</v>
      </c>
      <c r="E42" s="269" t="s">
        <v>4</v>
      </c>
      <c r="F42" s="269" t="s">
        <v>5</v>
      </c>
      <c r="G42" s="270"/>
      <c r="H42" s="270"/>
      <c r="I42" s="270"/>
      <c r="J42" s="269"/>
      <c r="K42" s="269" t="s">
        <v>184</v>
      </c>
    </row>
    <row r="43" spans="1:11" ht="45" customHeight="1" x14ac:dyDescent="0.25">
      <c r="A43" s="269" t="s">
        <v>3901</v>
      </c>
      <c r="B43" s="269" t="s">
        <v>3902</v>
      </c>
      <c r="C43" s="269" t="s">
        <v>3903</v>
      </c>
      <c r="D43" s="269" t="s">
        <v>5485</v>
      </c>
      <c r="E43" s="269" t="s">
        <v>8</v>
      </c>
      <c r="F43" s="269" t="s">
        <v>5</v>
      </c>
      <c r="G43" s="270"/>
      <c r="H43" s="270"/>
      <c r="I43" s="270"/>
      <c r="J43" s="269"/>
      <c r="K43" s="269" t="s">
        <v>626</v>
      </c>
    </row>
    <row r="44" spans="1:11" ht="45" customHeight="1" x14ac:dyDescent="0.25">
      <c r="A44" s="269" t="s">
        <v>3906</v>
      </c>
      <c r="B44" s="269" t="s">
        <v>3907</v>
      </c>
      <c r="C44" s="269" t="s">
        <v>3908</v>
      </c>
      <c r="D44" s="269" t="s">
        <v>5485</v>
      </c>
      <c r="E44" s="269" t="s">
        <v>8</v>
      </c>
      <c r="F44" s="269" t="s">
        <v>5</v>
      </c>
      <c r="G44" s="270"/>
      <c r="H44" s="270"/>
      <c r="I44" s="270"/>
      <c r="J44" s="269"/>
      <c r="K44" s="269" t="s">
        <v>626</v>
      </c>
    </row>
    <row r="45" spans="1:11" ht="45" customHeight="1" x14ac:dyDescent="0.25">
      <c r="A45" s="269" t="s">
        <v>3910</v>
      </c>
      <c r="B45" s="269" t="s">
        <v>3911</v>
      </c>
      <c r="C45" s="269" t="s">
        <v>3912</v>
      </c>
      <c r="D45" s="269" t="s">
        <v>5485</v>
      </c>
      <c r="E45" s="269" t="s">
        <v>4</v>
      </c>
      <c r="F45" s="269" t="s">
        <v>5</v>
      </c>
      <c r="G45" s="270"/>
      <c r="H45" s="270"/>
      <c r="I45" s="270"/>
      <c r="J45" s="269"/>
      <c r="K45" s="269" t="s">
        <v>9</v>
      </c>
    </row>
    <row r="46" spans="1:11" ht="45" customHeight="1" x14ac:dyDescent="0.25">
      <c r="A46" s="269" t="s">
        <v>4696</v>
      </c>
      <c r="B46" s="269" t="s">
        <v>4697</v>
      </c>
      <c r="C46" s="269" t="s">
        <v>4698</v>
      </c>
      <c r="D46" s="269" t="s">
        <v>5485</v>
      </c>
      <c r="E46" s="269" t="s">
        <v>4</v>
      </c>
      <c r="F46" s="269" t="s">
        <v>5</v>
      </c>
      <c r="G46" s="270"/>
      <c r="H46" s="270"/>
      <c r="I46" s="270"/>
      <c r="J46" s="269"/>
      <c r="K46" s="269" t="s">
        <v>9</v>
      </c>
    </row>
    <row r="47" spans="1:11" ht="45" customHeight="1" x14ac:dyDescent="0.25">
      <c r="A47" s="27"/>
      <c r="B47" s="22"/>
      <c r="C47" s="22"/>
      <c r="D47" s="28"/>
      <c r="E47" s="28"/>
      <c r="F47" s="28"/>
      <c r="G47" s="29"/>
      <c r="H47" s="29"/>
      <c r="I47" s="29"/>
      <c r="J47" s="8"/>
      <c r="K47" s="21"/>
    </row>
    <row r="48" spans="1:11" x14ac:dyDescent="0.25">
      <c r="A48" s="8"/>
      <c r="B48" s="8"/>
      <c r="C48" s="8"/>
      <c r="D48" s="21"/>
      <c r="E48" s="21"/>
      <c r="F48" s="21"/>
      <c r="G48" s="29"/>
      <c r="H48" s="29"/>
      <c r="I48" s="29"/>
      <c r="J48" s="8"/>
      <c r="K48" s="8"/>
    </row>
    <row r="49" spans="1:11" x14ac:dyDescent="0.25">
      <c r="A49" s="8"/>
      <c r="B49" s="8"/>
      <c r="C49" s="8"/>
      <c r="D49" s="21"/>
      <c r="E49" s="21"/>
      <c r="F49" s="21"/>
      <c r="G49" s="29"/>
      <c r="H49" s="29"/>
      <c r="I49" s="29"/>
      <c r="J49" s="8"/>
      <c r="K49" s="8"/>
    </row>
    <row r="50" spans="1:11" x14ac:dyDescent="0.25">
      <c r="A50" s="8"/>
      <c r="B50" s="8"/>
      <c r="C50" s="8"/>
      <c r="D50" s="21"/>
      <c r="E50" s="21"/>
      <c r="F50" s="21"/>
      <c r="G50" s="29"/>
      <c r="H50" s="29"/>
      <c r="I50" s="29"/>
      <c r="J50" s="8"/>
      <c r="K50" s="8"/>
    </row>
  </sheetData>
  <conditionalFormatting sqref="A3:K59">
    <cfRule type="expression" dxfId="59" priority="3">
      <formula>$F3="v"</formula>
    </cfRule>
    <cfRule type="expression" dxfId="58" priority="4">
      <formula>$F3="no"</formula>
    </cfRule>
  </conditionalFormatting>
  <conditionalFormatting sqref="A3:I59">
    <cfRule type="expression" dxfId="57" priority="1">
      <formula>$F3="m"</formula>
    </cfRule>
    <cfRule type="expression" dxfId="56" priority="2">
      <formula>$F3="d"</formula>
    </cfRule>
  </conditionalFormatting>
  <pageMargins left="0.7" right="0.2" top="0.2" bottom="0.2" header="0.05" footer="0.3"/>
  <pageSetup orientation="landscape" r:id="rId1"/>
  <headerFooter>
    <oddHeader>&amp;L&amp;A</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E3C10-7C4D-40A3-8A16-2FB377140CA9}">
  <dimension ref="A2:K3"/>
  <sheetViews>
    <sheetView workbookViewId="0">
      <selection activeCell="B12" sqref="B12"/>
    </sheetView>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6"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3461</v>
      </c>
      <c r="B3" s="269" t="s">
        <v>3462</v>
      </c>
      <c r="C3" s="269" t="s">
        <v>3463</v>
      </c>
      <c r="D3" s="269" t="s">
        <v>5485</v>
      </c>
      <c r="E3" s="269" t="s">
        <v>4</v>
      </c>
      <c r="F3" s="269" t="s">
        <v>5</v>
      </c>
      <c r="G3" s="270"/>
      <c r="H3" s="20"/>
      <c r="I3" s="270"/>
      <c r="J3" s="269"/>
      <c r="K3" s="269" t="s">
        <v>184</v>
      </c>
    </row>
  </sheetData>
  <conditionalFormatting sqref="A3:K59">
    <cfRule type="expression" dxfId="55" priority="3">
      <formula>$F3="v"</formula>
    </cfRule>
    <cfRule type="expression" dxfId="54" priority="4">
      <formula>$F3="no"</formula>
    </cfRule>
  </conditionalFormatting>
  <conditionalFormatting sqref="A3:I59">
    <cfRule type="expression" dxfId="53" priority="1">
      <formula>$F3="m"</formula>
    </cfRule>
    <cfRule type="expression" dxfId="52" priority="2">
      <formula>$F3="d"</formula>
    </cfRule>
  </conditionalFormatting>
  <pageMargins left="0.7" right="0.2" top="0.2" bottom="0.2" header="0.05" footer="0.3"/>
  <pageSetup orientation="landscape" r:id="rId1"/>
  <headerFooter>
    <oddHeader>&amp;L&amp;A</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70255-A015-4059-B159-2201DAB242E5}">
  <dimension ref="A2:K47"/>
  <sheetViews>
    <sheetView workbookViewId="0"/>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6"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5303</v>
      </c>
      <c r="B3" s="269" t="s">
        <v>5304</v>
      </c>
      <c r="C3" s="269" t="s">
        <v>5305</v>
      </c>
      <c r="D3" s="269" t="s">
        <v>5485</v>
      </c>
      <c r="E3" s="269" t="s">
        <v>4</v>
      </c>
      <c r="F3" s="269" t="s">
        <v>5</v>
      </c>
      <c r="G3" s="270"/>
      <c r="H3" s="270"/>
      <c r="I3" s="270"/>
      <c r="J3" s="269"/>
      <c r="K3" s="269" t="s">
        <v>7</v>
      </c>
    </row>
    <row r="4" spans="1:11" ht="45" customHeight="1" x14ac:dyDescent="0.25">
      <c r="A4" s="269" t="s">
        <v>2015</v>
      </c>
      <c r="B4" s="269" t="s">
        <v>5351</v>
      </c>
      <c r="C4" s="269" t="s">
        <v>2039</v>
      </c>
      <c r="D4" s="269" t="s">
        <v>5488</v>
      </c>
      <c r="E4" s="269" t="s">
        <v>8</v>
      </c>
      <c r="F4" s="269" t="s">
        <v>5</v>
      </c>
      <c r="G4" s="270"/>
      <c r="H4" s="270"/>
      <c r="I4" s="270"/>
      <c r="J4" s="269"/>
      <c r="K4" s="269" t="s">
        <v>13</v>
      </c>
    </row>
    <row r="5" spans="1:11" ht="45" customHeight="1" x14ac:dyDescent="0.25">
      <c r="A5" s="269" t="s">
        <v>2018</v>
      </c>
      <c r="B5" s="269" t="s">
        <v>5352</v>
      </c>
      <c r="C5" s="269" t="s">
        <v>2039</v>
      </c>
      <c r="D5" s="269" t="s">
        <v>5488</v>
      </c>
      <c r="E5" s="269" t="s">
        <v>8</v>
      </c>
      <c r="F5" s="269" t="s">
        <v>5</v>
      </c>
      <c r="G5" s="270"/>
      <c r="H5" s="270"/>
      <c r="I5" s="270"/>
      <c r="J5" s="269"/>
      <c r="K5" s="269" t="s">
        <v>13</v>
      </c>
    </row>
    <row r="6" spans="1:11" ht="45" customHeight="1" x14ac:dyDescent="0.25">
      <c r="A6" s="269" t="s">
        <v>2021</v>
      </c>
      <c r="B6" s="269" t="s">
        <v>5353</v>
      </c>
      <c r="C6" s="269" t="s">
        <v>2028</v>
      </c>
      <c r="D6" s="269" t="s">
        <v>5488</v>
      </c>
      <c r="E6" s="269" t="s">
        <v>8</v>
      </c>
      <c r="F6" s="269" t="s">
        <v>5</v>
      </c>
      <c r="G6" s="270"/>
      <c r="H6" s="270"/>
      <c r="I6" s="270"/>
      <c r="J6" s="269"/>
      <c r="K6" s="269" t="s">
        <v>13</v>
      </c>
    </row>
    <row r="7" spans="1:11" ht="45" customHeight="1" x14ac:dyDescent="0.25">
      <c r="A7" s="269" t="s">
        <v>2024</v>
      </c>
      <c r="B7" s="269" t="s">
        <v>5354</v>
      </c>
      <c r="C7" s="269" t="s">
        <v>5355</v>
      </c>
      <c r="D7" s="269" t="s">
        <v>5488</v>
      </c>
      <c r="E7" s="269" t="s">
        <v>8</v>
      </c>
      <c r="F7" s="269" t="s">
        <v>5</v>
      </c>
      <c r="G7" s="270"/>
      <c r="H7" s="270"/>
      <c r="I7" s="270"/>
      <c r="J7" s="269"/>
      <c r="K7" s="269" t="s">
        <v>13</v>
      </c>
    </row>
    <row r="8" spans="1:11" ht="45" customHeight="1" x14ac:dyDescent="0.25">
      <c r="A8" s="269" t="s">
        <v>2027</v>
      </c>
      <c r="B8" s="269" t="s">
        <v>5356</v>
      </c>
      <c r="C8" s="269" t="s">
        <v>5357</v>
      </c>
      <c r="D8" s="269" t="s">
        <v>5488</v>
      </c>
      <c r="E8" s="269" t="s">
        <v>8</v>
      </c>
      <c r="F8" s="269" t="s">
        <v>5</v>
      </c>
      <c r="G8" s="270"/>
      <c r="H8" s="270"/>
      <c r="I8" s="270"/>
      <c r="J8" s="269"/>
      <c r="K8" s="269" t="s">
        <v>13</v>
      </c>
    </row>
    <row r="9" spans="1:11" ht="45" customHeight="1" x14ac:dyDescent="0.25">
      <c r="A9" s="269" t="s">
        <v>2031</v>
      </c>
      <c r="B9" s="269" t="s">
        <v>5358</v>
      </c>
      <c r="C9" s="269" t="s">
        <v>5359</v>
      </c>
      <c r="D9" s="269" t="s">
        <v>5488</v>
      </c>
      <c r="E9" s="269" t="s">
        <v>8</v>
      </c>
      <c r="F9" s="269" t="s">
        <v>5</v>
      </c>
      <c r="G9" s="270"/>
      <c r="H9" s="270"/>
      <c r="I9" s="270"/>
      <c r="J9" s="269"/>
      <c r="K9" s="269" t="s">
        <v>13</v>
      </c>
    </row>
    <row r="10" spans="1:11" ht="45" customHeight="1" x14ac:dyDescent="0.25">
      <c r="A10" s="269" t="s">
        <v>2034</v>
      </c>
      <c r="B10" s="269" t="s">
        <v>5360</v>
      </c>
      <c r="C10" s="269" t="s">
        <v>5361</v>
      </c>
      <c r="D10" s="269" t="s">
        <v>5488</v>
      </c>
      <c r="E10" s="269" t="s">
        <v>8</v>
      </c>
      <c r="F10" s="269" t="s">
        <v>5</v>
      </c>
      <c r="G10" s="270"/>
      <c r="H10" s="270"/>
      <c r="I10" s="270"/>
      <c r="J10" s="269"/>
      <c r="K10" s="269" t="s">
        <v>13</v>
      </c>
    </row>
    <row r="11" spans="1:11" ht="45" customHeight="1" x14ac:dyDescent="0.25">
      <c r="A11" s="269" t="s">
        <v>2037</v>
      </c>
      <c r="B11" s="269" t="s">
        <v>5360</v>
      </c>
      <c r="C11" s="269" t="s">
        <v>5362</v>
      </c>
      <c r="D11" s="269" t="s">
        <v>5488</v>
      </c>
      <c r="E11" s="269" t="s">
        <v>8</v>
      </c>
      <c r="F11" s="269" t="s">
        <v>5</v>
      </c>
      <c r="G11" s="270"/>
      <c r="H11" s="270"/>
      <c r="I11" s="270"/>
      <c r="J11" s="269"/>
      <c r="K11" s="269" t="s">
        <v>13</v>
      </c>
    </row>
    <row r="12" spans="1:11" ht="45" customHeight="1" x14ac:dyDescent="0.25">
      <c r="A12" s="269" t="s">
        <v>2042</v>
      </c>
      <c r="B12" s="269" t="s">
        <v>5363</v>
      </c>
      <c r="C12" s="269" t="s">
        <v>5364</v>
      </c>
      <c r="D12" s="269" t="s">
        <v>5487</v>
      </c>
      <c r="E12" s="269" t="s">
        <v>8</v>
      </c>
      <c r="F12" s="269" t="s">
        <v>5</v>
      </c>
      <c r="G12" s="270"/>
      <c r="H12" s="270"/>
      <c r="I12" s="270"/>
      <c r="J12" s="269"/>
      <c r="K12" s="269" t="s">
        <v>13</v>
      </c>
    </row>
    <row r="13" spans="1:11" ht="45" customHeight="1" x14ac:dyDescent="0.25">
      <c r="A13" s="269" t="s">
        <v>2044</v>
      </c>
      <c r="B13" s="269" t="s">
        <v>5365</v>
      </c>
      <c r="C13" s="269" t="s">
        <v>5366</v>
      </c>
      <c r="D13" s="269" t="s">
        <v>5485</v>
      </c>
      <c r="E13" s="269" t="s">
        <v>4</v>
      </c>
      <c r="F13" s="269" t="s">
        <v>5</v>
      </c>
      <c r="G13" s="270"/>
      <c r="H13" s="270"/>
      <c r="I13" s="270"/>
      <c r="J13" s="269"/>
      <c r="K13" s="269" t="s">
        <v>13</v>
      </c>
    </row>
    <row r="14" spans="1:11" ht="45" customHeight="1" x14ac:dyDescent="0.25">
      <c r="A14" s="269" t="s">
        <v>2046</v>
      </c>
      <c r="B14" s="269" t="s">
        <v>5367</v>
      </c>
      <c r="C14" s="269" t="s">
        <v>5368</v>
      </c>
      <c r="D14" s="269" t="s">
        <v>5485</v>
      </c>
      <c r="E14" s="269" t="s">
        <v>4</v>
      </c>
      <c r="F14" s="269" t="s">
        <v>5</v>
      </c>
      <c r="G14" s="270"/>
      <c r="H14" s="270"/>
      <c r="I14" s="270"/>
      <c r="J14" s="269"/>
      <c r="K14" s="269" t="s">
        <v>653</v>
      </c>
    </row>
    <row r="15" spans="1:11" ht="45" customHeight="1" x14ac:dyDescent="0.25">
      <c r="A15" s="269" t="s">
        <v>3467</v>
      </c>
      <c r="B15" s="269" t="s">
        <v>5404</v>
      </c>
      <c r="C15" s="269" t="s">
        <v>5405</v>
      </c>
      <c r="D15" s="269" t="s">
        <v>5485</v>
      </c>
      <c r="E15" s="269" t="s">
        <v>8</v>
      </c>
      <c r="F15" s="269" t="s">
        <v>5</v>
      </c>
      <c r="G15" s="270"/>
      <c r="H15" s="270"/>
      <c r="I15" s="270"/>
      <c r="J15" s="269"/>
      <c r="K15" s="269" t="s">
        <v>13</v>
      </c>
    </row>
    <row r="16" spans="1:11" ht="45" customHeight="1" x14ac:dyDescent="0.25">
      <c r="A16" s="269" t="s">
        <v>3470</v>
      </c>
      <c r="B16" s="269" t="s">
        <v>5304</v>
      </c>
      <c r="C16" s="269" t="s">
        <v>5406</v>
      </c>
      <c r="D16" s="269" t="s">
        <v>5485</v>
      </c>
      <c r="E16" s="269" t="s">
        <v>8</v>
      </c>
      <c r="F16" s="269" t="s">
        <v>5</v>
      </c>
      <c r="G16" s="270"/>
      <c r="H16" s="270"/>
      <c r="I16" s="270"/>
      <c r="J16" s="269"/>
      <c r="K16" s="269" t="s">
        <v>13</v>
      </c>
    </row>
    <row r="17" spans="1:11" ht="45" customHeight="1" x14ac:dyDescent="0.25">
      <c r="A17" s="269" t="s">
        <v>3473</v>
      </c>
      <c r="B17" s="269" t="s">
        <v>5407</v>
      </c>
      <c r="C17" s="269" t="s">
        <v>5408</v>
      </c>
      <c r="D17" s="269" t="s">
        <v>5485</v>
      </c>
      <c r="E17" s="269" t="s">
        <v>8</v>
      </c>
      <c r="F17" s="269" t="s">
        <v>5</v>
      </c>
      <c r="G17" s="270"/>
      <c r="H17" s="270"/>
      <c r="I17" s="270"/>
      <c r="J17" s="269"/>
      <c r="K17" s="269" t="s">
        <v>13</v>
      </c>
    </row>
    <row r="18" spans="1:11" ht="45" customHeight="1" x14ac:dyDescent="0.25">
      <c r="A18" s="269" t="s">
        <v>3476</v>
      </c>
      <c r="B18" s="269" t="s">
        <v>5409</v>
      </c>
      <c r="C18" s="269" t="s">
        <v>5410</v>
      </c>
      <c r="D18" s="269" t="s">
        <v>5485</v>
      </c>
      <c r="E18" s="269" t="s">
        <v>8</v>
      </c>
      <c r="F18" s="269" t="s">
        <v>5</v>
      </c>
      <c r="G18" s="270"/>
      <c r="H18" s="270"/>
      <c r="I18" s="270"/>
      <c r="J18" s="269"/>
      <c r="K18" s="269" t="s">
        <v>13</v>
      </c>
    </row>
    <row r="19" spans="1:11" ht="45" customHeight="1" x14ac:dyDescent="0.25">
      <c r="A19" s="269" t="s">
        <v>3479</v>
      </c>
      <c r="B19" s="269" t="s">
        <v>5411</v>
      </c>
      <c r="C19" s="269" t="s">
        <v>5412</v>
      </c>
      <c r="D19" s="269" t="s">
        <v>5485</v>
      </c>
      <c r="E19" s="269" t="s">
        <v>8</v>
      </c>
      <c r="F19" s="269" t="s">
        <v>5</v>
      </c>
      <c r="G19" s="270"/>
      <c r="H19" s="270"/>
      <c r="I19" s="270"/>
      <c r="J19" s="269"/>
      <c r="K19" s="269" t="s">
        <v>13</v>
      </c>
    </row>
    <row r="20" spans="1:11" ht="45" customHeight="1" x14ac:dyDescent="0.25">
      <c r="A20" s="269" t="s">
        <v>3482</v>
      </c>
      <c r="B20" s="269" t="s">
        <v>3483</v>
      </c>
      <c r="C20" s="269" t="s">
        <v>3484</v>
      </c>
      <c r="D20" s="269" t="s">
        <v>5486</v>
      </c>
      <c r="E20" s="269" t="s">
        <v>8</v>
      </c>
      <c r="F20" s="269" t="s">
        <v>5</v>
      </c>
      <c r="G20" s="270"/>
      <c r="H20" s="270"/>
      <c r="I20" s="270"/>
      <c r="J20" s="269"/>
      <c r="K20" s="269"/>
    </row>
    <row r="21" spans="1:11" ht="45" customHeight="1" x14ac:dyDescent="0.25">
      <c r="A21" s="269"/>
      <c r="B21" s="269"/>
      <c r="C21" s="269"/>
      <c r="D21" s="269"/>
      <c r="E21" s="269"/>
      <c r="F21" s="269"/>
      <c r="G21" s="270"/>
      <c r="H21" s="270"/>
      <c r="I21" s="270"/>
      <c r="J21" s="269"/>
      <c r="K21" s="269"/>
    </row>
    <row r="22" spans="1:11" x14ac:dyDescent="0.25">
      <c r="A22" s="27"/>
      <c r="B22" s="23"/>
      <c r="C22" s="23"/>
      <c r="D22" s="25"/>
      <c r="E22" s="25"/>
      <c r="F22" s="25"/>
      <c r="G22" s="20"/>
      <c r="H22" s="20"/>
      <c r="I22" s="20"/>
      <c r="J22" s="7"/>
      <c r="K22" s="21"/>
    </row>
    <row r="23" spans="1:11" x14ac:dyDescent="0.25">
      <c r="A23" s="27"/>
      <c r="B23" s="23"/>
      <c r="C23" s="23"/>
      <c r="D23" s="25"/>
      <c r="E23" s="25"/>
      <c r="F23" s="25"/>
      <c r="G23" s="20"/>
      <c r="H23" s="20"/>
      <c r="I23" s="20"/>
      <c r="J23" s="7"/>
      <c r="K23" s="21"/>
    </row>
    <row r="24" spans="1:11" x14ac:dyDescent="0.25">
      <c r="A24" s="27"/>
      <c r="B24" s="23"/>
      <c r="C24" s="23"/>
      <c r="D24" s="25"/>
      <c r="E24" s="25"/>
      <c r="F24" s="25"/>
      <c r="G24" s="20"/>
      <c r="H24" s="20"/>
      <c r="I24" s="20"/>
      <c r="J24" s="7"/>
      <c r="K24" s="21"/>
    </row>
    <row r="25" spans="1:11" x14ac:dyDescent="0.25">
      <c r="A25" s="27"/>
      <c r="B25" s="23"/>
      <c r="C25" s="23"/>
      <c r="D25" s="25"/>
      <c r="E25" s="25"/>
      <c r="F25" s="25"/>
      <c r="G25" s="20"/>
      <c r="H25" s="20"/>
      <c r="I25" s="20"/>
      <c r="J25" s="7"/>
      <c r="K25" s="21"/>
    </row>
    <row r="26" spans="1:11" x14ac:dyDescent="0.25">
      <c r="A26" s="27"/>
      <c r="B26" s="23"/>
      <c r="C26" s="23"/>
      <c r="D26" s="25"/>
      <c r="E26" s="25"/>
      <c r="F26" s="25"/>
      <c r="G26" s="20"/>
      <c r="H26" s="20"/>
      <c r="I26" s="20"/>
      <c r="J26" s="7"/>
      <c r="K26" s="21"/>
    </row>
    <row r="27" spans="1:11" x14ac:dyDescent="0.25">
      <c r="A27" s="27"/>
      <c r="B27" s="23"/>
      <c r="C27" s="23"/>
      <c r="D27" s="25"/>
      <c r="E27" s="25"/>
      <c r="F27" s="25"/>
      <c r="G27" s="20"/>
      <c r="H27" s="20"/>
      <c r="I27" s="20"/>
      <c r="J27" s="7"/>
      <c r="K27" s="21"/>
    </row>
    <row r="28" spans="1:11" x14ac:dyDescent="0.25">
      <c r="A28" s="27"/>
      <c r="B28" s="23"/>
      <c r="C28" s="23"/>
      <c r="D28" s="25"/>
      <c r="E28" s="25"/>
      <c r="F28" s="25"/>
      <c r="G28" s="20"/>
      <c r="H28" s="20"/>
      <c r="I28" s="20"/>
      <c r="J28" s="7"/>
      <c r="K28" s="21"/>
    </row>
    <row r="29" spans="1:11" x14ac:dyDescent="0.25">
      <c r="A29" s="27"/>
      <c r="B29" s="23"/>
      <c r="C29" s="23"/>
      <c r="D29" s="25"/>
      <c r="E29" s="25"/>
      <c r="F29" s="25"/>
      <c r="G29" s="20"/>
      <c r="H29" s="20"/>
      <c r="I29" s="20"/>
      <c r="J29" s="7"/>
      <c r="K29" s="21"/>
    </row>
    <row r="30" spans="1:11" x14ac:dyDescent="0.25">
      <c r="A30" s="27"/>
      <c r="B30" s="23"/>
      <c r="C30" s="23"/>
      <c r="D30" s="25"/>
      <c r="E30" s="25"/>
      <c r="F30" s="25"/>
      <c r="G30" s="20"/>
      <c r="H30" s="20"/>
      <c r="I30" s="20"/>
      <c r="J30" s="7"/>
      <c r="K30" s="21"/>
    </row>
    <row r="31" spans="1:11" x14ac:dyDescent="0.25">
      <c r="A31" s="27"/>
      <c r="B31" s="23"/>
      <c r="C31" s="23"/>
      <c r="D31" s="25"/>
      <c r="E31" s="25"/>
      <c r="F31" s="25"/>
      <c r="G31" s="20"/>
      <c r="H31" s="20"/>
      <c r="I31" s="20"/>
      <c r="J31" s="7"/>
      <c r="K31" s="21"/>
    </row>
    <row r="32" spans="1:11" x14ac:dyDescent="0.25">
      <c r="A32" s="27"/>
      <c r="B32" s="23"/>
      <c r="C32" s="23"/>
      <c r="D32" s="25"/>
      <c r="E32" s="25"/>
      <c r="F32" s="25"/>
      <c r="G32" s="20"/>
      <c r="H32" s="20"/>
      <c r="I32" s="20"/>
      <c r="J32" s="7"/>
      <c r="K32" s="21"/>
    </row>
    <row r="33" spans="1:11" x14ac:dyDescent="0.25">
      <c r="A33" s="27"/>
      <c r="B33" s="23"/>
      <c r="C33" s="23"/>
      <c r="D33" s="25"/>
      <c r="E33" s="25"/>
      <c r="F33" s="25"/>
      <c r="G33" s="20"/>
      <c r="H33" s="20"/>
      <c r="I33" s="20"/>
      <c r="J33" s="7"/>
      <c r="K33" s="21"/>
    </row>
    <row r="34" spans="1:11" x14ac:dyDescent="0.25">
      <c r="A34" s="27"/>
      <c r="B34" s="23"/>
      <c r="C34" s="23"/>
      <c r="D34" s="25"/>
      <c r="E34" s="25"/>
      <c r="F34" s="25"/>
      <c r="G34" s="20"/>
      <c r="H34" s="20"/>
      <c r="I34" s="20"/>
      <c r="J34" s="7"/>
      <c r="K34" s="21"/>
    </row>
    <row r="35" spans="1:11" x14ac:dyDescent="0.25">
      <c r="A35" s="27"/>
      <c r="B35" s="23"/>
      <c r="C35" s="23"/>
      <c r="D35" s="25"/>
      <c r="E35" s="25"/>
      <c r="F35" s="25"/>
      <c r="G35" s="20"/>
      <c r="H35" s="20"/>
      <c r="I35" s="20"/>
      <c r="J35" s="7"/>
      <c r="K35" s="21"/>
    </row>
    <row r="36" spans="1:11" x14ac:dyDescent="0.25">
      <c r="A36" s="27"/>
      <c r="B36" s="23"/>
      <c r="C36" s="23"/>
      <c r="D36" s="25"/>
      <c r="E36" s="25"/>
      <c r="F36" s="25"/>
      <c r="G36" s="20"/>
      <c r="H36" s="20"/>
      <c r="I36" s="20"/>
      <c r="J36" s="7"/>
      <c r="K36" s="21"/>
    </row>
    <row r="37" spans="1:11" x14ac:dyDescent="0.25">
      <c r="A37" s="27"/>
      <c r="B37" s="23"/>
      <c r="C37" s="23"/>
      <c r="D37" s="25"/>
      <c r="E37" s="25"/>
      <c r="F37" s="25"/>
      <c r="G37" s="20"/>
      <c r="H37" s="20"/>
      <c r="I37" s="20"/>
      <c r="J37" s="7"/>
      <c r="K37" s="21"/>
    </row>
    <row r="38" spans="1:11" x14ac:dyDescent="0.25">
      <c r="A38" s="27"/>
      <c r="B38" s="23"/>
      <c r="C38" s="23"/>
      <c r="D38" s="25"/>
      <c r="E38" s="25"/>
      <c r="F38" s="25"/>
      <c r="G38" s="20"/>
      <c r="H38" s="20"/>
      <c r="I38" s="20"/>
      <c r="J38" s="7"/>
      <c r="K38" s="21"/>
    </row>
    <row r="39" spans="1:11" x14ac:dyDescent="0.25">
      <c r="A39" s="27"/>
      <c r="B39" s="23"/>
      <c r="C39" s="23"/>
      <c r="D39" s="25"/>
      <c r="E39" s="25"/>
      <c r="F39" s="25"/>
      <c r="G39" s="20"/>
      <c r="H39" s="20"/>
      <c r="I39" s="20"/>
      <c r="J39" s="7"/>
      <c r="K39" s="21"/>
    </row>
    <row r="40" spans="1:11" x14ac:dyDescent="0.25">
      <c r="A40" s="27"/>
      <c r="B40" s="23"/>
      <c r="C40" s="23"/>
      <c r="D40" s="25"/>
      <c r="E40" s="25"/>
      <c r="F40" s="25"/>
      <c r="G40" s="20"/>
      <c r="H40" s="20"/>
      <c r="I40" s="20"/>
      <c r="J40" s="7"/>
      <c r="K40" s="19"/>
    </row>
    <row r="41" spans="1:11" x14ac:dyDescent="0.25">
      <c r="A41" s="27"/>
      <c r="B41" s="23"/>
      <c r="C41" s="23"/>
      <c r="D41" s="25"/>
      <c r="E41" s="25"/>
      <c r="F41" s="25"/>
      <c r="G41" s="20"/>
      <c r="H41" s="20"/>
      <c r="I41" s="20"/>
      <c r="J41" s="7"/>
      <c r="K41" s="19"/>
    </row>
    <row r="42" spans="1:11" x14ac:dyDescent="0.25">
      <c r="A42" s="27"/>
      <c r="B42" s="23"/>
      <c r="C42" s="23"/>
      <c r="D42" s="25"/>
      <c r="E42" s="25"/>
      <c r="F42" s="25"/>
      <c r="G42" s="20"/>
      <c r="H42" s="20"/>
      <c r="I42" s="20"/>
      <c r="J42" s="7"/>
      <c r="K42" s="19"/>
    </row>
    <row r="43" spans="1:11" x14ac:dyDescent="0.25">
      <c r="A43" s="27"/>
      <c r="B43" s="23"/>
      <c r="C43" s="23"/>
      <c r="D43" s="25"/>
      <c r="E43" s="25"/>
      <c r="F43" s="25"/>
      <c r="G43" s="20"/>
      <c r="H43" s="20"/>
      <c r="I43" s="20"/>
      <c r="J43" s="7"/>
      <c r="K43" s="19"/>
    </row>
    <row r="44" spans="1:11" x14ac:dyDescent="0.25">
      <c r="A44" s="27"/>
      <c r="B44" s="23"/>
      <c r="C44" s="23"/>
      <c r="D44" s="25"/>
      <c r="E44" s="25"/>
      <c r="F44" s="25"/>
      <c r="G44" s="20"/>
      <c r="H44" s="20"/>
      <c r="I44" s="20"/>
      <c r="J44" s="7"/>
      <c r="K44" s="19"/>
    </row>
    <row r="45" spans="1:11" x14ac:dyDescent="0.25">
      <c r="A45" s="27"/>
      <c r="B45" s="23"/>
      <c r="C45" s="23"/>
      <c r="D45" s="25"/>
      <c r="E45" s="25"/>
      <c r="F45" s="25"/>
      <c r="G45" s="20"/>
      <c r="H45" s="20"/>
      <c r="I45" s="20"/>
      <c r="J45" s="7"/>
      <c r="K45" s="19"/>
    </row>
    <row r="46" spans="1:11" x14ac:dyDescent="0.25">
      <c r="A46" s="27"/>
      <c r="B46" s="23"/>
      <c r="C46" s="23"/>
      <c r="D46" s="25"/>
      <c r="E46" s="25"/>
      <c r="F46" s="25"/>
      <c r="G46" s="20"/>
      <c r="H46" s="20"/>
      <c r="I46" s="20"/>
      <c r="J46" s="7"/>
      <c r="K46" s="19"/>
    </row>
    <row r="47" spans="1:11" x14ac:dyDescent="0.25">
      <c r="A47" s="27"/>
      <c r="B47" s="23"/>
      <c r="C47" s="23"/>
      <c r="D47" s="25"/>
      <c r="E47" s="25"/>
      <c r="F47" s="25"/>
      <c r="G47" s="20"/>
      <c r="H47" s="20"/>
      <c r="I47" s="20"/>
      <c r="J47" s="7"/>
      <c r="K47" s="19"/>
    </row>
  </sheetData>
  <conditionalFormatting sqref="A3:K59">
    <cfRule type="expression" dxfId="51" priority="3">
      <formula>$F3="v"</formula>
    </cfRule>
    <cfRule type="expression" dxfId="50" priority="5">
      <formula>$F3="no"</formula>
    </cfRule>
  </conditionalFormatting>
  <conditionalFormatting sqref="A3:I59">
    <cfRule type="expression" dxfId="49" priority="1">
      <formula>$F3="m"</formula>
    </cfRule>
    <cfRule type="expression" dxfId="48" priority="2">
      <formula>$F3="d"</formula>
    </cfRule>
  </conditionalFormatting>
  <pageMargins left="0.7" right="0.2" top="0.2" bottom="0.2" header="0.05" footer="0.3"/>
  <pageSetup orientation="landscape" r:id="rId1"/>
  <headerFooter>
    <oddHeader>&amp;L&amp;A</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C6C96-B8D8-4F49-BE86-7B055760DA66}">
  <dimension ref="A2:K47"/>
  <sheetViews>
    <sheetView workbookViewId="0"/>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6"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763</v>
      </c>
      <c r="B3" s="269" t="s">
        <v>764</v>
      </c>
      <c r="C3" s="269" t="s">
        <v>765</v>
      </c>
      <c r="D3" s="269" t="s">
        <v>5485</v>
      </c>
      <c r="E3" s="269" t="s">
        <v>4</v>
      </c>
      <c r="F3" s="269" t="s">
        <v>5</v>
      </c>
      <c r="G3" s="270"/>
      <c r="H3" s="20"/>
      <c r="I3" s="270"/>
      <c r="J3" s="269"/>
      <c r="K3" s="269" t="s">
        <v>209</v>
      </c>
    </row>
    <row r="4" spans="1:11" ht="45" customHeight="1" x14ac:dyDescent="0.25">
      <c r="A4" s="269" t="s">
        <v>786</v>
      </c>
      <c r="B4" s="269" t="s">
        <v>787</v>
      </c>
      <c r="C4" s="269" t="s">
        <v>788</v>
      </c>
      <c r="D4" s="269" t="s">
        <v>5485</v>
      </c>
      <c r="E4" s="269" t="s">
        <v>4</v>
      </c>
      <c r="F4" s="269" t="s">
        <v>5</v>
      </c>
      <c r="G4" s="270"/>
      <c r="H4" s="20"/>
      <c r="I4" s="270"/>
      <c r="J4" s="269"/>
      <c r="K4" s="269" t="s">
        <v>18</v>
      </c>
    </row>
    <row r="5" spans="1:11" ht="45" customHeight="1" x14ac:dyDescent="0.25">
      <c r="A5" s="269" t="s">
        <v>1454</v>
      </c>
      <c r="B5" s="269" t="s">
        <v>1455</v>
      </c>
      <c r="C5" s="269" t="s">
        <v>1456</v>
      </c>
      <c r="D5" s="269" t="s">
        <v>5485</v>
      </c>
      <c r="E5" s="269" t="s">
        <v>4</v>
      </c>
      <c r="F5" s="269" t="s">
        <v>5</v>
      </c>
      <c r="G5" s="270"/>
      <c r="H5" s="20"/>
      <c r="I5" s="270"/>
      <c r="J5" s="269"/>
      <c r="K5" s="269" t="s">
        <v>1457</v>
      </c>
    </row>
    <row r="6" spans="1:11" ht="45" customHeight="1" x14ac:dyDescent="0.25">
      <c r="A6" s="269" t="s">
        <v>1907</v>
      </c>
      <c r="B6" s="269" t="s">
        <v>1908</v>
      </c>
      <c r="C6" s="269" t="s">
        <v>1909</v>
      </c>
      <c r="D6" s="269" t="s">
        <v>5485</v>
      </c>
      <c r="E6" s="269" t="s">
        <v>4</v>
      </c>
      <c r="F6" s="269" t="s">
        <v>5</v>
      </c>
      <c r="G6" s="270"/>
      <c r="H6" s="20"/>
      <c r="I6" s="270"/>
      <c r="J6" s="269"/>
      <c r="K6" s="269"/>
    </row>
    <row r="7" spans="1:11" ht="45" customHeight="1" x14ac:dyDescent="0.25">
      <c r="A7" s="269" t="s">
        <v>3655</v>
      </c>
      <c r="B7" s="269" t="s">
        <v>3656</v>
      </c>
      <c r="C7" s="269" t="s">
        <v>3657</v>
      </c>
      <c r="D7" s="269" t="s">
        <v>5487</v>
      </c>
      <c r="E7" s="269" t="s">
        <v>8</v>
      </c>
      <c r="F7" s="269" t="s">
        <v>5</v>
      </c>
      <c r="G7" s="270"/>
      <c r="H7" s="20"/>
      <c r="I7" s="270"/>
      <c r="J7" s="269"/>
      <c r="K7" s="269"/>
    </row>
    <row r="8" spans="1:11" ht="45" customHeight="1" x14ac:dyDescent="0.25">
      <c r="A8" s="269" t="s">
        <v>3661</v>
      </c>
      <c r="B8" s="269" t="s">
        <v>3662</v>
      </c>
      <c r="C8" s="269" t="s">
        <v>3663</v>
      </c>
      <c r="D8" s="269" t="s">
        <v>5485</v>
      </c>
      <c r="E8" s="269" t="s">
        <v>8</v>
      </c>
      <c r="F8" s="269" t="s">
        <v>5</v>
      </c>
      <c r="G8" s="270"/>
      <c r="H8" s="20"/>
      <c r="I8" s="270"/>
      <c r="J8" s="269"/>
      <c r="K8" s="269"/>
    </row>
    <row r="9" spans="1:11" ht="45" customHeight="1" x14ac:dyDescent="0.25">
      <c r="A9" s="269" t="s">
        <v>3665</v>
      </c>
      <c r="B9" s="269" t="s">
        <v>3666</v>
      </c>
      <c r="C9" s="269" t="s">
        <v>3667</v>
      </c>
      <c r="D9" s="269" t="s">
        <v>5485</v>
      </c>
      <c r="E9" s="269" t="s">
        <v>4</v>
      </c>
      <c r="F9" s="269" t="s">
        <v>5</v>
      </c>
      <c r="G9" s="270"/>
      <c r="H9" s="20"/>
      <c r="I9" s="270"/>
      <c r="J9" s="269"/>
      <c r="K9" s="269"/>
    </row>
    <row r="10" spans="1:11" ht="45" customHeight="1" x14ac:dyDescent="0.25">
      <c r="A10" s="269" t="s">
        <v>3980</v>
      </c>
      <c r="B10" s="269" t="s">
        <v>3981</v>
      </c>
      <c r="C10" s="269" t="s">
        <v>3982</v>
      </c>
      <c r="D10" s="269" t="s">
        <v>5485</v>
      </c>
      <c r="E10" s="269" t="s">
        <v>4</v>
      </c>
      <c r="F10" s="269" t="s">
        <v>5</v>
      </c>
      <c r="G10" s="270"/>
      <c r="H10" s="20"/>
      <c r="I10" s="270"/>
      <c r="J10" s="269"/>
      <c r="K10" s="269"/>
    </row>
    <row r="11" spans="1:11" ht="45" customHeight="1" x14ac:dyDescent="0.25">
      <c r="A11" s="269" t="s">
        <v>5469</v>
      </c>
      <c r="B11" s="269" t="s">
        <v>4629</v>
      </c>
      <c r="C11" s="269" t="s">
        <v>4630</v>
      </c>
      <c r="D11" s="269" t="s">
        <v>5487</v>
      </c>
      <c r="E11" s="269" t="s">
        <v>8</v>
      </c>
      <c r="F11" s="269" t="s">
        <v>5</v>
      </c>
      <c r="G11" s="270"/>
      <c r="H11" s="20"/>
      <c r="I11" s="270"/>
      <c r="J11" s="269"/>
      <c r="K11" s="269"/>
    </row>
    <row r="12" spans="1:11" x14ac:dyDescent="0.25">
      <c r="A12" s="27"/>
      <c r="B12" s="23"/>
      <c r="C12" s="23"/>
      <c r="D12" s="25"/>
      <c r="E12" s="25"/>
      <c r="F12" s="25"/>
      <c r="G12" s="20"/>
      <c r="H12" s="20"/>
      <c r="I12" s="20"/>
      <c r="J12" s="7"/>
      <c r="K12" s="21"/>
    </row>
    <row r="13" spans="1:11" x14ac:dyDescent="0.25">
      <c r="A13" s="27"/>
      <c r="B13" s="23"/>
      <c r="C13" s="23"/>
      <c r="D13" s="25"/>
      <c r="E13" s="25"/>
      <c r="F13" s="25"/>
      <c r="G13" s="20"/>
      <c r="H13" s="20"/>
      <c r="I13" s="20"/>
      <c r="J13" s="7"/>
      <c r="K13" s="21"/>
    </row>
    <row r="14" spans="1:11" x14ac:dyDescent="0.25">
      <c r="A14" s="27"/>
      <c r="B14" s="23"/>
      <c r="C14" s="23"/>
      <c r="D14" s="25"/>
      <c r="E14" s="25"/>
      <c r="F14" s="25"/>
      <c r="G14" s="20"/>
      <c r="H14" s="20"/>
      <c r="I14" s="20"/>
      <c r="J14" s="7"/>
      <c r="K14" s="21"/>
    </row>
    <row r="15" spans="1:11" x14ac:dyDescent="0.25">
      <c r="A15" s="27"/>
      <c r="B15" s="23"/>
      <c r="C15" s="23"/>
      <c r="D15" s="25"/>
      <c r="E15" s="25"/>
      <c r="F15" s="25"/>
      <c r="G15" s="20"/>
      <c r="H15" s="20"/>
      <c r="I15" s="20"/>
      <c r="J15" s="7"/>
      <c r="K15" s="21"/>
    </row>
    <row r="16" spans="1:11" x14ac:dyDescent="0.25">
      <c r="A16" s="27"/>
      <c r="B16" s="23"/>
      <c r="C16" s="23"/>
      <c r="D16" s="25"/>
      <c r="E16" s="25"/>
      <c r="F16" s="25"/>
      <c r="G16" s="20"/>
      <c r="H16" s="20"/>
      <c r="I16" s="20"/>
      <c r="J16" s="7"/>
      <c r="K16" s="21"/>
    </row>
    <row r="17" spans="1:11" x14ac:dyDescent="0.25">
      <c r="A17" s="27"/>
      <c r="B17" s="23"/>
      <c r="C17" s="23"/>
      <c r="D17" s="25"/>
      <c r="E17" s="25"/>
      <c r="F17" s="25"/>
      <c r="G17" s="20"/>
      <c r="H17" s="20"/>
      <c r="I17" s="20"/>
      <c r="J17" s="7"/>
      <c r="K17" s="21"/>
    </row>
    <row r="18" spans="1:11" x14ac:dyDescent="0.25">
      <c r="A18" s="27"/>
      <c r="B18" s="23"/>
      <c r="C18" s="23"/>
      <c r="D18" s="25"/>
      <c r="E18" s="25"/>
      <c r="F18" s="25"/>
      <c r="G18" s="20"/>
      <c r="H18" s="20"/>
      <c r="I18" s="20"/>
      <c r="J18" s="7"/>
      <c r="K18" s="21"/>
    </row>
    <row r="19" spans="1:11" x14ac:dyDescent="0.25">
      <c r="A19" s="27"/>
      <c r="B19" s="23"/>
      <c r="C19" s="23"/>
      <c r="D19" s="25"/>
      <c r="E19" s="25"/>
      <c r="F19" s="25"/>
      <c r="G19" s="20"/>
      <c r="H19" s="20"/>
      <c r="I19" s="20"/>
      <c r="J19" s="7"/>
      <c r="K19" s="21"/>
    </row>
    <row r="20" spans="1:11" x14ac:dyDescent="0.25">
      <c r="A20" s="27"/>
      <c r="B20" s="23"/>
      <c r="C20" s="23"/>
      <c r="D20" s="25"/>
      <c r="E20" s="25"/>
      <c r="F20" s="25"/>
      <c r="G20" s="20"/>
      <c r="H20" s="20"/>
      <c r="I20" s="20"/>
      <c r="J20" s="7"/>
      <c r="K20" s="21"/>
    </row>
    <row r="21" spans="1:11" x14ac:dyDescent="0.25">
      <c r="A21" s="27"/>
      <c r="B21" s="23"/>
      <c r="C21" s="23"/>
      <c r="D21" s="25"/>
      <c r="E21" s="25"/>
      <c r="F21" s="25"/>
      <c r="G21" s="20"/>
      <c r="H21" s="20"/>
      <c r="I21" s="20"/>
      <c r="J21" s="7"/>
      <c r="K21" s="21"/>
    </row>
    <row r="22" spans="1:11" x14ac:dyDescent="0.25">
      <c r="A22" s="27"/>
      <c r="B22" s="23"/>
      <c r="C22" s="23"/>
      <c r="D22" s="25"/>
      <c r="E22" s="25"/>
      <c r="F22" s="25"/>
      <c r="G22" s="20"/>
      <c r="H22" s="20"/>
      <c r="I22" s="20"/>
      <c r="J22" s="7"/>
      <c r="K22" s="21"/>
    </row>
    <row r="23" spans="1:11" x14ac:dyDescent="0.25">
      <c r="A23" s="27"/>
      <c r="B23" s="23"/>
      <c r="C23" s="23"/>
      <c r="D23" s="25"/>
      <c r="E23" s="25"/>
      <c r="F23" s="25"/>
      <c r="G23" s="20"/>
      <c r="H23" s="20"/>
      <c r="I23" s="20"/>
      <c r="J23" s="7"/>
      <c r="K23" s="21"/>
    </row>
    <row r="24" spans="1:11" x14ac:dyDescent="0.25">
      <c r="A24" s="27"/>
      <c r="B24" s="23"/>
      <c r="C24" s="23"/>
      <c r="D24" s="25"/>
      <c r="E24" s="25"/>
      <c r="F24" s="25"/>
      <c r="G24" s="20"/>
      <c r="H24" s="20"/>
      <c r="I24" s="20"/>
      <c r="J24" s="7"/>
      <c r="K24" s="21"/>
    </row>
    <row r="25" spans="1:11" x14ac:dyDescent="0.25">
      <c r="A25" s="27"/>
      <c r="B25" s="23"/>
      <c r="C25" s="23"/>
      <c r="D25" s="25"/>
      <c r="E25" s="25"/>
      <c r="F25" s="25"/>
      <c r="G25" s="20"/>
      <c r="H25" s="20"/>
      <c r="I25" s="20"/>
      <c r="J25" s="7"/>
      <c r="K25" s="21"/>
    </row>
    <row r="26" spans="1:11" x14ac:dyDescent="0.25">
      <c r="A26" s="27"/>
      <c r="B26" s="23"/>
      <c r="C26" s="23"/>
      <c r="D26" s="25"/>
      <c r="E26" s="25"/>
      <c r="F26" s="25"/>
      <c r="G26" s="20"/>
      <c r="H26" s="20"/>
      <c r="I26" s="20"/>
      <c r="J26" s="7"/>
      <c r="K26" s="21"/>
    </row>
    <row r="27" spans="1:11" x14ac:dyDescent="0.25">
      <c r="A27" s="27"/>
      <c r="B27" s="23"/>
      <c r="C27" s="23"/>
      <c r="D27" s="25"/>
      <c r="E27" s="25"/>
      <c r="F27" s="25"/>
      <c r="G27" s="20"/>
      <c r="H27" s="20"/>
      <c r="I27" s="20"/>
      <c r="J27" s="7"/>
      <c r="K27" s="21"/>
    </row>
    <row r="28" spans="1:11" x14ac:dyDescent="0.25">
      <c r="A28" s="27"/>
      <c r="B28" s="23"/>
      <c r="C28" s="23"/>
      <c r="D28" s="25"/>
      <c r="E28" s="25"/>
      <c r="F28" s="25"/>
      <c r="G28" s="20"/>
      <c r="H28" s="20"/>
      <c r="I28" s="20"/>
      <c r="J28" s="7"/>
      <c r="K28" s="21"/>
    </row>
    <row r="29" spans="1:11" x14ac:dyDescent="0.25">
      <c r="A29" s="27"/>
      <c r="B29" s="23"/>
      <c r="C29" s="23"/>
      <c r="D29" s="25"/>
      <c r="E29" s="25"/>
      <c r="F29" s="25"/>
      <c r="G29" s="20"/>
      <c r="H29" s="20"/>
      <c r="I29" s="20"/>
      <c r="J29" s="7"/>
      <c r="K29" s="21"/>
    </row>
    <row r="30" spans="1:11" x14ac:dyDescent="0.25">
      <c r="A30" s="27"/>
      <c r="B30" s="23"/>
      <c r="C30" s="23"/>
      <c r="D30" s="25"/>
      <c r="E30" s="25"/>
      <c r="F30" s="25"/>
      <c r="G30" s="20"/>
      <c r="H30" s="20"/>
      <c r="I30" s="20"/>
      <c r="J30" s="7"/>
      <c r="K30" s="21"/>
    </row>
    <row r="31" spans="1:11" x14ac:dyDescent="0.25">
      <c r="A31" s="27"/>
      <c r="B31" s="23"/>
      <c r="C31" s="23"/>
      <c r="D31" s="25"/>
      <c r="E31" s="25"/>
      <c r="F31" s="25"/>
      <c r="G31" s="20"/>
      <c r="H31" s="20"/>
      <c r="I31" s="20"/>
      <c r="J31" s="7"/>
      <c r="K31" s="21"/>
    </row>
    <row r="32" spans="1:11" x14ac:dyDescent="0.25">
      <c r="A32" s="27"/>
      <c r="B32" s="23"/>
      <c r="C32" s="23"/>
      <c r="D32" s="25"/>
      <c r="E32" s="25"/>
      <c r="F32" s="25"/>
      <c r="G32" s="20"/>
      <c r="H32" s="20"/>
      <c r="I32" s="20"/>
      <c r="J32" s="7"/>
      <c r="K32" s="21"/>
    </row>
    <row r="33" spans="1:11" x14ac:dyDescent="0.25">
      <c r="A33" s="27"/>
      <c r="B33" s="23"/>
      <c r="C33" s="23"/>
      <c r="D33" s="25"/>
      <c r="E33" s="25"/>
      <c r="F33" s="25"/>
      <c r="G33" s="20"/>
      <c r="H33" s="20"/>
      <c r="I33" s="20"/>
      <c r="J33" s="7"/>
      <c r="K33" s="21"/>
    </row>
    <row r="34" spans="1:11" x14ac:dyDescent="0.25">
      <c r="A34" s="27"/>
      <c r="B34" s="23"/>
      <c r="C34" s="23"/>
      <c r="D34" s="25"/>
      <c r="E34" s="25"/>
      <c r="F34" s="25"/>
      <c r="G34" s="20"/>
      <c r="H34" s="20"/>
      <c r="I34" s="20"/>
      <c r="J34" s="7"/>
      <c r="K34" s="21"/>
    </row>
    <row r="35" spans="1:11" x14ac:dyDescent="0.25">
      <c r="A35" s="27"/>
      <c r="B35" s="23"/>
      <c r="C35" s="23"/>
      <c r="D35" s="25"/>
      <c r="E35" s="25"/>
      <c r="F35" s="25"/>
      <c r="G35" s="20"/>
      <c r="H35" s="20"/>
      <c r="I35" s="20"/>
      <c r="J35" s="7"/>
      <c r="K35" s="21"/>
    </row>
    <row r="36" spans="1:11" x14ac:dyDescent="0.25">
      <c r="A36" s="27"/>
      <c r="B36" s="23"/>
      <c r="C36" s="23"/>
      <c r="D36" s="25"/>
      <c r="E36" s="25"/>
      <c r="F36" s="25"/>
      <c r="G36" s="20"/>
      <c r="H36" s="20"/>
      <c r="I36" s="20"/>
      <c r="J36" s="7"/>
      <c r="K36" s="21"/>
    </row>
    <row r="37" spans="1:11" x14ac:dyDescent="0.25">
      <c r="A37" s="27"/>
      <c r="B37" s="23"/>
      <c r="C37" s="23"/>
      <c r="D37" s="25"/>
      <c r="E37" s="25"/>
      <c r="F37" s="25"/>
      <c r="G37" s="20"/>
      <c r="H37" s="20"/>
      <c r="I37" s="20"/>
      <c r="J37" s="7"/>
      <c r="K37" s="21"/>
    </row>
    <row r="38" spans="1:11" x14ac:dyDescent="0.25">
      <c r="A38" s="27"/>
      <c r="B38" s="23"/>
      <c r="C38" s="23"/>
      <c r="D38" s="25"/>
      <c r="E38" s="25"/>
      <c r="F38" s="25"/>
      <c r="G38" s="20"/>
      <c r="H38" s="20"/>
      <c r="I38" s="20"/>
      <c r="J38" s="7"/>
      <c r="K38" s="21"/>
    </row>
    <row r="39" spans="1:11" x14ac:dyDescent="0.25">
      <c r="A39" s="27"/>
      <c r="B39" s="23"/>
      <c r="C39" s="23"/>
      <c r="D39" s="25"/>
      <c r="E39" s="25"/>
      <c r="F39" s="25"/>
      <c r="G39" s="20"/>
      <c r="H39" s="20"/>
      <c r="I39" s="20"/>
      <c r="J39" s="7"/>
      <c r="K39" s="21"/>
    </row>
    <row r="40" spans="1:11" x14ac:dyDescent="0.25">
      <c r="A40" s="27"/>
      <c r="B40" s="23"/>
      <c r="C40" s="23"/>
      <c r="D40" s="25"/>
      <c r="E40" s="25"/>
      <c r="F40" s="25"/>
      <c r="G40" s="20"/>
      <c r="H40" s="20"/>
      <c r="I40" s="20"/>
      <c r="J40" s="7"/>
      <c r="K40" s="19"/>
    </row>
    <row r="41" spans="1:11" x14ac:dyDescent="0.25">
      <c r="A41" s="27"/>
      <c r="B41" s="23"/>
      <c r="C41" s="23"/>
      <c r="D41" s="25"/>
      <c r="E41" s="25"/>
      <c r="F41" s="25"/>
      <c r="G41" s="20"/>
      <c r="H41" s="20"/>
      <c r="I41" s="20"/>
      <c r="J41" s="7"/>
      <c r="K41" s="19"/>
    </row>
    <row r="42" spans="1:11" x14ac:dyDescent="0.25">
      <c r="A42" s="27"/>
      <c r="B42" s="23"/>
      <c r="C42" s="23"/>
      <c r="D42" s="25"/>
      <c r="E42" s="25"/>
      <c r="F42" s="25"/>
      <c r="G42" s="20"/>
      <c r="H42" s="20"/>
      <c r="I42" s="20"/>
      <c r="J42" s="7"/>
      <c r="K42" s="19"/>
    </row>
    <row r="43" spans="1:11" x14ac:dyDescent="0.25">
      <c r="A43" s="27"/>
      <c r="B43" s="23"/>
      <c r="C43" s="23"/>
      <c r="D43" s="25"/>
      <c r="E43" s="25"/>
      <c r="F43" s="25"/>
      <c r="G43" s="20"/>
      <c r="H43" s="20"/>
      <c r="I43" s="20"/>
      <c r="J43" s="7"/>
      <c r="K43" s="19"/>
    </row>
    <row r="44" spans="1:11" x14ac:dyDescent="0.25">
      <c r="A44" s="27"/>
      <c r="B44" s="23"/>
      <c r="C44" s="23"/>
      <c r="D44" s="25"/>
      <c r="E44" s="25"/>
      <c r="F44" s="25"/>
      <c r="G44" s="20"/>
      <c r="H44" s="20"/>
      <c r="I44" s="20"/>
      <c r="J44" s="7"/>
      <c r="K44" s="19"/>
    </row>
    <row r="45" spans="1:11" x14ac:dyDescent="0.25">
      <c r="A45" s="27"/>
      <c r="B45" s="23"/>
      <c r="C45" s="23"/>
      <c r="D45" s="25"/>
      <c r="E45" s="25"/>
      <c r="F45" s="25"/>
      <c r="G45" s="20"/>
      <c r="H45" s="20"/>
      <c r="I45" s="20"/>
      <c r="J45" s="7"/>
      <c r="K45" s="19"/>
    </row>
    <row r="46" spans="1:11" x14ac:dyDescent="0.25">
      <c r="A46" s="27"/>
      <c r="B46" s="23"/>
      <c r="C46" s="23"/>
      <c r="D46" s="25"/>
      <c r="E46" s="25"/>
      <c r="F46" s="25"/>
      <c r="G46" s="20"/>
      <c r="H46" s="20"/>
      <c r="I46" s="20"/>
      <c r="J46" s="7"/>
      <c r="K46" s="19"/>
    </row>
    <row r="47" spans="1:11" x14ac:dyDescent="0.25">
      <c r="A47" s="27"/>
      <c r="B47" s="23"/>
      <c r="C47" s="23"/>
      <c r="D47" s="25"/>
      <c r="E47" s="25"/>
      <c r="F47" s="25"/>
      <c r="G47" s="20"/>
      <c r="H47" s="20"/>
      <c r="I47" s="20"/>
      <c r="J47" s="7"/>
      <c r="K47" s="19"/>
    </row>
  </sheetData>
  <conditionalFormatting sqref="A3:K59">
    <cfRule type="expression" dxfId="47" priority="3">
      <formula>$F3="v"</formula>
    </cfRule>
    <cfRule type="expression" dxfId="46" priority="4">
      <formula>$F3="no"</formula>
    </cfRule>
  </conditionalFormatting>
  <conditionalFormatting sqref="A3:IK59">
    <cfRule type="expression" dxfId="45" priority="2">
      <formula>$F3="d"</formula>
    </cfRule>
  </conditionalFormatting>
  <conditionalFormatting sqref="A3:I59">
    <cfRule type="expression" dxfId="44" priority="1">
      <formula>$F3="m"</formula>
    </cfRule>
  </conditionalFormatting>
  <pageMargins left="0.7" right="0.2" top="0.2" bottom="0.2" header="0.05" footer="0.3"/>
  <pageSetup orientation="landscape" r:id="rId1"/>
  <headerFooter>
    <oddHeader>&amp;L&amp;A</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85A7F-45CE-40C4-AB04-639519FF5130}">
  <dimension ref="A2:K47"/>
  <sheetViews>
    <sheetView workbookViewId="0"/>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6"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59</v>
      </c>
      <c r="B3" s="269" t="s">
        <v>60</v>
      </c>
      <c r="C3" s="269" t="s">
        <v>61</v>
      </c>
      <c r="D3" s="269" t="s">
        <v>5485</v>
      </c>
      <c r="E3" s="269" t="s">
        <v>4</v>
      </c>
      <c r="F3" s="269" t="s">
        <v>6</v>
      </c>
      <c r="G3" s="270"/>
      <c r="H3" s="270"/>
      <c r="I3" s="270"/>
      <c r="J3" s="269"/>
      <c r="K3" s="269" t="s">
        <v>13</v>
      </c>
    </row>
    <row r="4" spans="1:11" ht="45" customHeight="1" x14ac:dyDescent="0.25">
      <c r="A4" s="269" t="s">
        <v>547</v>
      </c>
      <c r="B4" s="269" t="s">
        <v>548</v>
      </c>
      <c r="C4" s="269" t="s">
        <v>549</v>
      </c>
      <c r="D4" s="269" t="s">
        <v>5485</v>
      </c>
      <c r="E4" s="269" t="s">
        <v>4</v>
      </c>
      <c r="F4" s="269" t="s">
        <v>6</v>
      </c>
      <c r="G4" s="270"/>
      <c r="H4" s="270"/>
      <c r="I4" s="270"/>
      <c r="J4" s="269"/>
      <c r="K4" s="269" t="s">
        <v>13</v>
      </c>
    </row>
    <row r="5" spans="1:11" ht="45" customHeight="1" x14ac:dyDescent="0.25">
      <c r="A5" s="269" t="s">
        <v>551</v>
      </c>
      <c r="B5" s="269" t="s">
        <v>552</v>
      </c>
      <c r="C5" s="269" t="s">
        <v>553</v>
      </c>
      <c r="D5" s="269" t="s">
        <v>5485</v>
      </c>
      <c r="E5" s="269" t="s">
        <v>4</v>
      </c>
      <c r="F5" s="269" t="s">
        <v>6</v>
      </c>
      <c r="G5" s="270"/>
      <c r="H5" s="270"/>
      <c r="I5" s="270"/>
      <c r="J5" s="269"/>
      <c r="K5" s="269"/>
    </row>
    <row r="6" spans="1:11" ht="45" customHeight="1" x14ac:dyDescent="0.25">
      <c r="A6" s="269" t="s">
        <v>555</v>
      </c>
      <c r="B6" s="269" t="s">
        <v>556</v>
      </c>
      <c r="C6" s="269" t="s">
        <v>557</v>
      </c>
      <c r="D6" s="269" t="s">
        <v>5485</v>
      </c>
      <c r="E6" s="269" t="s">
        <v>4</v>
      </c>
      <c r="F6" s="269" t="s">
        <v>5</v>
      </c>
      <c r="G6" s="270"/>
      <c r="H6" s="270"/>
      <c r="I6" s="270"/>
      <c r="J6" s="269"/>
      <c r="K6" s="269" t="s">
        <v>558</v>
      </c>
    </row>
    <row r="7" spans="1:11" ht="45" customHeight="1" x14ac:dyDescent="0.25">
      <c r="A7" s="269" t="s">
        <v>560</v>
      </c>
      <c r="B7" s="269" t="s">
        <v>561</v>
      </c>
      <c r="C7" s="269" t="s">
        <v>562</v>
      </c>
      <c r="D7" s="269" t="s">
        <v>5485</v>
      </c>
      <c r="E7" s="269" t="s">
        <v>4</v>
      </c>
      <c r="F7" s="269" t="s">
        <v>5</v>
      </c>
      <c r="G7" s="270"/>
      <c r="H7" s="270"/>
      <c r="I7" s="270"/>
      <c r="J7" s="269"/>
      <c r="K7" s="269" t="s">
        <v>558</v>
      </c>
    </row>
    <row r="8" spans="1:11" ht="45" customHeight="1" x14ac:dyDescent="0.25">
      <c r="A8" s="269" t="s">
        <v>564</v>
      </c>
      <c r="B8" s="269" t="s">
        <v>565</v>
      </c>
      <c r="C8" s="269" t="s">
        <v>566</v>
      </c>
      <c r="D8" s="269" t="s">
        <v>5485</v>
      </c>
      <c r="E8" s="269" t="s">
        <v>4</v>
      </c>
      <c r="F8" s="269" t="s">
        <v>5</v>
      </c>
      <c r="G8" s="270"/>
      <c r="H8" s="270"/>
      <c r="I8" s="270"/>
      <c r="J8" s="269"/>
      <c r="K8" s="269" t="s">
        <v>558</v>
      </c>
    </row>
    <row r="9" spans="1:11" ht="45" customHeight="1" x14ac:dyDescent="0.25">
      <c r="A9" s="269" t="s">
        <v>568</v>
      </c>
      <c r="B9" s="269" t="s">
        <v>569</v>
      </c>
      <c r="C9" s="269" t="s">
        <v>570</v>
      </c>
      <c r="D9" s="269" t="s">
        <v>5485</v>
      </c>
      <c r="E9" s="269" t="s">
        <v>4</v>
      </c>
      <c r="F9" s="269" t="s">
        <v>5</v>
      </c>
      <c r="G9" s="270"/>
      <c r="H9" s="270"/>
      <c r="I9" s="270"/>
      <c r="J9" s="269"/>
      <c r="K9" s="269" t="s">
        <v>558</v>
      </c>
    </row>
    <row r="10" spans="1:11" ht="45" customHeight="1" x14ac:dyDescent="0.25">
      <c r="A10" s="269" t="s">
        <v>1060</v>
      </c>
      <c r="B10" s="269" t="s">
        <v>1061</v>
      </c>
      <c r="C10" s="269" t="s">
        <v>1062</v>
      </c>
      <c r="D10" s="269" t="s">
        <v>5485</v>
      </c>
      <c r="E10" s="269" t="s">
        <v>8</v>
      </c>
      <c r="F10" s="269" t="s">
        <v>6</v>
      </c>
      <c r="G10" s="270"/>
      <c r="H10" s="270"/>
      <c r="I10" s="270"/>
      <c r="J10" s="269"/>
      <c r="K10" s="269" t="s">
        <v>13</v>
      </c>
    </row>
    <row r="11" spans="1:11" ht="45" customHeight="1" x14ac:dyDescent="0.25">
      <c r="A11" s="269" t="s">
        <v>1066</v>
      </c>
      <c r="B11" s="269" t="s">
        <v>1067</v>
      </c>
      <c r="C11" s="269" t="s">
        <v>1068</v>
      </c>
      <c r="D11" s="269" t="s">
        <v>5485</v>
      </c>
      <c r="E11" s="269" t="s">
        <v>8</v>
      </c>
      <c r="F11" s="269" t="s">
        <v>6</v>
      </c>
      <c r="G11" s="270"/>
      <c r="H11" s="270"/>
      <c r="I11" s="270"/>
      <c r="J11" s="269"/>
      <c r="K11" s="269" t="s">
        <v>13</v>
      </c>
    </row>
    <row r="12" spans="1:11" ht="45" customHeight="1" x14ac:dyDescent="0.25">
      <c r="A12" s="269" t="s">
        <v>1071</v>
      </c>
      <c r="B12" s="269" t="s">
        <v>1072</v>
      </c>
      <c r="C12" s="269" t="s">
        <v>1073</v>
      </c>
      <c r="D12" s="269" t="s">
        <v>5485</v>
      </c>
      <c r="E12" s="269" t="s">
        <v>8</v>
      </c>
      <c r="F12" s="269" t="s">
        <v>6</v>
      </c>
      <c r="G12" s="270"/>
      <c r="H12" s="270"/>
      <c r="I12" s="270"/>
      <c r="J12" s="269"/>
      <c r="K12" s="269" t="s">
        <v>13</v>
      </c>
    </row>
    <row r="13" spans="1:11" ht="45" customHeight="1" x14ac:dyDescent="0.25">
      <c r="A13" s="269" t="s">
        <v>1076</v>
      </c>
      <c r="B13" s="269" t="s">
        <v>1077</v>
      </c>
      <c r="C13" s="269" t="s">
        <v>1078</v>
      </c>
      <c r="D13" s="269" t="s">
        <v>5485</v>
      </c>
      <c r="E13" s="269" t="s">
        <v>8</v>
      </c>
      <c r="F13" s="269" t="s">
        <v>6</v>
      </c>
      <c r="G13" s="270"/>
      <c r="H13" s="270"/>
      <c r="I13" s="270"/>
      <c r="J13" s="269"/>
      <c r="K13" s="269" t="s">
        <v>13</v>
      </c>
    </row>
    <row r="14" spans="1:11" ht="45" customHeight="1" x14ac:dyDescent="0.25">
      <c r="A14" s="269" t="s">
        <v>1081</v>
      </c>
      <c r="B14" s="269" t="s">
        <v>1082</v>
      </c>
      <c r="C14" s="269" t="s">
        <v>1083</v>
      </c>
      <c r="D14" s="269" t="s">
        <v>5485</v>
      </c>
      <c r="E14" s="269" t="s">
        <v>8</v>
      </c>
      <c r="F14" s="269" t="s">
        <v>6</v>
      </c>
      <c r="G14" s="270"/>
      <c r="H14" s="270"/>
      <c r="I14" s="270"/>
      <c r="J14" s="269"/>
      <c r="K14" s="269" t="s">
        <v>13</v>
      </c>
    </row>
    <row r="15" spans="1:11" ht="45" customHeight="1" x14ac:dyDescent="0.25">
      <c r="A15" s="269" t="s">
        <v>1086</v>
      </c>
      <c r="B15" s="269" t="s">
        <v>1087</v>
      </c>
      <c r="C15" s="269" t="s">
        <v>1088</v>
      </c>
      <c r="D15" s="269" t="s">
        <v>5485</v>
      </c>
      <c r="E15" s="269" t="s">
        <v>8</v>
      </c>
      <c r="F15" s="269" t="s">
        <v>6</v>
      </c>
      <c r="G15" s="270"/>
      <c r="H15" s="270"/>
      <c r="I15" s="270"/>
      <c r="J15" s="269"/>
      <c r="K15" s="269" t="s">
        <v>13</v>
      </c>
    </row>
    <row r="16" spans="1:11" ht="45" customHeight="1" x14ac:dyDescent="0.25">
      <c r="A16" s="269" t="s">
        <v>1090</v>
      </c>
      <c r="B16" s="269" t="s">
        <v>1091</v>
      </c>
      <c r="C16" s="269" t="s">
        <v>1092</v>
      </c>
      <c r="D16" s="269" t="s">
        <v>5485</v>
      </c>
      <c r="E16" s="269" t="s">
        <v>4</v>
      </c>
      <c r="F16" s="269" t="s">
        <v>5</v>
      </c>
      <c r="G16" s="270"/>
      <c r="H16" s="270"/>
      <c r="I16" s="270"/>
      <c r="J16" s="269"/>
      <c r="K16" s="269" t="s">
        <v>13</v>
      </c>
    </row>
    <row r="17" spans="1:11" ht="45" customHeight="1" x14ac:dyDescent="0.25">
      <c r="A17" s="269" t="s">
        <v>2652</v>
      </c>
      <c r="B17" s="269" t="s">
        <v>2653</v>
      </c>
      <c r="C17" s="269" t="s">
        <v>2654</v>
      </c>
      <c r="D17" s="269" t="s">
        <v>5485</v>
      </c>
      <c r="E17" s="269" t="s">
        <v>8</v>
      </c>
      <c r="F17" s="269" t="s">
        <v>6</v>
      </c>
      <c r="G17" s="270"/>
      <c r="H17" s="270"/>
      <c r="I17" s="270"/>
      <c r="J17" s="269"/>
      <c r="K17" s="269" t="s">
        <v>2201</v>
      </c>
    </row>
    <row r="18" spans="1:11" ht="45" customHeight="1" x14ac:dyDescent="0.25">
      <c r="A18" s="269" t="s">
        <v>2658</v>
      </c>
      <c r="B18" s="269" t="s">
        <v>2659</v>
      </c>
      <c r="C18" s="269" t="s">
        <v>2660</v>
      </c>
      <c r="D18" s="269" t="s">
        <v>5485</v>
      </c>
      <c r="E18" s="269" t="s">
        <v>8</v>
      </c>
      <c r="F18" s="269" t="s">
        <v>5</v>
      </c>
      <c r="G18" s="270"/>
      <c r="H18" s="270"/>
      <c r="I18" s="270"/>
      <c r="J18" s="269"/>
      <c r="K18" s="269" t="s">
        <v>2201</v>
      </c>
    </row>
    <row r="19" spans="1:11" ht="45" customHeight="1" x14ac:dyDescent="0.25">
      <c r="A19" s="269" t="s">
        <v>2662</v>
      </c>
      <c r="B19" s="269" t="s">
        <v>2663</v>
      </c>
      <c r="C19" s="269" t="s">
        <v>2664</v>
      </c>
      <c r="D19" s="269" t="s">
        <v>5485</v>
      </c>
      <c r="E19" s="269" t="s">
        <v>4</v>
      </c>
      <c r="F19" s="269" t="s">
        <v>6</v>
      </c>
      <c r="G19" s="270"/>
      <c r="H19" s="270"/>
      <c r="I19" s="270"/>
      <c r="J19" s="269"/>
      <c r="K19" s="269" t="s">
        <v>13</v>
      </c>
    </row>
    <row r="20" spans="1:11" ht="45" customHeight="1" x14ac:dyDescent="0.25">
      <c r="A20" s="269" t="s">
        <v>3091</v>
      </c>
      <c r="B20" s="269" t="s">
        <v>3092</v>
      </c>
      <c r="C20" s="269" t="s">
        <v>3093</v>
      </c>
      <c r="D20" s="269" t="s">
        <v>5485</v>
      </c>
      <c r="E20" s="269" t="s">
        <v>8</v>
      </c>
      <c r="F20" s="269" t="s">
        <v>5</v>
      </c>
      <c r="G20" s="270"/>
      <c r="H20" s="270"/>
      <c r="I20" s="270"/>
      <c r="J20" s="269"/>
      <c r="K20" s="269" t="s">
        <v>2201</v>
      </c>
    </row>
    <row r="21" spans="1:11" ht="45" customHeight="1" x14ac:dyDescent="0.25">
      <c r="A21" s="269" t="s">
        <v>3097</v>
      </c>
      <c r="B21" s="269" t="s">
        <v>3098</v>
      </c>
      <c r="C21" s="269" t="s">
        <v>3099</v>
      </c>
      <c r="D21" s="269" t="s">
        <v>5485</v>
      </c>
      <c r="E21" s="269" t="s">
        <v>8</v>
      </c>
      <c r="F21" s="269" t="s">
        <v>5</v>
      </c>
      <c r="G21" s="270"/>
      <c r="H21" s="270"/>
      <c r="I21" s="270"/>
      <c r="J21" s="269"/>
      <c r="K21" s="269" t="s">
        <v>2201</v>
      </c>
    </row>
    <row r="22" spans="1:11" ht="45" customHeight="1" x14ac:dyDescent="0.25">
      <c r="A22" s="269" t="s">
        <v>3670</v>
      </c>
      <c r="B22" s="269" t="s">
        <v>3671</v>
      </c>
      <c r="C22" s="269" t="s">
        <v>3672</v>
      </c>
      <c r="D22" s="269" t="s">
        <v>5485</v>
      </c>
      <c r="E22" s="269" t="s">
        <v>8</v>
      </c>
      <c r="F22" s="269" t="s">
        <v>5</v>
      </c>
      <c r="G22" s="270"/>
      <c r="H22" s="270"/>
      <c r="I22" s="270"/>
      <c r="J22" s="269"/>
      <c r="K22" s="269" t="s">
        <v>13</v>
      </c>
    </row>
    <row r="23" spans="1:11" ht="45" customHeight="1" x14ac:dyDescent="0.25">
      <c r="A23" s="269" t="s">
        <v>3675</v>
      </c>
      <c r="B23" s="269" t="s">
        <v>3676</v>
      </c>
      <c r="C23" s="269" t="s">
        <v>3677</v>
      </c>
      <c r="D23" s="269" t="s">
        <v>5485</v>
      </c>
      <c r="E23" s="269" t="s">
        <v>8</v>
      </c>
      <c r="F23" s="269" t="s">
        <v>5</v>
      </c>
      <c r="G23" s="270"/>
      <c r="H23" s="270"/>
      <c r="I23" s="270"/>
      <c r="J23" s="269"/>
      <c r="K23" s="269" t="s">
        <v>13</v>
      </c>
    </row>
    <row r="24" spans="1:11" ht="45" customHeight="1" x14ac:dyDescent="0.25">
      <c r="A24" s="269" t="s">
        <v>3680</v>
      </c>
      <c r="B24" s="269" t="s">
        <v>3681</v>
      </c>
      <c r="C24" s="269" t="s">
        <v>3682</v>
      </c>
      <c r="D24" s="269" t="s">
        <v>5485</v>
      </c>
      <c r="E24" s="269" t="s">
        <v>8</v>
      </c>
      <c r="F24" s="269" t="s">
        <v>5</v>
      </c>
      <c r="G24" s="270"/>
      <c r="H24" s="270"/>
      <c r="I24" s="270"/>
      <c r="J24" s="269"/>
      <c r="K24" s="269" t="s">
        <v>13</v>
      </c>
    </row>
    <row r="25" spans="1:11" ht="45" customHeight="1" x14ac:dyDescent="0.25">
      <c r="A25" s="269" t="s">
        <v>3685</v>
      </c>
      <c r="B25" s="269" t="s">
        <v>3686</v>
      </c>
      <c r="C25" s="269" t="s">
        <v>3687</v>
      </c>
      <c r="D25" s="269" t="s">
        <v>5485</v>
      </c>
      <c r="E25" s="269" t="s">
        <v>8</v>
      </c>
      <c r="F25" s="269" t="s">
        <v>6</v>
      </c>
      <c r="G25" s="270"/>
      <c r="H25" s="270"/>
      <c r="I25" s="270"/>
      <c r="J25" s="269"/>
      <c r="K25" s="269" t="s">
        <v>13</v>
      </c>
    </row>
    <row r="26" spans="1:11" ht="45" customHeight="1" x14ac:dyDescent="0.25">
      <c r="A26" s="269" t="s">
        <v>3690</v>
      </c>
      <c r="B26" s="269" t="s">
        <v>3691</v>
      </c>
      <c r="C26" s="269" t="s">
        <v>3692</v>
      </c>
      <c r="D26" s="269" t="s">
        <v>5485</v>
      </c>
      <c r="E26" s="269" t="s">
        <v>8</v>
      </c>
      <c r="F26" s="269" t="s">
        <v>6</v>
      </c>
      <c r="G26" s="270"/>
      <c r="H26" s="270"/>
      <c r="I26" s="270"/>
      <c r="J26" s="269"/>
      <c r="K26" s="269" t="s">
        <v>13</v>
      </c>
    </row>
    <row r="27" spans="1:11" ht="45" customHeight="1" x14ac:dyDescent="0.25">
      <c r="A27" s="269" t="s">
        <v>3695</v>
      </c>
      <c r="B27" s="269" t="s">
        <v>3696</v>
      </c>
      <c r="C27" s="269" t="s">
        <v>3697</v>
      </c>
      <c r="D27" s="269" t="s">
        <v>5485</v>
      </c>
      <c r="E27" s="269" t="s">
        <v>8</v>
      </c>
      <c r="F27" s="269" t="s">
        <v>6</v>
      </c>
      <c r="G27" s="270"/>
      <c r="H27" s="270"/>
      <c r="I27" s="270"/>
      <c r="J27" s="269"/>
      <c r="K27" s="269" t="s">
        <v>13</v>
      </c>
    </row>
    <row r="28" spans="1:11" ht="45" customHeight="1" x14ac:dyDescent="0.25">
      <c r="A28" s="269" t="s">
        <v>3700</v>
      </c>
      <c r="B28" s="269" t="s">
        <v>3701</v>
      </c>
      <c r="C28" s="269" t="s">
        <v>3702</v>
      </c>
      <c r="D28" s="269" t="s">
        <v>5485</v>
      </c>
      <c r="E28" s="269" t="s">
        <v>8</v>
      </c>
      <c r="F28" s="269" t="s">
        <v>6</v>
      </c>
      <c r="G28" s="270"/>
      <c r="H28" s="270"/>
      <c r="I28" s="270"/>
      <c r="J28" s="269"/>
      <c r="K28" s="269" t="s">
        <v>13</v>
      </c>
    </row>
    <row r="29" spans="1:11" ht="45" customHeight="1" x14ac:dyDescent="0.25">
      <c r="A29" s="269" t="s">
        <v>3704</v>
      </c>
      <c r="B29" s="269" t="s">
        <v>3705</v>
      </c>
      <c r="C29" s="269" t="s">
        <v>3706</v>
      </c>
      <c r="D29" s="269" t="s">
        <v>5485</v>
      </c>
      <c r="E29" s="269" t="s">
        <v>4</v>
      </c>
      <c r="F29" s="269" t="s">
        <v>6</v>
      </c>
      <c r="G29" s="270"/>
      <c r="H29" s="270"/>
      <c r="I29" s="270"/>
      <c r="J29" s="269"/>
      <c r="K29" s="269" t="s">
        <v>558</v>
      </c>
    </row>
    <row r="30" spans="1:11" ht="45" customHeight="1" x14ac:dyDescent="0.25">
      <c r="A30" s="269" t="s">
        <v>3708</v>
      </c>
      <c r="B30" s="269" t="s">
        <v>3709</v>
      </c>
      <c r="C30" s="269" t="s">
        <v>3710</v>
      </c>
      <c r="D30" s="269" t="s">
        <v>5485</v>
      </c>
      <c r="E30" s="269" t="s">
        <v>4</v>
      </c>
      <c r="F30" s="269" t="s">
        <v>5</v>
      </c>
      <c r="G30" s="270"/>
      <c r="H30" s="270"/>
      <c r="I30" s="270"/>
      <c r="J30" s="269"/>
      <c r="K30" s="269" t="s">
        <v>13</v>
      </c>
    </row>
    <row r="31" spans="1:11" ht="45" customHeight="1" x14ac:dyDescent="0.25">
      <c r="A31" s="269" t="s">
        <v>3961</v>
      </c>
      <c r="B31" s="269" t="s">
        <v>3962</v>
      </c>
      <c r="C31" s="269" t="s">
        <v>3963</v>
      </c>
      <c r="D31" s="269" t="s">
        <v>5485</v>
      </c>
      <c r="E31" s="269" t="s">
        <v>8</v>
      </c>
      <c r="F31" s="269" t="s">
        <v>5</v>
      </c>
      <c r="G31" s="270"/>
      <c r="H31" s="270"/>
      <c r="I31" s="270"/>
      <c r="J31" s="269"/>
      <c r="K31" s="269" t="s">
        <v>2201</v>
      </c>
    </row>
    <row r="32" spans="1:11" ht="45" customHeight="1" x14ac:dyDescent="0.25">
      <c r="A32" s="269" t="s">
        <v>3966</v>
      </c>
      <c r="B32" s="269" t="s">
        <v>3967</v>
      </c>
      <c r="C32" s="269" t="s">
        <v>2664</v>
      </c>
      <c r="D32" s="269" t="s">
        <v>5485</v>
      </c>
      <c r="E32" s="269" t="s">
        <v>8</v>
      </c>
      <c r="F32" s="269" t="s">
        <v>5</v>
      </c>
      <c r="G32" s="270"/>
      <c r="H32" s="270"/>
      <c r="I32" s="270"/>
      <c r="J32" s="269"/>
      <c r="K32" s="269" t="s">
        <v>2201</v>
      </c>
    </row>
    <row r="33" spans="1:11" ht="45" customHeight="1" x14ac:dyDescent="0.25">
      <c r="A33" s="27"/>
      <c r="B33" s="23"/>
      <c r="C33" s="23"/>
      <c r="D33" s="25"/>
      <c r="E33" s="25"/>
      <c r="F33" s="25"/>
      <c r="G33" s="20"/>
      <c r="H33" s="20"/>
      <c r="I33" s="20"/>
      <c r="J33" s="7"/>
      <c r="K33" s="21"/>
    </row>
    <row r="34" spans="1:11" ht="45" customHeight="1" x14ac:dyDescent="0.25">
      <c r="A34" s="27"/>
      <c r="B34" s="23"/>
      <c r="C34" s="23"/>
      <c r="D34" s="25"/>
      <c r="E34" s="25"/>
      <c r="F34" s="25"/>
      <c r="G34" s="20"/>
      <c r="H34" s="20"/>
      <c r="I34" s="20"/>
      <c r="J34" s="7"/>
      <c r="K34" s="21"/>
    </row>
    <row r="35" spans="1:11" ht="45" customHeight="1" x14ac:dyDescent="0.25">
      <c r="A35" s="27"/>
      <c r="B35" s="23"/>
      <c r="C35" s="23"/>
      <c r="D35" s="25"/>
      <c r="E35" s="25"/>
      <c r="F35" s="25"/>
      <c r="G35" s="20"/>
      <c r="H35" s="20"/>
      <c r="I35" s="20"/>
      <c r="J35" s="7"/>
      <c r="K35" s="21"/>
    </row>
    <row r="36" spans="1:11" ht="45" customHeight="1" x14ac:dyDescent="0.25">
      <c r="A36" s="27"/>
      <c r="B36" s="23"/>
      <c r="C36" s="23"/>
      <c r="D36" s="25"/>
      <c r="E36" s="25"/>
      <c r="F36" s="25"/>
      <c r="G36" s="20"/>
      <c r="H36" s="20"/>
      <c r="I36" s="20"/>
      <c r="J36" s="7"/>
      <c r="K36" s="21"/>
    </row>
    <row r="37" spans="1:11" ht="45" customHeight="1" x14ac:dyDescent="0.25">
      <c r="A37" s="27"/>
      <c r="B37" s="23"/>
      <c r="C37" s="23"/>
      <c r="D37" s="25"/>
      <c r="E37" s="25"/>
      <c r="F37" s="25"/>
      <c r="G37" s="20"/>
      <c r="H37" s="20"/>
      <c r="I37" s="20"/>
      <c r="J37" s="7"/>
      <c r="K37" s="21"/>
    </row>
    <row r="38" spans="1:11" ht="45" customHeight="1" x14ac:dyDescent="0.25">
      <c r="A38" s="27"/>
      <c r="B38" s="23"/>
      <c r="C38" s="23"/>
      <c r="D38" s="25"/>
      <c r="E38" s="25"/>
      <c r="F38" s="25"/>
      <c r="G38" s="20"/>
      <c r="H38" s="20"/>
      <c r="I38" s="20"/>
      <c r="J38" s="7"/>
      <c r="K38" s="21"/>
    </row>
    <row r="39" spans="1:11" x14ac:dyDescent="0.25">
      <c r="A39" s="27"/>
      <c r="B39" s="23"/>
      <c r="C39" s="23"/>
      <c r="D39" s="25"/>
      <c r="E39" s="25"/>
      <c r="F39" s="25"/>
      <c r="G39" s="20"/>
      <c r="H39" s="20"/>
      <c r="I39" s="20"/>
      <c r="J39" s="7"/>
      <c r="K39" s="21"/>
    </row>
    <row r="40" spans="1:11" x14ac:dyDescent="0.25">
      <c r="A40" s="27"/>
      <c r="B40" s="23"/>
      <c r="C40" s="23"/>
      <c r="D40" s="25"/>
      <c r="E40" s="25"/>
      <c r="F40" s="25"/>
      <c r="G40" s="20"/>
      <c r="H40" s="20"/>
      <c r="I40" s="20"/>
      <c r="J40" s="7"/>
      <c r="K40" s="19"/>
    </row>
    <row r="41" spans="1:11" x14ac:dyDescent="0.25">
      <c r="A41" s="27"/>
      <c r="B41" s="23"/>
      <c r="C41" s="23"/>
      <c r="D41" s="25"/>
      <c r="E41" s="25"/>
      <c r="F41" s="25"/>
      <c r="G41" s="20"/>
      <c r="H41" s="20"/>
      <c r="I41" s="20"/>
      <c r="J41" s="7"/>
      <c r="K41" s="19"/>
    </row>
    <row r="42" spans="1:11" x14ac:dyDescent="0.25">
      <c r="A42" s="27"/>
      <c r="B42" s="23"/>
      <c r="C42" s="23"/>
      <c r="D42" s="25"/>
      <c r="E42" s="25"/>
      <c r="F42" s="25"/>
      <c r="G42" s="20"/>
      <c r="H42" s="20"/>
      <c r="I42" s="20"/>
      <c r="J42" s="7"/>
      <c r="K42" s="19"/>
    </row>
    <row r="43" spans="1:11" x14ac:dyDescent="0.25">
      <c r="A43" s="27"/>
      <c r="B43" s="23"/>
      <c r="C43" s="23"/>
      <c r="D43" s="25"/>
      <c r="E43" s="25"/>
      <c r="F43" s="25"/>
      <c r="G43" s="20"/>
      <c r="H43" s="20"/>
      <c r="I43" s="20"/>
      <c r="J43" s="7"/>
      <c r="K43" s="19"/>
    </row>
    <row r="44" spans="1:11" x14ac:dyDescent="0.25">
      <c r="A44" s="27"/>
      <c r="B44" s="23"/>
      <c r="C44" s="23"/>
      <c r="D44" s="25"/>
      <c r="E44" s="25"/>
      <c r="F44" s="25"/>
      <c r="G44" s="20"/>
      <c r="H44" s="20"/>
      <c r="I44" s="20"/>
      <c r="J44" s="7"/>
      <c r="K44" s="19"/>
    </row>
    <row r="45" spans="1:11" x14ac:dyDescent="0.25">
      <c r="A45" s="27"/>
      <c r="B45" s="23"/>
      <c r="C45" s="23"/>
      <c r="D45" s="25"/>
      <c r="E45" s="25"/>
      <c r="F45" s="25"/>
      <c r="G45" s="20"/>
      <c r="H45" s="20"/>
      <c r="I45" s="20"/>
      <c r="J45" s="7"/>
      <c r="K45" s="19"/>
    </row>
    <row r="46" spans="1:11" x14ac:dyDescent="0.25">
      <c r="A46" s="27"/>
      <c r="B46" s="23"/>
      <c r="C46" s="23"/>
      <c r="D46" s="25"/>
      <c r="E46" s="25"/>
      <c r="F46" s="25"/>
      <c r="G46" s="20"/>
      <c r="H46" s="20"/>
      <c r="I46" s="20"/>
      <c r="J46" s="7"/>
      <c r="K46" s="19"/>
    </row>
    <row r="47" spans="1:11" x14ac:dyDescent="0.25">
      <c r="A47" s="27"/>
      <c r="B47" s="23"/>
      <c r="C47" s="23"/>
      <c r="D47" s="25"/>
      <c r="E47" s="25"/>
      <c r="F47" s="25"/>
      <c r="G47" s="20"/>
      <c r="H47" s="20"/>
      <c r="I47" s="20"/>
      <c r="J47" s="7"/>
      <c r="K47" s="19"/>
    </row>
  </sheetData>
  <conditionalFormatting sqref="A3:K59">
    <cfRule type="expression" dxfId="43" priority="1">
      <formula>$F3="m"</formula>
    </cfRule>
    <cfRule type="expression" dxfId="42" priority="3">
      <formula>$F3="v"</formula>
    </cfRule>
    <cfRule type="expression" dxfId="41" priority="4">
      <formula>$F3="no"</formula>
    </cfRule>
  </conditionalFormatting>
  <conditionalFormatting sqref="A3:I59">
    <cfRule type="expression" dxfId="40" priority="2">
      <formula>$F3="d"</formula>
    </cfRule>
  </conditionalFormatting>
  <pageMargins left="0.7" right="0.2" top="0.2" bottom="0.2" header="0.05" footer="0.3"/>
  <pageSetup orientation="landscape" r:id="rId1"/>
  <headerFooter>
    <oddHeader>&amp;L&amp;A</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57526-EEDD-4AD0-97EE-7730A245220E}">
  <dimension ref="A2:K47"/>
  <sheetViews>
    <sheetView workbookViewId="0"/>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5.8554687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1579</v>
      </c>
      <c r="B3" s="269" t="s">
        <v>1580</v>
      </c>
      <c r="C3" s="269" t="s">
        <v>1581</v>
      </c>
      <c r="D3" s="269" t="s">
        <v>5485</v>
      </c>
      <c r="E3" s="269" t="s">
        <v>4</v>
      </c>
      <c r="F3" s="269" t="s">
        <v>5</v>
      </c>
      <c r="G3" s="270"/>
      <c r="H3" s="270"/>
      <c r="I3" s="270"/>
      <c r="J3" s="269"/>
      <c r="K3" s="269"/>
    </row>
    <row r="4" spans="1:11" ht="45" customHeight="1" x14ac:dyDescent="0.25">
      <c r="A4" s="269" t="s">
        <v>1584</v>
      </c>
      <c r="B4" s="269" t="s">
        <v>1585</v>
      </c>
      <c r="C4" s="269" t="s">
        <v>1586</v>
      </c>
      <c r="D4" s="269" t="s">
        <v>5485</v>
      </c>
      <c r="E4" s="269" t="s">
        <v>4</v>
      </c>
      <c r="F4" s="269" t="s">
        <v>5</v>
      </c>
      <c r="G4" s="270"/>
      <c r="H4" s="270"/>
      <c r="I4" s="270"/>
      <c r="J4" s="269"/>
      <c r="K4" s="269"/>
    </row>
    <row r="5" spans="1:11" ht="45" customHeight="1" x14ac:dyDescent="0.25">
      <c r="A5" s="269" t="s">
        <v>1588</v>
      </c>
      <c r="B5" s="269" t="s">
        <v>1589</v>
      </c>
      <c r="C5" s="269" t="s">
        <v>1590</v>
      </c>
      <c r="D5" s="269" t="s">
        <v>5485</v>
      </c>
      <c r="E5" s="269" t="s">
        <v>4</v>
      </c>
      <c r="F5" s="269" t="s">
        <v>5</v>
      </c>
      <c r="G5" s="270"/>
      <c r="H5" s="270"/>
      <c r="I5" s="270"/>
      <c r="J5" s="269"/>
      <c r="K5" s="269"/>
    </row>
    <row r="6" spans="1:11" ht="45" customHeight="1" x14ac:dyDescent="0.25">
      <c r="A6" s="269" t="s">
        <v>1592</v>
      </c>
      <c r="B6" s="269" t="s">
        <v>1593</v>
      </c>
      <c r="C6" s="269" t="s">
        <v>1594</v>
      </c>
      <c r="D6" s="269" t="s">
        <v>5485</v>
      </c>
      <c r="E6" s="269" t="s">
        <v>4</v>
      </c>
      <c r="F6" s="269" t="s">
        <v>5</v>
      </c>
      <c r="G6" s="270"/>
      <c r="H6" s="270"/>
      <c r="I6" s="270"/>
      <c r="J6" s="269"/>
      <c r="K6" s="269"/>
    </row>
    <row r="7" spans="1:11" ht="45" customHeight="1" x14ac:dyDescent="0.25">
      <c r="A7" s="269" t="s">
        <v>2925</v>
      </c>
      <c r="B7" s="269" t="s">
        <v>2926</v>
      </c>
      <c r="C7" s="269" t="s">
        <v>2927</v>
      </c>
      <c r="D7" s="269" t="s">
        <v>5485</v>
      </c>
      <c r="E7" s="269" t="s">
        <v>4</v>
      </c>
      <c r="F7" s="269" t="s">
        <v>5</v>
      </c>
      <c r="G7" s="270"/>
      <c r="H7" s="270"/>
      <c r="I7" s="270"/>
      <c r="J7" s="269"/>
      <c r="K7" s="269" t="s">
        <v>198</v>
      </c>
    </row>
    <row r="8" spans="1:11" ht="45" customHeight="1" x14ac:dyDescent="0.25">
      <c r="A8" s="269" t="s">
        <v>3973</v>
      </c>
      <c r="B8" s="269" t="s">
        <v>2659</v>
      </c>
      <c r="C8" s="269" t="s">
        <v>3974</v>
      </c>
      <c r="D8" s="269" t="s">
        <v>5485</v>
      </c>
      <c r="E8" s="269" t="s">
        <v>4</v>
      </c>
      <c r="F8" s="269" t="s">
        <v>5</v>
      </c>
      <c r="G8" s="270"/>
      <c r="H8" s="270"/>
      <c r="I8" s="270"/>
      <c r="J8" s="269"/>
      <c r="K8" s="269" t="s">
        <v>13</v>
      </c>
    </row>
    <row r="9" spans="1:11" ht="45" customHeight="1" x14ac:dyDescent="0.25">
      <c r="A9" s="269" t="s">
        <v>3976</v>
      </c>
      <c r="B9" s="269" t="s">
        <v>3977</v>
      </c>
      <c r="C9" s="269" t="s">
        <v>3978</v>
      </c>
      <c r="D9" s="269" t="s">
        <v>5485</v>
      </c>
      <c r="E9" s="269" t="s">
        <v>4</v>
      </c>
      <c r="F9" s="269" t="s">
        <v>6</v>
      </c>
      <c r="G9" s="270"/>
      <c r="H9" s="270"/>
      <c r="I9" s="270"/>
      <c r="J9" s="269"/>
      <c r="K9" s="269"/>
    </row>
    <row r="10" spans="1:11" ht="45" customHeight="1" x14ac:dyDescent="0.25">
      <c r="A10" s="269" t="s">
        <v>4230</v>
      </c>
      <c r="B10" s="269" t="s">
        <v>4231</v>
      </c>
      <c r="C10" s="269" t="s">
        <v>4232</v>
      </c>
      <c r="D10" s="269" t="s">
        <v>5485</v>
      </c>
      <c r="E10" s="269" t="s">
        <v>4</v>
      </c>
      <c r="F10" s="269" t="s">
        <v>5</v>
      </c>
      <c r="G10" s="270"/>
      <c r="H10" s="270"/>
      <c r="I10" s="270"/>
      <c r="J10" s="269"/>
      <c r="K10" s="269" t="s">
        <v>13</v>
      </c>
    </row>
    <row r="11" spans="1:11" ht="45" customHeight="1" x14ac:dyDescent="0.25">
      <c r="A11" s="269" t="s">
        <v>4234</v>
      </c>
      <c r="B11" s="269" t="s">
        <v>4235</v>
      </c>
      <c r="C11" s="269" t="s">
        <v>4236</v>
      </c>
      <c r="D11" s="269" t="s">
        <v>5485</v>
      </c>
      <c r="E11" s="269" t="s">
        <v>4</v>
      </c>
      <c r="F11" s="269" t="s">
        <v>5</v>
      </c>
      <c r="G11" s="270"/>
      <c r="H11" s="270"/>
      <c r="I11" s="270"/>
      <c r="J11" s="269"/>
      <c r="K11" s="269" t="s">
        <v>13</v>
      </c>
    </row>
    <row r="12" spans="1:11" ht="45" customHeight="1" x14ac:dyDescent="0.25">
      <c r="A12" s="269" t="s">
        <v>4238</v>
      </c>
      <c r="B12" s="269" t="s">
        <v>4239</v>
      </c>
      <c r="C12" s="269" t="s">
        <v>4240</v>
      </c>
      <c r="D12" s="269" t="s">
        <v>5485</v>
      </c>
      <c r="E12" s="269" t="s">
        <v>4</v>
      </c>
      <c r="F12" s="269" t="s">
        <v>6</v>
      </c>
      <c r="G12" s="270"/>
      <c r="H12" s="270"/>
      <c r="I12" s="270"/>
      <c r="J12" s="269"/>
      <c r="K12" s="269" t="s">
        <v>198</v>
      </c>
    </row>
    <row r="13" spans="1:11" ht="45" customHeight="1" x14ac:dyDescent="0.25">
      <c r="A13" s="269" t="s">
        <v>4563</v>
      </c>
      <c r="B13" s="269" t="s">
        <v>4564</v>
      </c>
      <c r="C13" s="269" t="s">
        <v>4565</v>
      </c>
      <c r="D13" s="269" t="s">
        <v>5485</v>
      </c>
      <c r="E13" s="269" t="s">
        <v>8</v>
      </c>
      <c r="F13" s="269" t="s">
        <v>6</v>
      </c>
      <c r="G13" s="270"/>
      <c r="H13" s="270"/>
      <c r="I13" s="270"/>
      <c r="J13" s="269"/>
      <c r="K13" s="269" t="s">
        <v>13</v>
      </c>
    </row>
    <row r="14" spans="1:11" ht="45" customHeight="1" x14ac:dyDescent="0.25">
      <c r="A14" s="269" t="s">
        <v>4568</v>
      </c>
      <c r="B14" s="269" t="s">
        <v>4569</v>
      </c>
      <c r="C14" s="269" t="s">
        <v>4570</v>
      </c>
      <c r="D14" s="269" t="s">
        <v>5485</v>
      </c>
      <c r="E14" s="269" t="s">
        <v>8</v>
      </c>
      <c r="F14" s="269" t="s">
        <v>6</v>
      </c>
      <c r="G14" s="270"/>
      <c r="H14" s="270"/>
      <c r="I14" s="270"/>
      <c r="J14" s="269"/>
      <c r="K14" s="269" t="s">
        <v>13</v>
      </c>
    </row>
    <row r="15" spans="1:11" ht="45" customHeight="1" x14ac:dyDescent="0.25">
      <c r="A15" s="269" t="s">
        <v>4573</v>
      </c>
      <c r="B15" s="269" t="s">
        <v>4569</v>
      </c>
      <c r="C15" s="269" t="s">
        <v>4574</v>
      </c>
      <c r="D15" s="269" t="s">
        <v>5485</v>
      </c>
      <c r="E15" s="269" t="s">
        <v>8</v>
      </c>
      <c r="F15" s="269" t="s">
        <v>6</v>
      </c>
      <c r="G15" s="270"/>
      <c r="H15" s="270"/>
      <c r="I15" s="270"/>
      <c r="J15" s="269"/>
      <c r="K15" s="269" t="s">
        <v>13</v>
      </c>
    </row>
    <row r="16" spans="1:11" ht="45" customHeight="1" x14ac:dyDescent="0.25">
      <c r="A16" s="269" t="s">
        <v>4577</v>
      </c>
      <c r="B16" s="269" t="s">
        <v>4578</v>
      </c>
      <c r="C16" s="269" t="s">
        <v>4579</v>
      </c>
      <c r="D16" s="269" t="s">
        <v>5485</v>
      </c>
      <c r="E16" s="269" t="s">
        <v>8</v>
      </c>
      <c r="F16" s="269" t="s">
        <v>6</v>
      </c>
      <c r="G16" s="270"/>
      <c r="H16" s="270"/>
      <c r="I16" s="270"/>
      <c r="J16" s="269"/>
      <c r="K16" s="269" t="s">
        <v>13</v>
      </c>
    </row>
    <row r="17" spans="1:11" ht="45" customHeight="1" x14ac:dyDescent="0.25">
      <c r="A17" s="269" t="s">
        <v>4582</v>
      </c>
      <c r="B17" s="269" t="s">
        <v>4583</v>
      </c>
      <c r="C17" s="269" t="s">
        <v>4584</v>
      </c>
      <c r="D17" s="269" t="s">
        <v>5485</v>
      </c>
      <c r="E17" s="269" t="s">
        <v>8</v>
      </c>
      <c r="F17" s="269" t="s">
        <v>6</v>
      </c>
      <c r="G17" s="270"/>
      <c r="H17" s="270"/>
      <c r="I17" s="270"/>
      <c r="J17" s="269"/>
      <c r="K17" s="269" t="s">
        <v>13</v>
      </c>
    </row>
    <row r="18" spans="1:11" ht="45" customHeight="1" x14ac:dyDescent="0.25">
      <c r="A18" s="269" t="s">
        <v>4587</v>
      </c>
      <c r="B18" s="269" t="s">
        <v>4588</v>
      </c>
      <c r="C18" s="269" t="s">
        <v>4589</v>
      </c>
      <c r="D18" s="269" t="s">
        <v>5485</v>
      </c>
      <c r="E18" s="269" t="s">
        <v>8</v>
      </c>
      <c r="F18" s="269" t="s">
        <v>6</v>
      </c>
      <c r="G18" s="270"/>
      <c r="H18" s="270"/>
      <c r="I18" s="270"/>
      <c r="J18" s="269"/>
      <c r="K18" s="269" t="s">
        <v>13</v>
      </c>
    </row>
    <row r="19" spans="1:11" ht="45" customHeight="1" x14ac:dyDescent="0.25">
      <c r="A19" s="269" t="s">
        <v>4592</v>
      </c>
      <c r="B19" s="269" t="s">
        <v>4593</v>
      </c>
      <c r="C19" s="269" t="s">
        <v>4594</v>
      </c>
      <c r="D19" s="269" t="s">
        <v>5485</v>
      </c>
      <c r="E19" s="269" t="s">
        <v>8</v>
      </c>
      <c r="F19" s="269" t="s">
        <v>5</v>
      </c>
      <c r="G19" s="270"/>
      <c r="H19" s="270"/>
      <c r="I19" s="270"/>
      <c r="J19" s="269"/>
      <c r="K19" s="269" t="s">
        <v>13</v>
      </c>
    </row>
    <row r="20" spans="1:11" ht="45" customHeight="1" x14ac:dyDescent="0.25">
      <c r="A20" s="269" t="s">
        <v>4597</v>
      </c>
      <c r="B20" s="269" t="s">
        <v>4598</v>
      </c>
      <c r="C20" s="269" t="s">
        <v>4599</v>
      </c>
      <c r="D20" s="269" t="s">
        <v>5485</v>
      </c>
      <c r="E20" s="269" t="s">
        <v>8</v>
      </c>
      <c r="F20" s="269" t="s">
        <v>6</v>
      </c>
      <c r="G20" s="270"/>
      <c r="H20" s="270"/>
      <c r="I20" s="270"/>
      <c r="J20" s="269"/>
      <c r="K20" s="269" t="s">
        <v>13</v>
      </c>
    </row>
    <row r="21" spans="1:11" ht="45" customHeight="1" x14ac:dyDescent="0.25">
      <c r="A21" s="269" t="s">
        <v>4602</v>
      </c>
      <c r="B21" s="269" t="s">
        <v>4603</v>
      </c>
      <c r="C21" s="269" t="s">
        <v>4604</v>
      </c>
      <c r="D21" s="269" t="s">
        <v>5485</v>
      </c>
      <c r="E21" s="269" t="s">
        <v>8</v>
      </c>
      <c r="F21" s="269" t="s">
        <v>6</v>
      </c>
      <c r="G21" s="270"/>
      <c r="H21" s="270"/>
      <c r="I21" s="270"/>
      <c r="J21" s="269"/>
      <c r="K21" s="269" t="s">
        <v>13</v>
      </c>
    </row>
    <row r="22" spans="1:11" ht="45" customHeight="1" x14ac:dyDescent="0.25">
      <c r="A22" s="269" t="s">
        <v>4607</v>
      </c>
      <c r="B22" s="269" t="s">
        <v>4608</v>
      </c>
      <c r="C22" s="269" t="s">
        <v>4609</v>
      </c>
      <c r="D22" s="269" t="s">
        <v>5485</v>
      </c>
      <c r="E22" s="269" t="s">
        <v>8</v>
      </c>
      <c r="F22" s="269" t="s">
        <v>6</v>
      </c>
      <c r="G22" s="270"/>
      <c r="H22" s="270"/>
      <c r="I22" s="270"/>
      <c r="J22" s="269"/>
      <c r="K22" s="269" t="s">
        <v>13</v>
      </c>
    </row>
    <row r="23" spans="1:11" ht="45" customHeight="1" x14ac:dyDescent="0.25">
      <c r="A23" s="269" t="s">
        <v>4612</v>
      </c>
      <c r="B23" s="269" t="s">
        <v>4613</v>
      </c>
      <c r="C23" s="269" t="s">
        <v>4614</v>
      </c>
      <c r="D23" s="269" t="s">
        <v>5485</v>
      </c>
      <c r="E23" s="269" t="s">
        <v>8</v>
      </c>
      <c r="F23" s="269" t="s">
        <v>6</v>
      </c>
      <c r="G23" s="270"/>
      <c r="H23" s="270"/>
      <c r="I23" s="270"/>
      <c r="J23" s="269"/>
      <c r="K23" s="269" t="s">
        <v>13</v>
      </c>
    </row>
    <row r="24" spans="1:11" ht="45" customHeight="1" x14ac:dyDescent="0.25">
      <c r="A24" s="269" t="s">
        <v>4616</v>
      </c>
      <c r="B24" s="269" t="s">
        <v>4617</v>
      </c>
      <c r="C24" s="269" t="s">
        <v>4618</v>
      </c>
      <c r="D24" s="269" t="s">
        <v>5485</v>
      </c>
      <c r="E24" s="269" t="s">
        <v>4</v>
      </c>
      <c r="F24" s="269" t="s">
        <v>5</v>
      </c>
      <c r="G24" s="270"/>
      <c r="H24" s="270"/>
      <c r="I24" s="270"/>
      <c r="J24" s="269"/>
      <c r="K24" s="269" t="s">
        <v>13</v>
      </c>
    </row>
    <row r="25" spans="1:11" ht="45" customHeight="1" x14ac:dyDescent="0.25">
      <c r="A25" s="269" t="s">
        <v>4620</v>
      </c>
      <c r="B25" s="269" t="s">
        <v>5467</v>
      </c>
      <c r="C25" s="269" t="s">
        <v>5468</v>
      </c>
      <c r="D25" s="269" t="s">
        <v>5485</v>
      </c>
      <c r="E25" s="269" t="s">
        <v>4</v>
      </c>
      <c r="F25" s="269" t="s">
        <v>5</v>
      </c>
      <c r="G25" s="270"/>
      <c r="H25" s="270"/>
      <c r="I25" s="270"/>
      <c r="J25" s="269"/>
      <c r="K25" s="269" t="s">
        <v>13</v>
      </c>
    </row>
    <row r="26" spans="1:11" ht="45" customHeight="1" x14ac:dyDescent="0.25">
      <c r="A26" s="269" t="s">
        <v>4577</v>
      </c>
      <c r="B26" s="269" t="s">
        <v>4578</v>
      </c>
      <c r="C26" s="269" t="s">
        <v>4579</v>
      </c>
      <c r="D26" s="269" t="s">
        <v>23</v>
      </c>
      <c r="E26" s="269" t="s">
        <v>8</v>
      </c>
      <c r="F26" s="269" t="s">
        <v>5</v>
      </c>
      <c r="G26" s="270"/>
      <c r="H26" s="270"/>
      <c r="I26" s="270"/>
      <c r="J26" s="269"/>
      <c r="K26" s="269" t="s">
        <v>13</v>
      </c>
    </row>
    <row r="27" spans="1:11" ht="45" customHeight="1" x14ac:dyDescent="0.25">
      <c r="A27" s="269" t="s">
        <v>4582</v>
      </c>
      <c r="B27" s="269" t="s">
        <v>4583</v>
      </c>
      <c r="C27" s="269" t="s">
        <v>4584</v>
      </c>
      <c r="D27" s="269" t="s">
        <v>23</v>
      </c>
      <c r="E27" s="269" t="s">
        <v>8</v>
      </c>
      <c r="F27" s="269" t="s">
        <v>5</v>
      </c>
      <c r="G27" s="270"/>
      <c r="H27" s="270"/>
      <c r="I27" s="270"/>
      <c r="J27" s="269"/>
      <c r="K27" s="269" t="s">
        <v>13</v>
      </c>
    </row>
    <row r="28" spans="1:11" ht="45" customHeight="1" x14ac:dyDescent="0.25">
      <c r="A28" s="269" t="s">
        <v>4587</v>
      </c>
      <c r="B28" s="269" t="s">
        <v>4588</v>
      </c>
      <c r="C28" s="269" t="s">
        <v>4589</v>
      </c>
      <c r="D28" s="269" t="s">
        <v>23</v>
      </c>
      <c r="E28" s="269" t="s">
        <v>8</v>
      </c>
      <c r="F28" s="269" t="s">
        <v>5</v>
      </c>
      <c r="G28" s="270"/>
      <c r="H28" s="270"/>
      <c r="I28" s="270"/>
      <c r="J28" s="269"/>
      <c r="K28" s="269" t="s">
        <v>13</v>
      </c>
    </row>
    <row r="29" spans="1:11" ht="45" customHeight="1" x14ac:dyDescent="0.25">
      <c r="A29" s="269" t="s">
        <v>4592</v>
      </c>
      <c r="B29" s="269" t="s">
        <v>4593</v>
      </c>
      <c r="C29" s="269" t="s">
        <v>4594</v>
      </c>
      <c r="D29" s="269" t="s">
        <v>23</v>
      </c>
      <c r="E29" s="269" t="s">
        <v>8</v>
      </c>
      <c r="F29" s="269" t="s">
        <v>5</v>
      </c>
      <c r="G29" s="270"/>
      <c r="H29" s="270"/>
      <c r="I29" s="270"/>
      <c r="J29" s="269"/>
      <c r="K29" s="269" t="s">
        <v>13</v>
      </c>
    </row>
    <row r="30" spans="1:11" ht="45" customHeight="1" x14ac:dyDescent="0.25">
      <c r="A30" s="269" t="s">
        <v>4597</v>
      </c>
      <c r="B30" s="269" t="s">
        <v>4598</v>
      </c>
      <c r="C30" s="269" t="s">
        <v>4599</v>
      </c>
      <c r="D30" s="269" t="s">
        <v>23</v>
      </c>
      <c r="E30" s="269" t="s">
        <v>8</v>
      </c>
      <c r="F30" s="269" t="s">
        <v>5</v>
      </c>
      <c r="G30" s="270"/>
      <c r="H30" s="270"/>
      <c r="I30" s="270"/>
      <c r="J30" s="269"/>
      <c r="K30" s="269" t="s">
        <v>13</v>
      </c>
    </row>
    <row r="31" spans="1:11" ht="45" customHeight="1" x14ac:dyDescent="0.25">
      <c r="A31" s="269" t="s">
        <v>4602</v>
      </c>
      <c r="B31" s="269" t="s">
        <v>4603</v>
      </c>
      <c r="C31" s="269" t="s">
        <v>4604</v>
      </c>
      <c r="D31" s="269" t="s">
        <v>23</v>
      </c>
      <c r="E31" s="269" t="s">
        <v>8</v>
      </c>
      <c r="F31" s="269" t="s">
        <v>5</v>
      </c>
      <c r="G31" s="270"/>
      <c r="H31" s="270"/>
      <c r="I31" s="270"/>
      <c r="J31" s="269"/>
      <c r="K31" s="269" t="s">
        <v>13</v>
      </c>
    </row>
    <row r="32" spans="1:11" ht="45" customHeight="1" x14ac:dyDescent="0.25">
      <c r="A32" s="269" t="s">
        <v>4607</v>
      </c>
      <c r="B32" s="269" t="s">
        <v>4608</v>
      </c>
      <c r="C32" s="269" t="s">
        <v>4609</v>
      </c>
      <c r="D32" s="269" t="s">
        <v>23</v>
      </c>
      <c r="E32" s="269" t="s">
        <v>8</v>
      </c>
      <c r="F32" s="269" t="s">
        <v>5</v>
      </c>
      <c r="G32" s="270"/>
      <c r="H32" s="270"/>
      <c r="I32" s="270"/>
      <c r="J32" s="269"/>
      <c r="K32" s="269" t="s">
        <v>13</v>
      </c>
    </row>
    <row r="33" spans="1:11" ht="45" customHeight="1" x14ac:dyDescent="0.25">
      <c r="A33" s="269" t="s">
        <v>4612</v>
      </c>
      <c r="B33" s="269" t="s">
        <v>4613</v>
      </c>
      <c r="C33" s="269" t="s">
        <v>4614</v>
      </c>
      <c r="D33" s="269" t="s">
        <v>23</v>
      </c>
      <c r="E33" s="269" t="s">
        <v>8</v>
      </c>
      <c r="F33" s="269" t="s">
        <v>5</v>
      </c>
      <c r="G33" s="270"/>
      <c r="H33" s="270"/>
      <c r="I33" s="270"/>
      <c r="J33" s="269"/>
      <c r="K33" s="269" t="s">
        <v>13</v>
      </c>
    </row>
    <row r="34" spans="1:11" ht="45" customHeight="1" x14ac:dyDescent="0.25">
      <c r="A34" s="269" t="s">
        <v>4616</v>
      </c>
      <c r="B34" s="269" t="s">
        <v>4617</v>
      </c>
      <c r="C34" s="269" t="s">
        <v>4618</v>
      </c>
      <c r="D34" s="269" t="s">
        <v>23</v>
      </c>
      <c r="E34" s="269" t="s">
        <v>4</v>
      </c>
      <c r="F34" s="269" t="s">
        <v>6</v>
      </c>
      <c r="G34" s="270"/>
      <c r="H34" s="270"/>
      <c r="I34" s="270"/>
      <c r="J34" s="269"/>
      <c r="K34" s="269" t="s">
        <v>13</v>
      </c>
    </row>
    <row r="35" spans="1:11" ht="45" customHeight="1" x14ac:dyDescent="0.25">
      <c r="A35" s="269" t="s">
        <v>4620</v>
      </c>
      <c r="B35" s="269" t="s">
        <v>4621</v>
      </c>
      <c r="C35" s="269" t="s">
        <v>4622</v>
      </c>
      <c r="D35" s="269" t="s">
        <v>23</v>
      </c>
      <c r="E35" s="269" t="s">
        <v>4</v>
      </c>
      <c r="F35" s="269" t="s">
        <v>6</v>
      </c>
      <c r="G35" s="270"/>
      <c r="H35" s="270"/>
      <c r="I35" s="270"/>
      <c r="J35" s="269"/>
      <c r="K35" s="269" t="s">
        <v>13</v>
      </c>
    </row>
    <row r="36" spans="1:11" ht="45" customHeight="1" x14ac:dyDescent="0.25">
      <c r="A36" s="27"/>
      <c r="B36" s="23"/>
      <c r="C36" s="23"/>
      <c r="D36" s="25"/>
      <c r="E36" s="25"/>
      <c r="F36" s="25"/>
      <c r="G36" s="20"/>
      <c r="H36" s="20"/>
      <c r="I36" s="20"/>
      <c r="J36" s="7"/>
      <c r="K36" s="21"/>
    </row>
    <row r="37" spans="1:11" ht="45" customHeight="1" x14ac:dyDescent="0.25">
      <c r="A37" s="27"/>
      <c r="B37" s="23"/>
      <c r="C37" s="23"/>
      <c r="D37" s="25"/>
      <c r="E37" s="25"/>
      <c r="F37" s="25"/>
      <c r="G37" s="20"/>
      <c r="H37" s="20"/>
      <c r="I37" s="20"/>
      <c r="J37" s="7"/>
      <c r="K37" s="21"/>
    </row>
    <row r="38" spans="1:11" ht="45" customHeight="1" x14ac:dyDescent="0.25">
      <c r="A38" s="27"/>
      <c r="B38" s="23"/>
      <c r="C38" s="23"/>
      <c r="D38" s="25"/>
      <c r="E38" s="25"/>
      <c r="F38" s="25"/>
      <c r="G38" s="20"/>
      <c r="H38" s="20"/>
      <c r="I38" s="20"/>
      <c r="J38" s="7"/>
      <c r="K38" s="21"/>
    </row>
    <row r="39" spans="1:11" x14ac:dyDescent="0.25">
      <c r="A39" s="27"/>
      <c r="B39" s="23"/>
      <c r="C39" s="23"/>
      <c r="D39" s="25"/>
      <c r="E39" s="25"/>
      <c r="F39" s="25"/>
      <c r="G39" s="20"/>
      <c r="H39" s="20"/>
      <c r="I39" s="20"/>
      <c r="J39" s="7"/>
      <c r="K39" s="21"/>
    </row>
    <row r="40" spans="1:11" x14ac:dyDescent="0.25">
      <c r="A40" s="27"/>
      <c r="B40" s="23"/>
      <c r="C40" s="23"/>
      <c r="D40" s="25"/>
      <c r="E40" s="25"/>
      <c r="F40" s="25"/>
      <c r="G40" s="20"/>
      <c r="H40" s="20"/>
      <c r="I40" s="20"/>
      <c r="J40" s="7"/>
      <c r="K40" s="19"/>
    </row>
    <row r="41" spans="1:11" x14ac:dyDescent="0.25">
      <c r="A41" s="27"/>
      <c r="B41" s="23"/>
      <c r="C41" s="23"/>
      <c r="D41" s="25"/>
      <c r="E41" s="25"/>
      <c r="F41" s="25"/>
      <c r="G41" s="20"/>
      <c r="H41" s="20"/>
      <c r="I41" s="20"/>
      <c r="J41" s="7"/>
      <c r="K41" s="19"/>
    </row>
    <row r="42" spans="1:11" x14ac:dyDescent="0.25">
      <c r="A42" s="27"/>
      <c r="B42" s="23"/>
      <c r="C42" s="23"/>
      <c r="D42" s="25"/>
      <c r="E42" s="25"/>
      <c r="F42" s="25"/>
      <c r="G42" s="20"/>
      <c r="H42" s="20"/>
      <c r="I42" s="20"/>
      <c r="J42" s="7"/>
      <c r="K42" s="19"/>
    </row>
    <row r="43" spans="1:11" x14ac:dyDescent="0.25">
      <c r="A43" s="27"/>
      <c r="B43" s="23"/>
      <c r="C43" s="23"/>
      <c r="D43" s="25"/>
      <c r="E43" s="25"/>
      <c r="F43" s="25"/>
      <c r="G43" s="20"/>
      <c r="H43" s="20"/>
      <c r="I43" s="20"/>
      <c r="J43" s="7"/>
      <c r="K43" s="19"/>
    </row>
    <row r="44" spans="1:11" x14ac:dyDescent="0.25">
      <c r="A44" s="27"/>
      <c r="B44" s="23"/>
      <c r="C44" s="23"/>
      <c r="D44" s="25"/>
      <c r="E44" s="25"/>
      <c r="F44" s="25"/>
      <c r="G44" s="20"/>
      <c r="H44" s="20"/>
      <c r="I44" s="20"/>
      <c r="J44" s="7"/>
      <c r="K44" s="19"/>
    </row>
    <row r="45" spans="1:11" x14ac:dyDescent="0.25">
      <c r="A45" s="27"/>
      <c r="B45" s="23"/>
      <c r="C45" s="23"/>
      <c r="D45" s="25"/>
      <c r="E45" s="25"/>
      <c r="F45" s="25"/>
      <c r="G45" s="20"/>
      <c r="H45" s="20"/>
      <c r="I45" s="20"/>
      <c r="J45" s="7"/>
      <c r="K45" s="19"/>
    </row>
    <row r="46" spans="1:11" x14ac:dyDescent="0.25">
      <c r="A46" s="27"/>
      <c r="B46" s="23"/>
      <c r="C46" s="23"/>
      <c r="D46" s="25"/>
      <c r="E46" s="25"/>
      <c r="F46" s="25"/>
      <c r="G46" s="20"/>
      <c r="H46" s="20"/>
      <c r="I46" s="20"/>
      <c r="J46" s="7"/>
      <c r="K46" s="19"/>
    </row>
    <row r="47" spans="1:11" x14ac:dyDescent="0.25">
      <c r="A47" s="27"/>
      <c r="B47" s="23"/>
      <c r="C47" s="23"/>
      <c r="D47" s="25"/>
      <c r="E47" s="25"/>
      <c r="F47" s="25"/>
      <c r="G47" s="20"/>
      <c r="H47" s="20"/>
      <c r="I47" s="20"/>
      <c r="J47" s="7"/>
      <c r="K47" s="19"/>
    </row>
  </sheetData>
  <conditionalFormatting sqref="A3:K59">
    <cfRule type="expression" dxfId="39" priority="4">
      <formula>$F3="v"</formula>
    </cfRule>
    <cfRule type="expression" dxfId="38" priority="5">
      <formula>$F3="no"</formula>
    </cfRule>
  </conditionalFormatting>
  <conditionalFormatting sqref="A3:I59">
    <cfRule type="expression" dxfId="37" priority="1">
      <formula>$F3="m"</formula>
    </cfRule>
    <cfRule type="expression" dxfId="36" priority="2">
      <formula>$F3="d"</formula>
    </cfRule>
  </conditionalFormatting>
  <pageMargins left="0.7" right="0.2" top="0.2" bottom="0.2" header="0.05" footer="0.3"/>
  <pageSetup orientation="landscape" r:id="rId1"/>
  <headerFooter>
    <oddHeader>&amp;L&amp;A</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F4494-05D5-44A6-9DC9-E8A9EFD1D502}">
  <dimension ref="A2:K47"/>
  <sheetViews>
    <sheetView workbookViewId="0"/>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5.4257812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605</v>
      </c>
      <c r="B3" s="269" t="s">
        <v>606</v>
      </c>
      <c r="C3" s="269" t="s">
        <v>607</v>
      </c>
      <c r="D3" s="269" t="s">
        <v>5485</v>
      </c>
      <c r="E3" s="269" t="s">
        <v>8</v>
      </c>
      <c r="F3" s="269" t="s">
        <v>5</v>
      </c>
      <c r="G3" s="270"/>
      <c r="H3" s="270"/>
      <c r="I3" s="270"/>
      <c r="J3" s="269"/>
      <c r="K3" s="269" t="s">
        <v>9</v>
      </c>
    </row>
    <row r="4" spans="1:11" ht="45" customHeight="1" x14ac:dyDescent="0.25">
      <c r="A4" s="269" t="s">
        <v>611</v>
      </c>
      <c r="B4" s="269" t="s">
        <v>612</v>
      </c>
      <c r="C4" s="269" t="s">
        <v>613</v>
      </c>
      <c r="D4" s="269" t="s">
        <v>5485</v>
      </c>
      <c r="E4" s="269" t="s">
        <v>8</v>
      </c>
      <c r="F4" s="269" t="s">
        <v>5</v>
      </c>
      <c r="G4" s="270"/>
      <c r="H4" s="270"/>
      <c r="I4" s="270"/>
      <c r="J4" s="269"/>
      <c r="K4" s="269" t="s">
        <v>9</v>
      </c>
    </row>
    <row r="5" spans="1:11" ht="45" customHeight="1" x14ac:dyDescent="0.25">
      <c r="A5" s="269" t="s">
        <v>618</v>
      </c>
      <c r="B5" s="269" t="s">
        <v>619</v>
      </c>
      <c r="C5" s="269" t="s">
        <v>620</v>
      </c>
      <c r="D5" s="269" t="s">
        <v>5485</v>
      </c>
      <c r="E5" s="269" t="s">
        <v>8</v>
      </c>
      <c r="F5" s="269" t="s">
        <v>5</v>
      </c>
      <c r="G5" s="270"/>
      <c r="H5" s="270"/>
      <c r="I5" s="270"/>
      <c r="J5" s="269"/>
      <c r="K5" s="269"/>
    </row>
    <row r="6" spans="1:11" ht="45" customHeight="1" x14ac:dyDescent="0.25">
      <c r="A6" s="269" t="s">
        <v>623</v>
      </c>
      <c r="B6" s="269" t="s">
        <v>624</v>
      </c>
      <c r="C6" s="269" t="s">
        <v>625</v>
      </c>
      <c r="D6" s="269" t="s">
        <v>5485</v>
      </c>
      <c r="E6" s="269" t="s">
        <v>8</v>
      </c>
      <c r="F6" s="269" t="s">
        <v>5</v>
      </c>
      <c r="G6" s="270"/>
      <c r="H6" s="270"/>
      <c r="I6" s="270"/>
      <c r="J6" s="269"/>
      <c r="K6" s="269" t="s">
        <v>626</v>
      </c>
    </row>
    <row r="7" spans="1:11" ht="45" customHeight="1" x14ac:dyDescent="0.25">
      <c r="A7" s="269" t="s">
        <v>628</v>
      </c>
      <c r="B7" s="269" t="s">
        <v>629</v>
      </c>
      <c r="C7" s="269" t="s">
        <v>614</v>
      </c>
      <c r="D7" s="269" t="s">
        <v>5485</v>
      </c>
      <c r="E7" s="269" t="s">
        <v>4</v>
      </c>
      <c r="F7" s="269" t="s">
        <v>5</v>
      </c>
      <c r="G7" s="270"/>
      <c r="H7" s="270"/>
      <c r="I7" s="270"/>
      <c r="J7" s="269"/>
      <c r="K7" s="269" t="s">
        <v>9</v>
      </c>
    </row>
    <row r="8" spans="1:11" ht="45" customHeight="1" x14ac:dyDescent="0.25">
      <c r="A8" s="269" t="s">
        <v>631</v>
      </c>
      <c r="B8" s="269" t="s">
        <v>632</v>
      </c>
      <c r="C8" s="269" t="s">
        <v>633</v>
      </c>
      <c r="D8" s="269" t="s">
        <v>5485</v>
      </c>
      <c r="E8" s="269" t="s">
        <v>4</v>
      </c>
      <c r="F8" s="269" t="s">
        <v>5</v>
      </c>
      <c r="G8" s="270"/>
      <c r="H8" s="270"/>
      <c r="I8" s="270"/>
      <c r="J8" s="269"/>
      <c r="K8" s="269" t="s">
        <v>184</v>
      </c>
    </row>
    <row r="9" spans="1:11" ht="45" customHeight="1" x14ac:dyDescent="0.25">
      <c r="A9" s="269" t="s">
        <v>742</v>
      </c>
      <c r="B9" s="269" t="s">
        <v>743</v>
      </c>
      <c r="C9" s="269" t="s">
        <v>744</v>
      </c>
      <c r="D9" s="269" t="s">
        <v>5485</v>
      </c>
      <c r="E9" s="269" t="s">
        <v>4</v>
      </c>
      <c r="F9" s="269" t="s">
        <v>5</v>
      </c>
      <c r="G9" s="270"/>
      <c r="H9" s="270"/>
      <c r="I9" s="270"/>
      <c r="J9" s="269"/>
      <c r="K9" s="269" t="s">
        <v>745</v>
      </c>
    </row>
    <row r="10" spans="1:11" ht="45" customHeight="1" x14ac:dyDescent="0.25">
      <c r="A10" s="269" t="s">
        <v>747</v>
      </c>
      <c r="B10" s="269" t="s">
        <v>748</v>
      </c>
      <c r="C10" s="269" t="s">
        <v>749</v>
      </c>
      <c r="D10" s="269" t="s">
        <v>5485</v>
      </c>
      <c r="E10" s="269" t="s">
        <v>4</v>
      </c>
      <c r="F10" s="269" t="s">
        <v>5</v>
      </c>
      <c r="G10" s="270"/>
      <c r="H10" s="270"/>
      <c r="I10" s="270"/>
      <c r="J10" s="269"/>
      <c r="K10" s="269" t="s">
        <v>9</v>
      </c>
    </row>
    <row r="11" spans="1:11" ht="45" customHeight="1" x14ac:dyDescent="0.25">
      <c r="A11" s="269" t="s">
        <v>751</v>
      </c>
      <c r="B11" s="269" t="s">
        <v>752</v>
      </c>
      <c r="C11" s="269" t="s">
        <v>753</v>
      </c>
      <c r="D11" s="269" t="s">
        <v>5485</v>
      </c>
      <c r="E11" s="269" t="s">
        <v>4</v>
      </c>
      <c r="F11" s="269" t="s">
        <v>5</v>
      </c>
      <c r="G11" s="270"/>
      <c r="H11" s="270"/>
      <c r="I11" s="270"/>
      <c r="J11" s="269"/>
      <c r="K11" s="269" t="s">
        <v>9</v>
      </c>
    </row>
    <row r="12" spans="1:11" ht="45" customHeight="1" x14ac:dyDescent="0.25">
      <c r="A12" s="269" t="s">
        <v>755</v>
      </c>
      <c r="B12" s="269" t="s">
        <v>756</v>
      </c>
      <c r="C12" s="269" t="s">
        <v>757</v>
      </c>
      <c r="D12" s="269" t="s">
        <v>5485</v>
      </c>
      <c r="E12" s="269" t="s">
        <v>4</v>
      </c>
      <c r="F12" s="269" t="s">
        <v>5</v>
      </c>
      <c r="G12" s="270"/>
      <c r="H12" s="270"/>
      <c r="I12" s="270"/>
      <c r="J12" s="269"/>
      <c r="K12" s="269" t="s">
        <v>9</v>
      </c>
    </row>
    <row r="13" spans="1:11" ht="45" customHeight="1" x14ac:dyDescent="0.25">
      <c r="A13" s="269" t="s">
        <v>759</v>
      </c>
      <c r="B13" s="269" t="s">
        <v>760</v>
      </c>
      <c r="C13" s="269" t="s">
        <v>761</v>
      </c>
      <c r="D13" s="269" t="s">
        <v>5485</v>
      </c>
      <c r="E13" s="269" t="s">
        <v>4</v>
      </c>
      <c r="F13" s="269" t="s">
        <v>5</v>
      </c>
      <c r="G13" s="270"/>
      <c r="H13" s="270"/>
      <c r="I13" s="270"/>
      <c r="J13" s="269"/>
      <c r="K13" s="269" t="s">
        <v>9</v>
      </c>
    </row>
    <row r="14" spans="1:11" ht="45" customHeight="1" x14ac:dyDescent="0.25">
      <c r="A14" s="269" t="s">
        <v>1713</v>
      </c>
      <c r="B14" s="269" t="s">
        <v>1714</v>
      </c>
      <c r="C14" s="269" t="s">
        <v>1715</v>
      </c>
      <c r="D14" s="269" t="s">
        <v>5485</v>
      </c>
      <c r="E14" s="269" t="s">
        <v>8</v>
      </c>
      <c r="F14" s="269" t="s">
        <v>5</v>
      </c>
      <c r="G14" s="270"/>
      <c r="H14" s="270"/>
      <c r="I14" s="270"/>
      <c r="J14" s="269"/>
      <c r="K14" s="269" t="s">
        <v>9</v>
      </c>
    </row>
    <row r="15" spans="1:11" ht="45" customHeight="1" x14ac:dyDescent="0.25">
      <c r="A15" s="269" t="s">
        <v>1718</v>
      </c>
      <c r="B15" s="269" t="s">
        <v>1719</v>
      </c>
      <c r="C15" s="269" t="s">
        <v>1720</v>
      </c>
      <c r="D15" s="269" t="s">
        <v>5485</v>
      </c>
      <c r="E15" s="269" t="s">
        <v>8</v>
      </c>
      <c r="F15" s="269" t="s">
        <v>5</v>
      </c>
      <c r="G15" s="270"/>
      <c r="H15" s="270"/>
      <c r="I15" s="270"/>
      <c r="J15" s="269"/>
      <c r="K15" s="269" t="s">
        <v>9</v>
      </c>
    </row>
    <row r="16" spans="1:11" ht="45" customHeight="1" x14ac:dyDescent="0.25">
      <c r="A16" s="269" t="s">
        <v>1723</v>
      </c>
      <c r="B16" s="269" t="s">
        <v>1724</v>
      </c>
      <c r="C16" s="269" t="s">
        <v>1725</v>
      </c>
      <c r="D16" s="269" t="s">
        <v>5485</v>
      </c>
      <c r="E16" s="269" t="s">
        <v>8</v>
      </c>
      <c r="F16" s="269" t="s">
        <v>5</v>
      </c>
      <c r="G16" s="270"/>
      <c r="H16" s="270"/>
      <c r="I16" s="270"/>
      <c r="J16" s="269"/>
      <c r="K16" s="269"/>
    </row>
    <row r="17" spans="1:11" ht="45" customHeight="1" x14ac:dyDescent="0.25">
      <c r="A17" s="269" t="s">
        <v>2667</v>
      </c>
      <c r="B17" s="269" t="s">
        <v>2668</v>
      </c>
      <c r="C17" s="269" t="s">
        <v>2669</v>
      </c>
      <c r="D17" s="269" t="s">
        <v>5485</v>
      </c>
      <c r="E17" s="269" t="s">
        <v>4</v>
      </c>
      <c r="F17" s="269" t="s">
        <v>5</v>
      </c>
      <c r="G17" s="270"/>
      <c r="H17" s="270"/>
      <c r="I17" s="270"/>
      <c r="J17" s="269"/>
      <c r="K17" s="269"/>
    </row>
    <row r="18" spans="1:11" ht="45" customHeight="1" x14ac:dyDescent="0.25">
      <c r="A18" s="269" t="s">
        <v>2673</v>
      </c>
      <c r="B18" s="269" t="s">
        <v>2674</v>
      </c>
      <c r="C18" s="269" t="s">
        <v>2675</v>
      </c>
      <c r="D18" s="269" t="s">
        <v>5485</v>
      </c>
      <c r="E18" s="269" t="s">
        <v>4</v>
      </c>
      <c r="F18" s="269" t="s">
        <v>5</v>
      </c>
      <c r="G18" s="270"/>
      <c r="H18" s="270"/>
      <c r="I18" s="270"/>
      <c r="J18" s="269"/>
      <c r="K18" s="269"/>
    </row>
    <row r="19" spans="1:11" ht="45" customHeight="1" x14ac:dyDescent="0.25">
      <c r="A19" s="269"/>
      <c r="B19" s="269"/>
      <c r="C19" s="269"/>
      <c r="D19" s="269"/>
      <c r="E19" s="269"/>
      <c r="F19" s="269"/>
      <c r="G19" s="270"/>
      <c r="H19" s="270"/>
      <c r="I19" s="270"/>
      <c r="J19" s="269"/>
      <c r="K19" s="269"/>
    </row>
    <row r="20" spans="1:11" ht="45" customHeight="1" x14ac:dyDescent="0.25">
      <c r="A20" s="269"/>
      <c r="B20" s="269"/>
      <c r="C20" s="269"/>
      <c r="D20" s="269"/>
      <c r="E20" s="269"/>
      <c r="F20" s="269"/>
      <c r="G20" s="270"/>
      <c r="H20" s="270"/>
      <c r="I20" s="270"/>
      <c r="J20" s="269"/>
      <c r="K20" s="269"/>
    </row>
    <row r="21" spans="1:11" ht="45" customHeight="1" x14ac:dyDescent="0.25">
      <c r="A21" s="269"/>
      <c r="B21" s="269"/>
      <c r="C21" s="269"/>
      <c r="D21" s="269"/>
      <c r="E21" s="269"/>
      <c r="F21" s="269"/>
      <c r="G21" s="270"/>
      <c r="H21" s="270"/>
      <c r="I21" s="270"/>
      <c r="J21" s="269"/>
      <c r="K21" s="269"/>
    </row>
    <row r="22" spans="1:11" ht="45" customHeight="1" x14ac:dyDescent="0.25">
      <c r="A22" s="27"/>
      <c r="B22" s="23"/>
      <c r="C22" s="23"/>
      <c r="D22" s="25"/>
      <c r="E22" s="25"/>
      <c r="F22" s="25"/>
      <c r="G22" s="20"/>
      <c r="H22" s="20"/>
      <c r="I22" s="20"/>
      <c r="J22" s="7"/>
      <c r="K22" s="21"/>
    </row>
    <row r="23" spans="1:11" ht="45" customHeight="1" x14ac:dyDescent="0.25">
      <c r="A23" s="27"/>
      <c r="B23" s="23"/>
      <c r="C23" s="23"/>
      <c r="D23" s="25"/>
      <c r="E23" s="25"/>
      <c r="F23" s="25"/>
      <c r="G23" s="20"/>
      <c r="H23" s="20"/>
      <c r="I23" s="20"/>
      <c r="J23" s="7"/>
      <c r="K23" s="21"/>
    </row>
    <row r="24" spans="1:11" ht="45" customHeight="1" x14ac:dyDescent="0.25">
      <c r="A24" s="27"/>
      <c r="B24" s="23"/>
      <c r="C24" s="23"/>
      <c r="D24" s="25"/>
      <c r="E24" s="25"/>
      <c r="F24" s="25"/>
      <c r="G24" s="20"/>
      <c r="H24" s="20"/>
      <c r="I24" s="20"/>
      <c r="J24" s="7"/>
      <c r="K24" s="21"/>
    </row>
    <row r="25" spans="1:11" ht="45" customHeight="1" x14ac:dyDescent="0.25">
      <c r="A25" s="27"/>
      <c r="B25" s="23"/>
      <c r="C25" s="23"/>
      <c r="D25" s="25"/>
      <c r="E25" s="25"/>
      <c r="F25" s="25"/>
      <c r="G25" s="20"/>
      <c r="H25" s="20"/>
      <c r="I25" s="20"/>
      <c r="J25" s="7"/>
      <c r="K25" s="21"/>
    </row>
    <row r="26" spans="1:11" ht="45" customHeight="1" x14ac:dyDescent="0.25">
      <c r="A26" s="27"/>
      <c r="B26" s="23"/>
      <c r="C26" s="23"/>
      <c r="D26" s="25"/>
      <c r="E26" s="25"/>
      <c r="F26" s="25"/>
      <c r="G26" s="20"/>
      <c r="H26" s="20"/>
      <c r="I26" s="20"/>
      <c r="J26" s="7"/>
      <c r="K26" s="21"/>
    </row>
    <row r="27" spans="1:11" x14ac:dyDescent="0.25">
      <c r="A27" s="27"/>
      <c r="B27" s="23"/>
      <c r="C27" s="23"/>
      <c r="D27" s="25"/>
      <c r="E27" s="25"/>
      <c r="F27" s="25"/>
      <c r="G27" s="20"/>
      <c r="H27" s="20"/>
      <c r="I27" s="20"/>
      <c r="J27" s="7"/>
      <c r="K27" s="21"/>
    </row>
    <row r="28" spans="1:11" x14ac:dyDescent="0.25">
      <c r="A28" s="27"/>
      <c r="B28" s="23"/>
      <c r="C28" s="23"/>
      <c r="D28" s="25"/>
      <c r="E28" s="25"/>
      <c r="F28" s="25"/>
      <c r="G28" s="20"/>
      <c r="H28" s="20"/>
      <c r="I28" s="20"/>
      <c r="J28" s="7"/>
      <c r="K28" s="21"/>
    </row>
    <row r="29" spans="1:11" x14ac:dyDescent="0.25">
      <c r="A29" s="27"/>
      <c r="B29" s="23"/>
      <c r="C29" s="23"/>
      <c r="D29" s="25"/>
      <c r="E29" s="25"/>
      <c r="F29" s="25"/>
      <c r="G29" s="20"/>
      <c r="H29" s="20"/>
      <c r="I29" s="20"/>
      <c r="J29" s="7"/>
      <c r="K29" s="21"/>
    </row>
    <row r="30" spans="1:11" x14ac:dyDescent="0.25">
      <c r="A30" s="27"/>
      <c r="B30" s="23"/>
      <c r="C30" s="23"/>
      <c r="D30" s="25"/>
      <c r="E30" s="25"/>
      <c r="F30" s="25"/>
      <c r="G30" s="20"/>
      <c r="H30" s="20"/>
      <c r="I30" s="20"/>
      <c r="J30" s="7"/>
      <c r="K30" s="21"/>
    </row>
    <row r="31" spans="1:11" x14ac:dyDescent="0.25">
      <c r="A31" s="27"/>
      <c r="B31" s="23"/>
      <c r="C31" s="23"/>
      <c r="D31" s="25"/>
      <c r="E31" s="25"/>
      <c r="F31" s="25"/>
      <c r="G31" s="20"/>
      <c r="H31" s="20"/>
      <c r="I31" s="20"/>
      <c r="J31" s="7"/>
      <c r="K31" s="21"/>
    </row>
    <row r="32" spans="1:11" x14ac:dyDescent="0.25">
      <c r="A32" s="27"/>
      <c r="B32" s="23"/>
      <c r="C32" s="23"/>
      <c r="D32" s="25"/>
      <c r="E32" s="25"/>
      <c r="F32" s="25"/>
      <c r="G32" s="20"/>
      <c r="H32" s="20"/>
      <c r="I32" s="20"/>
      <c r="J32" s="7"/>
      <c r="K32" s="21"/>
    </row>
    <row r="33" spans="1:11" x14ac:dyDescent="0.25">
      <c r="A33" s="27"/>
      <c r="B33" s="23"/>
      <c r="C33" s="23"/>
      <c r="D33" s="25"/>
      <c r="E33" s="25"/>
      <c r="F33" s="25"/>
      <c r="G33" s="20"/>
      <c r="H33" s="20"/>
      <c r="I33" s="20"/>
      <c r="J33" s="7"/>
      <c r="K33" s="21"/>
    </row>
    <row r="34" spans="1:11" x14ac:dyDescent="0.25">
      <c r="A34" s="27"/>
      <c r="B34" s="23"/>
      <c r="C34" s="23"/>
      <c r="D34" s="25"/>
      <c r="E34" s="25"/>
      <c r="F34" s="25"/>
      <c r="G34" s="20"/>
      <c r="H34" s="20"/>
      <c r="I34" s="20"/>
      <c r="J34" s="7"/>
      <c r="K34" s="21"/>
    </row>
    <row r="35" spans="1:11" x14ac:dyDescent="0.25">
      <c r="A35" s="27"/>
      <c r="B35" s="23"/>
      <c r="C35" s="23"/>
      <c r="D35" s="25"/>
      <c r="E35" s="25"/>
      <c r="F35" s="25"/>
      <c r="G35" s="20"/>
      <c r="H35" s="20"/>
      <c r="I35" s="20"/>
      <c r="J35" s="7"/>
      <c r="K35" s="21"/>
    </row>
    <row r="36" spans="1:11" x14ac:dyDescent="0.25">
      <c r="A36" s="27"/>
      <c r="B36" s="23"/>
      <c r="C36" s="23"/>
      <c r="D36" s="25"/>
      <c r="E36" s="25"/>
      <c r="F36" s="25"/>
      <c r="G36" s="20"/>
      <c r="H36" s="20"/>
      <c r="I36" s="20"/>
      <c r="J36" s="7"/>
      <c r="K36" s="21"/>
    </row>
    <row r="37" spans="1:11" x14ac:dyDescent="0.25">
      <c r="A37" s="27"/>
      <c r="B37" s="23"/>
      <c r="C37" s="23"/>
      <c r="D37" s="25"/>
      <c r="E37" s="25"/>
      <c r="F37" s="25"/>
      <c r="G37" s="20"/>
      <c r="H37" s="20"/>
      <c r="I37" s="20"/>
      <c r="J37" s="7"/>
      <c r="K37" s="21"/>
    </row>
    <row r="38" spans="1:11" x14ac:dyDescent="0.25">
      <c r="A38" s="27"/>
      <c r="B38" s="23"/>
      <c r="C38" s="23"/>
      <c r="D38" s="25"/>
      <c r="E38" s="25"/>
      <c r="F38" s="25"/>
      <c r="G38" s="20"/>
      <c r="H38" s="20"/>
      <c r="I38" s="20"/>
      <c r="J38" s="7"/>
      <c r="K38" s="21"/>
    </row>
    <row r="39" spans="1:11" x14ac:dyDescent="0.25">
      <c r="A39" s="27"/>
      <c r="B39" s="23"/>
      <c r="C39" s="23"/>
      <c r="D39" s="25"/>
      <c r="E39" s="25"/>
      <c r="F39" s="25"/>
      <c r="G39" s="20"/>
      <c r="H39" s="20"/>
      <c r="I39" s="20"/>
      <c r="J39" s="7"/>
      <c r="K39" s="21"/>
    </row>
    <row r="40" spans="1:11" x14ac:dyDescent="0.25">
      <c r="A40" s="27"/>
      <c r="B40" s="23"/>
      <c r="C40" s="23"/>
      <c r="D40" s="25"/>
      <c r="E40" s="25"/>
      <c r="F40" s="25"/>
      <c r="G40" s="20"/>
      <c r="H40" s="20"/>
      <c r="I40" s="20"/>
      <c r="J40" s="7"/>
      <c r="K40" s="19"/>
    </row>
    <row r="41" spans="1:11" x14ac:dyDescent="0.25">
      <c r="A41" s="27"/>
      <c r="B41" s="23"/>
      <c r="C41" s="23"/>
      <c r="D41" s="25"/>
      <c r="E41" s="25"/>
      <c r="F41" s="25"/>
      <c r="G41" s="20"/>
      <c r="H41" s="20"/>
      <c r="I41" s="20"/>
      <c r="J41" s="7"/>
      <c r="K41" s="19"/>
    </row>
    <row r="42" spans="1:11" x14ac:dyDescent="0.25">
      <c r="A42" s="27"/>
      <c r="B42" s="23"/>
      <c r="C42" s="23"/>
      <c r="D42" s="25"/>
      <c r="E42" s="25"/>
      <c r="F42" s="25"/>
      <c r="G42" s="20"/>
      <c r="H42" s="20"/>
      <c r="I42" s="20"/>
      <c r="J42" s="7"/>
      <c r="K42" s="19"/>
    </row>
    <row r="43" spans="1:11" x14ac:dyDescent="0.25">
      <c r="A43" s="27"/>
      <c r="B43" s="23"/>
      <c r="C43" s="23"/>
      <c r="D43" s="25"/>
      <c r="E43" s="25"/>
      <c r="F43" s="25"/>
      <c r="G43" s="20"/>
      <c r="H43" s="20"/>
      <c r="I43" s="20"/>
      <c r="J43" s="7"/>
      <c r="K43" s="19"/>
    </row>
    <row r="44" spans="1:11" x14ac:dyDescent="0.25">
      <c r="A44" s="27"/>
      <c r="B44" s="23"/>
      <c r="C44" s="23"/>
      <c r="D44" s="25"/>
      <c r="E44" s="25"/>
      <c r="F44" s="25"/>
      <c r="G44" s="20"/>
      <c r="H44" s="20"/>
      <c r="I44" s="20"/>
      <c r="J44" s="7"/>
      <c r="K44" s="19"/>
    </row>
    <row r="45" spans="1:11" x14ac:dyDescent="0.25">
      <c r="A45" s="27"/>
      <c r="B45" s="23"/>
      <c r="C45" s="23"/>
      <c r="D45" s="25"/>
      <c r="E45" s="25"/>
      <c r="F45" s="25"/>
      <c r="G45" s="20"/>
      <c r="H45" s="20"/>
      <c r="I45" s="20"/>
      <c r="J45" s="7"/>
      <c r="K45" s="19"/>
    </row>
    <row r="46" spans="1:11" x14ac:dyDescent="0.25">
      <c r="A46" s="27"/>
      <c r="B46" s="23"/>
      <c r="C46" s="23"/>
      <c r="D46" s="25"/>
      <c r="E46" s="25"/>
      <c r="F46" s="25"/>
      <c r="G46" s="20"/>
      <c r="H46" s="20"/>
      <c r="I46" s="20"/>
      <c r="J46" s="7"/>
      <c r="K46" s="19"/>
    </row>
    <row r="47" spans="1:11" x14ac:dyDescent="0.25">
      <c r="A47" s="27"/>
      <c r="B47" s="23"/>
      <c r="C47" s="23"/>
      <c r="D47" s="25"/>
      <c r="E47" s="25"/>
      <c r="F47" s="25"/>
      <c r="G47" s="20"/>
      <c r="H47" s="20"/>
      <c r="I47" s="20"/>
      <c r="J47" s="7"/>
      <c r="K47" s="19"/>
    </row>
  </sheetData>
  <conditionalFormatting sqref="A3:K59">
    <cfRule type="expression" dxfId="35" priority="3">
      <formula>$F3="v"</formula>
    </cfRule>
    <cfRule type="expression" dxfId="34" priority="4">
      <formula>$F3="no"</formula>
    </cfRule>
  </conditionalFormatting>
  <conditionalFormatting sqref="A3:I59">
    <cfRule type="expression" dxfId="33" priority="1">
      <formula>$F3="m"</formula>
    </cfRule>
    <cfRule type="expression" dxfId="32" priority="2">
      <formula>$F3="d"</formula>
    </cfRule>
  </conditionalFormatting>
  <pageMargins left="0.7" right="0.2" top="0.2" bottom="0.2" header="0.05" footer="0.3"/>
  <pageSetup orientation="landscape" r:id="rId1"/>
  <headerFooter>
    <oddHeader>&amp;L&amp;A</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8092B-5EBD-446D-B63B-3E24FD16B628}">
  <dimension ref="A2:K64"/>
  <sheetViews>
    <sheetView workbookViewId="0"/>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5.4257812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480</v>
      </c>
      <c r="B3" s="269" t="s">
        <v>481</v>
      </c>
      <c r="C3" s="269" t="s">
        <v>482</v>
      </c>
      <c r="D3" s="269" t="s">
        <v>5485</v>
      </c>
      <c r="E3" s="269" t="s">
        <v>4</v>
      </c>
      <c r="F3" s="269" t="s">
        <v>5</v>
      </c>
      <c r="G3" s="270"/>
      <c r="H3" s="270"/>
      <c r="I3" s="270"/>
      <c r="J3" s="269"/>
      <c r="K3" s="269" t="s">
        <v>15</v>
      </c>
    </row>
    <row r="4" spans="1:11" ht="45" customHeight="1" x14ac:dyDescent="0.25">
      <c r="A4" s="269" t="s">
        <v>5163</v>
      </c>
      <c r="B4" s="269" t="s">
        <v>5172</v>
      </c>
      <c r="C4" s="269" t="s">
        <v>5164</v>
      </c>
      <c r="D4" s="269" t="s">
        <v>5485</v>
      </c>
      <c r="E4" s="269" t="s">
        <v>4</v>
      </c>
      <c r="F4" s="269" t="s">
        <v>5</v>
      </c>
      <c r="G4" s="270"/>
      <c r="H4" s="270"/>
      <c r="I4" s="270"/>
      <c r="J4" s="269"/>
      <c r="K4" s="269" t="s">
        <v>10</v>
      </c>
    </row>
    <row r="5" spans="1:11" ht="45" customHeight="1" x14ac:dyDescent="0.25">
      <c r="A5" s="269" t="s">
        <v>5167</v>
      </c>
      <c r="B5" s="269" t="s">
        <v>5173</v>
      </c>
      <c r="C5" s="269" t="s">
        <v>5168</v>
      </c>
      <c r="D5" s="269" t="s">
        <v>5485</v>
      </c>
      <c r="E5" s="269" t="s">
        <v>4</v>
      </c>
      <c r="F5" s="269" t="s">
        <v>5</v>
      </c>
      <c r="G5" s="270"/>
      <c r="H5" s="270"/>
      <c r="I5" s="270"/>
      <c r="J5" s="269"/>
      <c r="K5" s="269" t="s">
        <v>10</v>
      </c>
    </row>
    <row r="6" spans="1:11" ht="45" customHeight="1" x14ac:dyDescent="0.25">
      <c r="A6" s="269" t="s">
        <v>484</v>
      </c>
      <c r="B6" s="269" t="s">
        <v>485</v>
      </c>
      <c r="C6" s="269" t="s">
        <v>486</v>
      </c>
      <c r="D6" s="269" t="s">
        <v>5486</v>
      </c>
      <c r="E6" s="269" t="s">
        <v>8</v>
      </c>
      <c r="F6" s="269" t="s">
        <v>5</v>
      </c>
      <c r="G6" s="270"/>
      <c r="H6" s="270"/>
      <c r="I6" s="270"/>
      <c r="J6" s="269"/>
      <c r="K6" s="269"/>
    </row>
    <row r="7" spans="1:11" ht="45" customHeight="1" x14ac:dyDescent="0.25">
      <c r="A7" s="269" t="s">
        <v>5170</v>
      </c>
      <c r="B7" s="269" t="s">
        <v>3942</v>
      </c>
      <c r="C7" s="269" t="s">
        <v>5171</v>
      </c>
      <c r="D7" s="269" t="s">
        <v>5485</v>
      </c>
      <c r="E7" s="269" t="s">
        <v>4</v>
      </c>
      <c r="F7" s="269" t="s">
        <v>5</v>
      </c>
      <c r="G7" s="270"/>
      <c r="H7" s="270"/>
      <c r="I7" s="270"/>
      <c r="J7" s="269"/>
      <c r="K7" s="269" t="s">
        <v>10</v>
      </c>
    </row>
    <row r="8" spans="1:11" ht="45" customHeight="1" x14ac:dyDescent="0.25">
      <c r="A8" s="269" t="s">
        <v>573</v>
      </c>
      <c r="B8" s="269" t="s">
        <v>574</v>
      </c>
      <c r="C8" s="269" t="s">
        <v>575</v>
      </c>
      <c r="D8" s="269" t="s">
        <v>5485</v>
      </c>
      <c r="E8" s="269" t="s">
        <v>8</v>
      </c>
      <c r="F8" s="269" t="s">
        <v>5</v>
      </c>
      <c r="G8" s="270"/>
      <c r="H8" s="270"/>
      <c r="I8" s="270"/>
      <c r="J8" s="269"/>
      <c r="K8" s="269" t="s">
        <v>577</v>
      </c>
    </row>
    <row r="9" spans="1:11" ht="45" customHeight="1" x14ac:dyDescent="0.25">
      <c r="A9" s="269" t="s">
        <v>580</v>
      </c>
      <c r="B9" s="269" t="s">
        <v>581</v>
      </c>
      <c r="C9" s="269" t="s">
        <v>582</v>
      </c>
      <c r="D9" s="269" t="s">
        <v>5485</v>
      </c>
      <c r="E9" s="269" t="s">
        <v>8</v>
      </c>
      <c r="F9" s="269" t="s">
        <v>5</v>
      </c>
      <c r="G9" s="270"/>
      <c r="H9" s="270"/>
      <c r="I9" s="270"/>
      <c r="J9" s="269"/>
      <c r="K9" s="269" t="s">
        <v>577</v>
      </c>
    </row>
    <row r="10" spans="1:11" ht="45" customHeight="1" x14ac:dyDescent="0.25">
      <c r="A10" s="269" t="s">
        <v>585</v>
      </c>
      <c r="B10" s="269" t="s">
        <v>586</v>
      </c>
      <c r="C10" s="269" t="s">
        <v>587</v>
      </c>
      <c r="D10" s="269" t="s">
        <v>5485</v>
      </c>
      <c r="E10" s="269" t="s">
        <v>8</v>
      </c>
      <c r="F10" s="269" t="s">
        <v>5</v>
      </c>
      <c r="G10" s="270"/>
      <c r="H10" s="270"/>
      <c r="I10" s="270"/>
      <c r="J10" s="269"/>
      <c r="K10" s="269" t="s">
        <v>153</v>
      </c>
    </row>
    <row r="11" spans="1:11" ht="45" customHeight="1" x14ac:dyDescent="0.25">
      <c r="A11" s="269" t="s">
        <v>590</v>
      </c>
      <c r="B11" s="269" t="s">
        <v>591</v>
      </c>
      <c r="C11" s="269" t="s">
        <v>592</v>
      </c>
      <c r="D11" s="269" t="s">
        <v>5485</v>
      </c>
      <c r="E11" s="269" t="s">
        <v>8</v>
      </c>
      <c r="F11" s="269" t="s">
        <v>5</v>
      </c>
      <c r="G11" s="270"/>
      <c r="H11" s="270"/>
      <c r="I11" s="270"/>
      <c r="J11" s="269"/>
      <c r="K11" s="269" t="s">
        <v>577</v>
      </c>
    </row>
    <row r="12" spans="1:11" ht="45" customHeight="1" x14ac:dyDescent="0.25">
      <c r="A12" s="269" t="s">
        <v>595</v>
      </c>
      <c r="B12" s="269" t="s">
        <v>596</v>
      </c>
      <c r="C12" s="269" t="s">
        <v>597</v>
      </c>
      <c r="D12" s="269" t="s">
        <v>5485</v>
      </c>
      <c r="E12" s="269" t="s">
        <v>8</v>
      </c>
      <c r="F12" s="269" t="s">
        <v>5</v>
      </c>
      <c r="G12" s="270"/>
      <c r="H12" s="270"/>
      <c r="I12" s="270"/>
      <c r="J12" s="269"/>
      <c r="K12" s="269" t="s">
        <v>577</v>
      </c>
    </row>
    <row r="13" spans="1:11" ht="45" customHeight="1" x14ac:dyDescent="0.25">
      <c r="A13" s="269" t="s">
        <v>600</v>
      </c>
      <c r="B13" s="269" t="s">
        <v>601</v>
      </c>
      <c r="C13" s="269" t="s">
        <v>602</v>
      </c>
      <c r="D13" s="269" t="s">
        <v>5485</v>
      </c>
      <c r="E13" s="269" t="s">
        <v>8</v>
      </c>
      <c r="F13" s="269" t="s">
        <v>5</v>
      </c>
      <c r="G13" s="270"/>
      <c r="H13" s="270"/>
      <c r="I13" s="270"/>
      <c r="J13" s="269"/>
      <c r="K13" s="269" t="s">
        <v>153</v>
      </c>
    </row>
    <row r="14" spans="1:11" ht="45" customHeight="1" x14ac:dyDescent="0.25">
      <c r="A14" s="269" t="s">
        <v>640</v>
      </c>
      <c r="B14" s="269" t="s">
        <v>641</v>
      </c>
      <c r="C14" s="269" t="s">
        <v>642</v>
      </c>
      <c r="D14" s="269" t="s">
        <v>5485</v>
      </c>
      <c r="E14" s="269" t="s">
        <v>8</v>
      </c>
      <c r="F14" s="269" t="s">
        <v>5</v>
      </c>
      <c r="G14" s="270"/>
      <c r="H14" s="270"/>
      <c r="I14" s="270"/>
      <c r="J14" s="269"/>
      <c r="K14" s="269" t="s">
        <v>10</v>
      </c>
    </row>
    <row r="15" spans="1:11" ht="45" customHeight="1" x14ac:dyDescent="0.25">
      <c r="A15" s="269" t="s">
        <v>644</v>
      </c>
      <c r="B15" s="269" t="s">
        <v>5257</v>
      </c>
      <c r="C15" s="269" t="s">
        <v>3715</v>
      </c>
      <c r="D15" s="269" t="s">
        <v>5485</v>
      </c>
      <c r="E15" s="269" t="s">
        <v>4</v>
      </c>
      <c r="F15" s="269" t="s">
        <v>5</v>
      </c>
      <c r="G15" s="270"/>
      <c r="H15" s="270"/>
      <c r="I15" s="270"/>
      <c r="J15" s="269"/>
      <c r="K15" s="269" t="s">
        <v>10</v>
      </c>
    </row>
    <row r="16" spans="1:11" ht="45" customHeight="1" x14ac:dyDescent="0.25">
      <c r="A16" s="269" t="s">
        <v>1430</v>
      </c>
      <c r="B16" s="269" t="s">
        <v>1431</v>
      </c>
      <c r="C16" s="269" t="s">
        <v>1432</v>
      </c>
      <c r="D16" s="269" t="s">
        <v>5485</v>
      </c>
      <c r="E16" s="269" t="s">
        <v>8</v>
      </c>
      <c r="F16" s="269" t="s">
        <v>5</v>
      </c>
      <c r="G16" s="270"/>
      <c r="H16" s="270"/>
      <c r="I16" s="270"/>
      <c r="J16" s="269"/>
      <c r="K16" s="269" t="s">
        <v>153</v>
      </c>
    </row>
    <row r="17" spans="1:11" ht="45" customHeight="1" x14ac:dyDescent="0.25">
      <c r="A17" s="269" t="s">
        <v>1435</v>
      </c>
      <c r="B17" s="269" t="s">
        <v>1436</v>
      </c>
      <c r="C17" s="269" t="s">
        <v>1437</v>
      </c>
      <c r="D17" s="269" t="s">
        <v>5485</v>
      </c>
      <c r="E17" s="269" t="s">
        <v>8</v>
      </c>
      <c r="F17" s="269" t="s">
        <v>5</v>
      </c>
      <c r="G17" s="270"/>
      <c r="H17" s="270"/>
      <c r="I17" s="270"/>
      <c r="J17" s="269"/>
      <c r="K17" s="269" t="s">
        <v>153</v>
      </c>
    </row>
    <row r="18" spans="1:11" ht="45" customHeight="1" x14ac:dyDescent="0.25">
      <c r="A18" s="269" t="s">
        <v>1602</v>
      </c>
      <c r="B18" s="269" t="s">
        <v>1603</v>
      </c>
      <c r="C18" s="269" t="s">
        <v>1604</v>
      </c>
      <c r="D18" s="269" t="s">
        <v>5485</v>
      </c>
      <c r="E18" s="269" t="s">
        <v>4</v>
      </c>
      <c r="F18" s="269" t="s">
        <v>6</v>
      </c>
      <c r="G18" s="270"/>
      <c r="H18" s="270"/>
      <c r="I18" s="270"/>
      <c r="J18" s="269"/>
      <c r="K18" s="269" t="s">
        <v>13</v>
      </c>
    </row>
    <row r="19" spans="1:11" ht="45" customHeight="1" x14ac:dyDescent="0.25">
      <c r="A19" s="269" t="s">
        <v>2189</v>
      </c>
      <c r="B19" s="269" t="s">
        <v>2190</v>
      </c>
      <c r="C19" s="269" t="s">
        <v>2191</v>
      </c>
      <c r="D19" s="269" t="s">
        <v>5485</v>
      </c>
      <c r="E19" s="269" t="s">
        <v>4</v>
      </c>
      <c r="F19" s="269" t="s">
        <v>5</v>
      </c>
      <c r="G19" s="270"/>
      <c r="H19" s="270"/>
      <c r="I19" s="270"/>
      <c r="J19" s="269"/>
      <c r="K19" s="269" t="s">
        <v>13</v>
      </c>
    </row>
    <row r="20" spans="1:11" ht="45" customHeight="1" x14ac:dyDescent="0.25">
      <c r="A20" s="269" t="s">
        <v>2193</v>
      </c>
      <c r="B20" s="269" t="s">
        <v>2194</v>
      </c>
      <c r="C20" s="269" t="s">
        <v>2195</v>
      </c>
      <c r="D20" s="269" t="s">
        <v>5485</v>
      </c>
      <c r="E20" s="269" t="s">
        <v>4</v>
      </c>
      <c r="F20" s="269" t="s">
        <v>5</v>
      </c>
      <c r="G20" s="270"/>
      <c r="H20" s="270"/>
      <c r="I20" s="270"/>
      <c r="J20" s="269"/>
      <c r="K20" s="269" t="s">
        <v>4816</v>
      </c>
    </row>
    <row r="21" spans="1:11" ht="45" customHeight="1" x14ac:dyDescent="0.25">
      <c r="A21" s="269" t="s">
        <v>2614</v>
      </c>
      <c r="B21" s="269" t="s">
        <v>2615</v>
      </c>
      <c r="C21" s="269" t="s">
        <v>2616</v>
      </c>
      <c r="D21" s="269" t="s">
        <v>5485</v>
      </c>
      <c r="E21" s="269" t="s">
        <v>4</v>
      </c>
      <c r="F21" s="269" t="s">
        <v>5</v>
      </c>
      <c r="G21" s="270"/>
      <c r="H21" s="270"/>
      <c r="I21" s="270"/>
      <c r="J21" s="269"/>
      <c r="K21" s="269" t="s">
        <v>4816</v>
      </c>
    </row>
    <row r="22" spans="1:11" ht="45" customHeight="1" x14ac:dyDescent="0.25">
      <c r="A22" s="269" t="s">
        <v>2618</v>
      </c>
      <c r="B22" s="269" t="s">
        <v>2619</v>
      </c>
      <c r="C22" s="269" t="s">
        <v>2620</v>
      </c>
      <c r="D22" s="269" t="s">
        <v>5485</v>
      </c>
      <c r="E22" s="269" t="s">
        <v>4</v>
      </c>
      <c r="F22" s="269" t="s">
        <v>5</v>
      </c>
      <c r="G22" s="270"/>
      <c r="H22" s="270"/>
      <c r="I22" s="270"/>
      <c r="J22" s="269"/>
      <c r="K22" s="269" t="s">
        <v>4816</v>
      </c>
    </row>
    <row r="23" spans="1:11" ht="45" customHeight="1" x14ac:dyDescent="0.25">
      <c r="A23" s="269" t="s">
        <v>2622</v>
      </c>
      <c r="B23" s="269" t="s">
        <v>2623</v>
      </c>
      <c r="C23" s="269" t="s">
        <v>2624</v>
      </c>
      <c r="D23" s="269" t="s">
        <v>5485</v>
      </c>
      <c r="E23" s="269" t="s">
        <v>4</v>
      </c>
      <c r="F23" s="269" t="s">
        <v>5</v>
      </c>
      <c r="G23" s="270"/>
      <c r="H23" s="270"/>
      <c r="I23" s="270"/>
      <c r="J23" s="269"/>
      <c r="K23" s="269"/>
    </row>
    <row r="24" spans="1:11" ht="45" customHeight="1" x14ac:dyDescent="0.25">
      <c r="A24" s="269" t="s">
        <v>2929</v>
      </c>
      <c r="B24" s="269" t="s">
        <v>2930</v>
      </c>
      <c r="C24" s="269" t="s">
        <v>2931</v>
      </c>
      <c r="D24" s="269" t="s">
        <v>5485</v>
      </c>
      <c r="E24" s="269" t="s">
        <v>4</v>
      </c>
      <c r="F24" s="269" t="s">
        <v>5</v>
      </c>
      <c r="G24" s="270"/>
      <c r="H24" s="270"/>
      <c r="I24" s="270"/>
      <c r="J24" s="269"/>
      <c r="K24" s="269" t="s">
        <v>4816</v>
      </c>
    </row>
    <row r="25" spans="1:11" ht="45" customHeight="1" x14ac:dyDescent="0.25">
      <c r="A25" s="269" t="s">
        <v>2933</v>
      </c>
      <c r="B25" s="269" t="s">
        <v>2934</v>
      </c>
      <c r="C25" s="269" t="s">
        <v>2935</v>
      </c>
      <c r="D25" s="269" t="s">
        <v>5485</v>
      </c>
      <c r="E25" s="269" t="s">
        <v>4</v>
      </c>
      <c r="F25" s="269" t="s">
        <v>5</v>
      </c>
      <c r="G25" s="270"/>
      <c r="H25" s="270"/>
      <c r="I25" s="270"/>
      <c r="J25" s="269"/>
      <c r="K25" s="269" t="s">
        <v>13</v>
      </c>
    </row>
    <row r="26" spans="1:11" ht="45" customHeight="1" x14ac:dyDescent="0.25">
      <c r="A26" s="269" t="s">
        <v>3326</v>
      </c>
      <c r="B26" s="269" t="s">
        <v>3327</v>
      </c>
      <c r="C26" s="269" t="s">
        <v>3328</v>
      </c>
      <c r="D26" s="269" t="s">
        <v>5485</v>
      </c>
      <c r="E26" s="269" t="s">
        <v>4</v>
      </c>
      <c r="F26" s="269" t="s">
        <v>5</v>
      </c>
      <c r="G26" s="270"/>
      <c r="H26" s="270"/>
      <c r="I26" s="270"/>
      <c r="J26" s="269"/>
      <c r="K26" s="269" t="s">
        <v>13</v>
      </c>
    </row>
    <row r="27" spans="1:11" ht="45" customHeight="1" x14ac:dyDescent="0.25">
      <c r="A27" s="269" t="s">
        <v>3330</v>
      </c>
      <c r="B27" s="269" t="s">
        <v>3331</v>
      </c>
      <c r="C27" s="269" t="s">
        <v>3332</v>
      </c>
      <c r="D27" s="269" t="s">
        <v>5485</v>
      </c>
      <c r="E27" s="269" t="s">
        <v>4</v>
      </c>
      <c r="F27" s="269" t="s">
        <v>5</v>
      </c>
      <c r="G27" s="270"/>
      <c r="H27" s="270"/>
      <c r="I27" s="270"/>
      <c r="J27" s="269"/>
      <c r="K27" s="269" t="s">
        <v>13</v>
      </c>
    </row>
    <row r="28" spans="1:11" ht="45" customHeight="1" x14ac:dyDescent="0.25">
      <c r="A28" s="269" t="s">
        <v>3712</v>
      </c>
      <c r="B28" s="269" t="s">
        <v>3713</v>
      </c>
      <c r="C28" s="269" t="s">
        <v>3714</v>
      </c>
      <c r="D28" s="269" t="s">
        <v>5485</v>
      </c>
      <c r="E28" s="269" t="s">
        <v>4</v>
      </c>
      <c r="F28" s="269" t="s">
        <v>5</v>
      </c>
      <c r="G28" s="270"/>
      <c r="H28" s="270"/>
      <c r="I28" s="270"/>
      <c r="J28" s="269"/>
      <c r="K28" s="269"/>
    </row>
    <row r="29" spans="1:11" ht="45" customHeight="1" x14ac:dyDescent="0.25">
      <c r="A29" s="269" t="s">
        <v>3734</v>
      </c>
      <c r="B29" s="269" t="s">
        <v>3735</v>
      </c>
      <c r="C29" s="269" t="s">
        <v>3736</v>
      </c>
      <c r="D29" s="269" t="s">
        <v>5485</v>
      </c>
      <c r="E29" s="269" t="s">
        <v>4</v>
      </c>
      <c r="F29" s="269" t="s">
        <v>5</v>
      </c>
      <c r="G29" s="270"/>
      <c r="H29" s="270"/>
      <c r="I29" s="270"/>
      <c r="J29" s="269"/>
      <c r="K29" s="269"/>
    </row>
    <row r="30" spans="1:11" ht="45" customHeight="1" x14ac:dyDescent="0.25">
      <c r="A30" s="269" t="s">
        <v>3739</v>
      </c>
      <c r="B30" s="269" t="s">
        <v>3740</v>
      </c>
      <c r="C30" s="269" t="s">
        <v>3741</v>
      </c>
      <c r="D30" s="269" t="s">
        <v>5487</v>
      </c>
      <c r="E30" s="269" t="s">
        <v>8</v>
      </c>
      <c r="F30" s="269" t="s">
        <v>5</v>
      </c>
      <c r="G30" s="270"/>
      <c r="H30" s="270"/>
      <c r="I30" s="270"/>
      <c r="J30" s="269"/>
      <c r="K30" s="269"/>
    </row>
    <row r="31" spans="1:11" ht="45" customHeight="1" x14ac:dyDescent="0.25">
      <c r="A31" s="269" t="s">
        <v>3743</v>
      </c>
      <c r="B31" s="269" t="s">
        <v>5424</v>
      </c>
      <c r="C31" s="269" t="s">
        <v>5425</v>
      </c>
      <c r="D31" s="269" t="s">
        <v>5485</v>
      </c>
      <c r="E31" s="269" t="s">
        <v>4</v>
      </c>
      <c r="F31" s="269" t="s">
        <v>5</v>
      </c>
      <c r="G31" s="270"/>
      <c r="H31" s="270"/>
      <c r="I31" s="270"/>
      <c r="J31" s="269"/>
      <c r="K31" s="269" t="s">
        <v>10</v>
      </c>
    </row>
    <row r="32" spans="1:11" ht="45" customHeight="1" x14ac:dyDescent="0.25">
      <c r="A32" s="269" t="s">
        <v>3746</v>
      </c>
      <c r="B32" s="269" t="s">
        <v>3747</v>
      </c>
      <c r="C32" s="269" t="s">
        <v>3748</v>
      </c>
      <c r="D32" s="269" t="s">
        <v>5487</v>
      </c>
      <c r="E32" s="269" t="s">
        <v>8</v>
      </c>
      <c r="F32" s="269" t="s">
        <v>5</v>
      </c>
      <c r="G32" s="270"/>
      <c r="H32" s="270"/>
      <c r="I32" s="270"/>
      <c r="J32" s="269"/>
      <c r="K32" s="269" t="s">
        <v>153</v>
      </c>
    </row>
    <row r="33" spans="1:11" ht="45" customHeight="1" x14ac:dyDescent="0.25">
      <c r="A33" s="269" t="s">
        <v>3751</v>
      </c>
      <c r="B33" s="269" t="s">
        <v>3752</v>
      </c>
      <c r="C33" s="269" t="s">
        <v>3753</v>
      </c>
      <c r="D33" s="269" t="s">
        <v>5487</v>
      </c>
      <c r="E33" s="269" t="s">
        <v>8</v>
      </c>
      <c r="F33" s="269" t="s">
        <v>6</v>
      </c>
      <c r="G33" s="270"/>
      <c r="H33" s="270"/>
      <c r="I33" s="270"/>
      <c r="J33" s="269"/>
      <c r="K33" s="269" t="s">
        <v>153</v>
      </c>
    </row>
    <row r="34" spans="1:11" ht="45" customHeight="1" x14ac:dyDescent="0.25">
      <c r="A34" s="269" t="s">
        <v>3756</v>
      </c>
      <c r="B34" s="269" t="s">
        <v>3757</v>
      </c>
      <c r="C34" s="269" t="s">
        <v>3758</v>
      </c>
      <c r="D34" s="269" t="s">
        <v>5487</v>
      </c>
      <c r="E34" s="269" t="s">
        <v>8</v>
      </c>
      <c r="F34" s="269" t="s">
        <v>6</v>
      </c>
      <c r="G34" s="270"/>
      <c r="H34" s="270"/>
      <c r="I34" s="270"/>
      <c r="J34" s="269"/>
      <c r="K34" s="269" t="s">
        <v>153</v>
      </c>
    </row>
    <row r="35" spans="1:11" ht="45" customHeight="1" x14ac:dyDescent="0.25">
      <c r="A35" s="269" t="s">
        <v>3761</v>
      </c>
      <c r="B35" s="269" t="s">
        <v>3762</v>
      </c>
      <c r="C35" s="269" t="s">
        <v>3763</v>
      </c>
      <c r="D35" s="269" t="s">
        <v>5487</v>
      </c>
      <c r="E35" s="269" t="s">
        <v>8</v>
      </c>
      <c r="F35" s="269" t="s">
        <v>6</v>
      </c>
      <c r="G35" s="270"/>
      <c r="H35" s="270"/>
      <c r="I35" s="270"/>
      <c r="J35" s="269"/>
      <c r="K35" s="269" t="s">
        <v>153</v>
      </c>
    </row>
    <row r="36" spans="1:11" ht="45" customHeight="1" x14ac:dyDescent="0.25">
      <c r="A36" s="269" t="s">
        <v>3767</v>
      </c>
      <c r="B36" s="269" t="s">
        <v>3768</v>
      </c>
      <c r="C36" s="269" t="s">
        <v>3769</v>
      </c>
      <c r="D36" s="269" t="s">
        <v>5487</v>
      </c>
      <c r="E36" s="269" t="s">
        <v>8</v>
      </c>
      <c r="F36" s="269" t="s">
        <v>6</v>
      </c>
      <c r="G36" s="270"/>
      <c r="H36" s="270"/>
      <c r="I36" s="270"/>
      <c r="J36" s="269"/>
      <c r="K36" s="269" t="s">
        <v>153</v>
      </c>
    </row>
    <row r="37" spans="1:11" ht="45" customHeight="1" x14ac:dyDescent="0.25">
      <c r="A37" s="269" t="s">
        <v>3772</v>
      </c>
      <c r="B37" s="269" t="s">
        <v>3773</v>
      </c>
      <c r="C37" s="269" t="s">
        <v>3774</v>
      </c>
      <c r="D37" s="269" t="s">
        <v>5487</v>
      </c>
      <c r="E37" s="269" t="s">
        <v>8</v>
      </c>
      <c r="F37" s="269" t="s">
        <v>5</v>
      </c>
      <c r="G37" s="270"/>
      <c r="H37" s="270"/>
      <c r="I37" s="270"/>
      <c r="J37" s="269"/>
      <c r="K37" s="269" t="s">
        <v>153</v>
      </c>
    </row>
    <row r="38" spans="1:11" ht="45" customHeight="1" x14ac:dyDescent="0.25">
      <c r="A38" s="269" t="s">
        <v>3777</v>
      </c>
      <c r="B38" s="269" t="s">
        <v>3778</v>
      </c>
      <c r="C38" s="269" t="s">
        <v>3779</v>
      </c>
      <c r="D38" s="269" t="s">
        <v>5487</v>
      </c>
      <c r="E38" s="269" t="s">
        <v>8</v>
      </c>
      <c r="F38" s="269" t="s">
        <v>5</v>
      </c>
      <c r="G38" s="270"/>
      <c r="H38" s="270"/>
      <c r="I38" s="270"/>
      <c r="J38" s="269"/>
      <c r="K38" s="269"/>
    </row>
    <row r="39" spans="1:11" ht="45" customHeight="1" x14ac:dyDescent="0.25">
      <c r="A39" s="269" t="s">
        <v>3781</v>
      </c>
      <c r="B39" s="269" t="s">
        <v>3782</v>
      </c>
      <c r="C39" s="269" t="s">
        <v>3783</v>
      </c>
      <c r="D39" s="269" t="s">
        <v>5485</v>
      </c>
      <c r="E39" s="269" t="s">
        <v>4</v>
      </c>
      <c r="F39" s="269" t="s">
        <v>5</v>
      </c>
      <c r="G39" s="270"/>
      <c r="H39" s="270"/>
      <c r="I39" s="270"/>
      <c r="J39" s="269"/>
      <c r="K39" s="269"/>
    </row>
    <row r="40" spans="1:11" ht="45" customHeight="1" x14ac:dyDescent="0.25">
      <c r="A40" s="269" t="s">
        <v>3785</v>
      </c>
      <c r="B40" s="269" t="s">
        <v>3786</v>
      </c>
      <c r="C40" s="269" t="s">
        <v>3787</v>
      </c>
      <c r="D40" s="269" t="s">
        <v>5485</v>
      </c>
      <c r="E40" s="269" t="s">
        <v>4</v>
      </c>
      <c r="F40" s="269" t="s">
        <v>5</v>
      </c>
      <c r="G40" s="270"/>
      <c r="H40" s="270"/>
      <c r="I40" s="270"/>
      <c r="J40" s="269"/>
      <c r="K40" s="269"/>
    </row>
    <row r="41" spans="1:11" ht="45" customHeight="1" x14ac:dyDescent="0.25">
      <c r="A41" s="269" t="s">
        <v>3789</v>
      </c>
      <c r="B41" s="269" t="s">
        <v>5426</v>
      </c>
      <c r="C41" s="269" t="s">
        <v>5427</v>
      </c>
      <c r="D41" s="269" t="s">
        <v>5485</v>
      </c>
      <c r="E41" s="269" t="s">
        <v>4</v>
      </c>
      <c r="F41" s="269" t="s">
        <v>5</v>
      </c>
      <c r="G41" s="270"/>
      <c r="H41" s="270"/>
      <c r="I41" s="270"/>
      <c r="J41" s="269"/>
      <c r="K41" s="269" t="s">
        <v>10</v>
      </c>
    </row>
    <row r="42" spans="1:11" ht="45" customHeight="1" x14ac:dyDescent="0.25">
      <c r="A42" s="269" t="s">
        <v>3791</v>
      </c>
      <c r="B42" s="269" t="s">
        <v>3792</v>
      </c>
      <c r="C42" s="269" t="s">
        <v>3793</v>
      </c>
      <c r="D42" s="269" t="s">
        <v>5485</v>
      </c>
      <c r="E42" s="269" t="s">
        <v>4</v>
      </c>
      <c r="F42" s="269" t="s">
        <v>5</v>
      </c>
      <c r="G42" s="270"/>
      <c r="H42" s="270"/>
      <c r="I42" s="270"/>
      <c r="J42" s="269"/>
      <c r="K42" s="269" t="s">
        <v>10</v>
      </c>
    </row>
    <row r="43" spans="1:11" ht="45" customHeight="1" x14ac:dyDescent="0.25">
      <c r="A43" s="269" t="s">
        <v>3795</v>
      </c>
      <c r="B43" s="269" t="s">
        <v>5428</v>
      </c>
      <c r="C43" s="269" t="s">
        <v>5429</v>
      </c>
      <c r="D43" s="269" t="s">
        <v>5485</v>
      </c>
      <c r="E43" s="269" t="s">
        <v>4</v>
      </c>
      <c r="F43" s="269" t="s">
        <v>5</v>
      </c>
      <c r="G43" s="270"/>
      <c r="H43" s="270"/>
      <c r="I43" s="270"/>
      <c r="J43" s="269"/>
      <c r="K43" s="269" t="s">
        <v>10</v>
      </c>
    </row>
    <row r="44" spans="1:11" ht="45" customHeight="1" x14ac:dyDescent="0.25">
      <c r="A44" s="269" t="s">
        <v>3797</v>
      </c>
      <c r="B44" s="269" t="s">
        <v>3798</v>
      </c>
      <c r="C44" s="269" t="s">
        <v>3799</v>
      </c>
      <c r="D44" s="269" t="s">
        <v>5485</v>
      </c>
      <c r="E44" s="269" t="s">
        <v>4</v>
      </c>
      <c r="F44" s="269" t="s">
        <v>5</v>
      </c>
      <c r="G44" s="270"/>
      <c r="H44" s="270"/>
      <c r="I44" s="270"/>
      <c r="J44" s="269"/>
      <c r="K44" s="269" t="s">
        <v>4816</v>
      </c>
    </row>
    <row r="45" spans="1:11" ht="45" customHeight="1" x14ac:dyDescent="0.25">
      <c r="A45" s="269" t="s">
        <v>3801</v>
      </c>
      <c r="B45" s="269" t="s">
        <v>5430</v>
      </c>
      <c r="C45" s="269" t="s">
        <v>5431</v>
      </c>
      <c r="D45" s="269" t="s">
        <v>5485</v>
      </c>
      <c r="E45" s="269" t="s">
        <v>4</v>
      </c>
      <c r="F45" s="269" t="s">
        <v>5</v>
      </c>
      <c r="G45" s="270"/>
      <c r="H45" s="270"/>
      <c r="I45" s="270"/>
      <c r="J45" s="269"/>
      <c r="K45" s="269" t="s">
        <v>10</v>
      </c>
    </row>
    <row r="46" spans="1:11" ht="45" customHeight="1" x14ac:dyDescent="0.25">
      <c r="A46" s="269" t="s">
        <v>3803</v>
      </c>
      <c r="B46" s="269" t="s">
        <v>5432</v>
      </c>
      <c r="C46" s="269" t="s">
        <v>5433</v>
      </c>
      <c r="D46" s="269" t="s">
        <v>5485</v>
      </c>
      <c r="E46" s="269" t="s">
        <v>4</v>
      </c>
      <c r="F46" s="269" t="s">
        <v>5</v>
      </c>
      <c r="G46" s="270"/>
      <c r="H46" s="270"/>
      <c r="I46" s="270"/>
      <c r="J46" s="269"/>
      <c r="K46" s="269" t="s">
        <v>10</v>
      </c>
    </row>
    <row r="47" spans="1:11" ht="45" customHeight="1" x14ac:dyDescent="0.25">
      <c r="A47" s="269" t="s">
        <v>3805</v>
      </c>
      <c r="B47" s="269" t="s">
        <v>3806</v>
      </c>
      <c r="C47" s="269" t="s">
        <v>3807</v>
      </c>
      <c r="D47" s="269" t="s">
        <v>5485</v>
      </c>
      <c r="E47" s="269" t="s">
        <v>4</v>
      </c>
      <c r="F47" s="269" t="s">
        <v>5</v>
      </c>
      <c r="G47" s="270"/>
      <c r="H47" s="270"/>
      <c r="I47" s="270"/>
      <c r="J47" s="269"/>
      <c r="K47" s="269" t="s">
        <v>13</v>
      </c>
    </row>
    <row r="48" spans="1:11" ht="45" customHeight="1" x14ac:dyDescent="0.25">
      <c r="A48" s="27" t="s">
        <v>3891</v>
      </c>
      <c r="B48" s="22" t="s">
        <v>3892</v>
      </c>
      <c r="C48" s="22" t="s">
        <v>3893</v>
      </c>
      <c r="D48" s="28" t="s">
        <v>5485</v>
      </c>
      <c r="E48" s="28" t="s">
        <v>4</v>
      </c>
      <c r="F48" s="28" t="s">
        <v>5</v>
      </c>
      <c r="G48" s="30"/>
      <c r="H48" s="30"/>
      <c r="I48" s="30"/>
      <c r="J48" s="21"/>
      <c r="K48" s="21" t="s">
        <v>4816</v>
      </c>
    </row>
    <row r="49" spans="1:11" ht="45" customHeight="1" x14ac:dyDescent="0.25">
      <c r="A49" s="27"/>
      <c r="B49" s="22"/>
      <c r="C49" s="22"/>
      <c r="D49" s="28"/>
      <c r="E49" s="28"/>
      <c r="F49" s="28"/>
      <c r="G49" s="30"/>
      <c r="H49" s="30"/>
      <c r="I49" s="30"/>
      <c r="J49" s="21"/>
      <c r="K49" s="21"/>
    </row>
    <row r="50" spans="1:11" ht="45" customHeight="1" x14ac:dyDescent="0.25">
      <c r="A50" s="27"/>
      <c r="B50" s="22"/>
      <c r="C50" s="22"/>
      <c r="D50" s="28"/>
      <c r="E50" s="28"/>
      <c r="F50" s="28"/>
      <c r="G50" s="30"/>
      <c r="H50" s="30"/>
      <c r="I50" s="30"/>
      <c r="J50" s="21"/>
      <c r="K50" s="21"/>
    </row>
    <row r="51" spans="1:11" ht="45" customHeight="1" x14ac:dyDescent="0.25">
      <c r="A51" s="27"/>
      <c r="B51" s="22"/>
      <c r="C51" s="22"/>
      <c r="D51" s="28"/>
      <c r="E51" s="28"/>
      <c r="F51" s="28"/>
      <c r="G51" s="30"/>
      <c r="H51" s="30"/>
      <c r="I51" s="30"/>
      <c r="J51" s="21"/>
      <c r="K51" s="21"/>
    </row>
    <row r="52" spans="1:11" ht="45" customHeight="1" x14ac:dyDescent="0.25">
      <c r="A52" s="7"/>
      <c r="B52" s="7"/>
      <c r="C52" s="7"/>
      <c r="D52" s="7"/>
      <c r="E52" s="7"/>
      <c r="F52" s="7"/>
      <c r="G52" s="20"/>
      <c r="H52" s="20"/>
      <c r="I52" s="20"/>
      <c r="J52" s="7"/>
      <c r="K52" s="7"/>
    </row>
    <row r="53" spans="1:11" ht="45" customHeight="1" x14ac:dyDescent="0.25">
      <c r="A53" s="7"/>
      <c r="B53" s="7"/>
      <c r="C53" s="7"/>
      <c r="D53" s="7"/>
      <c r="E53" s="7"/>
      <c r="F53" s="7"/>
      <c r="G53" s="20"/>
      <c r="H53" s="20"/>
      <c r="I53" s="20"/>
      <c r="J53" s="7"/>
      <c r="K53" s="7"/>
    </row>
    <row r="54" spans="1:11" ht="45" customHeight="1" x14ac:dyDescent="0.25">
      <c r="A54" s="7"/>
      <c r="B54" s="7"/>
      <c r="C54" s="7"/>
      <c r="D54" s="7"/>
      <c r="E54" s="7"/>
      <c r="F54" s="7"/>
      <c r="G54" s="20"/>
      <c r="H54" s="20"/>
      <c r="I54" s="20"/>
      <c r="J54" s="7"/>
      <c r="K54" s="7"/>
    </row>
    <row r="55" spans="1:11" ht="45" customHeight="1" x14ac:dyDescent="0.25">
      <c r="A55" s="7"/>
      <c r="B55" s="7"/>
      <c r="C55" s="7"/>
      <c r="D55" s="7"/>
      <c r="E55" s="7"/>
      <c r="F55" s="7"/>
      <c r="G55" s="20"/>
      <c r="H55" s="20"/>
      <c r="I55" s="20"/>
      <c r="J55" s="7"/>
      <c r="K55" s="7"/>
    </row>
    <row r="56" spans="1:11" ht="45" customHeight="1" x14ac:dyDescent="0.25">
      <c r="A56" s="7"/>
      <c r="B56" s="7"/>
      <c r="C56" s="7"/>
      <c r="D56" s="7"/>
      <c r="E56" s="7"/>
      <c r="F56" s="7"/>
      <c r="G56" s="20"/>
      <c r="H56" s="20"/>
      <c r="I56" s="20"/>
      <c r="J56" s="7"/>
      <c r="K56" s="7"/>
    </row>
    <row r="57" spans="1:11" ht="45" customHeight="1" x14ac:dyDescent="0.25">
      <c r="A57" s="7"/>
      <c r="B57" s="7"/>
      <c r="C57" s="7"/>
      <c r="D57" s="7"/>
      <c r="E57" s="7"/>
      <c r="F57" s="7"/>
      <c r="G57" s="20"/>
      <c r="H57" s="20"/>
      <c r="I57" s="20"/>
      <c r="J57" s="7"/>
      <c r="K57" s="7"/>
    </row>
    <row r="58" spans="1:11" ht="45" customHeight="1" x14ac:dyDescent="0.25">
      <c r="A58" s="7"/>
      <c r="B58" s="7"/>
      <c r="C58" s="7"/>
      <c r="D58" s="7"/>
      <c r="E58" s="7"/>
      <c r="F58" s="7"/>
      <c r="G58" s="20"/>
      <c r="H58" s="20"/>
      <c r="I58" s="20"/>
      <c r="J58" s="7"/>
      <c r="K58" s="7"/>
    </row>
    <row r="59" spans="1:11" ht="45" customHeight="1" x14ac:dyDescent="0.25">
      <c r="A59" s="7"/>
      <c r="B59" s="7"/>
      <c r="C59" s="7"/>
      <c r="D59" s="7"/>
      <c r="E59" s="7"/>
      <c r="F59" s="7"/>
      <c r="G59" s="20"/>
      <c r="H59" s="20"/>
      <c r="I59" s="20"/>
      <c r="J59" s="7"/>
      <c r="K59" s="7"/>
    </row>
    <row r="60" spans="1:11" ht="45" customHeight="1" x14ac:dyDescent="0.25">
      <c r="A60" s="7"/>
      <c r="B60" s="7"/>
      <c r="C60" s="7"/>
      <c r="D60" s="7"/>
      <c r="E60" s="7"/>
      <c r="F60" s="7"/>
      <c r="G60" s="20"/>
      <c r="H60" s="20"/>
      <c r="I60" s="20"/>
      <c r="J60" s="7"/>
      <c r="K60" s="7"/>
    </row>
    <row r="61" spans="1:11" ht="45" customHeight="1" x14ac:dyDescent="0.25">
      <c r="A61" s="7"/>
      <c r="B61" s="7"/>
      <c r="C61" s="7"/>
      <c r="D61" s="7"/>
      <c r="E61" s="7"/>
      <c r="F61" s="7"/>
      <c r="G61" s="20"/>
      <c r="H61" s="20"/>
      <c r="I61" s="20"/>
      <c r="J61" s="7"/>
      <c r="K61" s="7"/>
    </row>
    <row r="62" spans="1:11" ht="45" customHeight="1" x14ac:dyDescent="0.25">
      <c r="A62" s="7"/>
      <c r="B62" s="7"/>
      <c r="C62" s="7"/>
      <c r="D62" s="7"/>
      <c r="E62" s="7"/>
      <c r="F62" s="7"/>
      <c r="G62" s="20"/>
      <c r="H62" s="20"/>
      <c r="I62" s="20"/>
      <c r="J62" s="7"/>
      <c r="K62" s="7"/>
    </row>
    <row r="63" spans="1:11" x14ac:dyDescent="0.25">
      <c r="A63" s="7"/>
      <c r="B63" s="7"/>
      <c r="C63" s="7"/>
      <c r="D63" s="7"/>
      <c r="E63" s="7"/>
      <c r="F63" s="7"/>
      <c r="G63" s="20"/>
      <c r="H63" s="20"/>
      <c r="I63" s="20"/>
      <c r="J63" s="7"/>
      <c r="K63" s="7"/>
    </row>
    <row r="64" spans="1:11" x14ac:dyDescent="0.25">
      <c r="A64" s="7"/>
      <c r="B64" s="7"/>
      <c r="C64" s="7"/>
      <c r="D64" s="7"/>
      <c r="E64" s="7"/>
      <c r="F64" s="7"/>
      <c r="G64" s="20"/>
      <c r="H64" s="20"/>
      <c r="I64" s="20"/>
      <c r="J64" s="7"/>
      <c r="K64" s="7"/>
    </row>
  </sheetData>
  <conditionalFormatting sqref="A3:K59">
    <cfRule type="expression" dxfId="31" priority="3">
      <formula>$F3="v"</formula>
    </cfRule>
    <cfRule type="expression" dxfId="30" priority="4">
      <formula>$F3="no"</formula>
    </cfRule>
  </conditionalFormatting>
  <conditionalFormatting sqref="A3:I59">
    <cfRule type="expression" dxfId="29" priority="1">
      <formula>$F3="m"</formula>
    </cfRule>
    <cfRule type="expression" dxfId="28" priority="2">
      <formula>$F3="d"</formula>
    </cfRule>
  </conditionalFormatting>
  <pageMargins left="0.7" right="0.2" top="0.2" bottom="0.2" header="0.05" footer="0.3"/>
  <pageSetup orientation="landscape" r:id="rId1"/>
  <headerFooter>
    <oddHeader>&amp;L&amp;A</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CFA57-D6E5-4DF9-B22B-41E986C711D7}">
  <dimension ref="A2:K62"/>
  <sheetViews>
    <sheetView workbookViewId="0">
      <selection activeCell="A2" sqref="A2"/>
    </sheetView>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5.4257812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4865</v>
      </c>
      <c r="B3" s="269" t="s">
        <v>4866</v>
      </c>
      <c r="C3" s="269" t="s">
        <v>4867</v>
      </c>
      <c r="D3" s="269" t="s">
        <v>5487</v>
      </c>
      <c r="E3" s="269" t="s">
        <v>8</v>
      </c>
      <c r="F3" s="269" t="s">
        <v>5</v>
      </c>
      <c r="G3" s="270"/>
      <c r="H3" s="270"/>
      <c r="I3" s="270"/>
      <c r="J3" s="269"/>
      <c r="K3" s="269"/>
    </row>
    <row r="4" spans="1:11" ht="45" customHeight="1" x14ac:dyDescent="0.25">
      <c r="A4" s="269" t="s">
        <v>4871</v>
      </c>
      <c r="B4" s="269" t="s">
        <v>4872</v>
      </c>
      <c r="C4" s="269" t="s">
        <v>4873</v>
      </c>
      <c r="D4" s="269" t="s">
        <v>5487</v>
      </c>
      <c r="E4" s="269" t="s">
        <v>8</v>
      </c>
      <c r="F4" s="269" t="s">
        <v>5</v>
      </c>
      <c r="G4" s="270"/>
      <c r="H4" s="270"/>
      <c r="I4" s="270"/>
      <c r="J4" s="269"/>
      <c r="K4" s="269"/>
    </row>
    <row r="5" spans="1:11" ht="45" customHeight="1" x14ac:dyDescent="0.25">
      <c r="A5" s="269" t="s">
        <v>4876</v>
      </c>
      <c r="B5" s="269" t="s">
        <v>4877</v>
      </c>
      <c r="C5" s="269" t="s">
        <v>4878</v>
      </c>
      <c r="D5" s="269" t="s">
        <v>5487</v>
      </c>
      <c r="E5" s="269" t="s">
        <v>8</v>
      </c>
      <c r="F5" s="269" t="s">
        <v>5</v>
      </c>
      <c r="G5" s="270"/>
      <c r="H5" s="270"/>
      <c r="I5" s="270"/>
      <c r="J5" s="269"/>
      <c r="K5" s="269"/>
    </row>
    <row r="6" spans="1:11" ht="45" customHeight="1" x14ac:dyDescent="0.25">
      <c r="A6" s="269" t="s">
        <v>4881</v>
      </c>
      <c r="B6" s="269" t="s">
        <v>4882</v>
      </c>
      <c r="C6" s="269" t="s">
        <v>4883</v>
      </c>
      <c r="D6" s="269" t="s">
        <v>5487</v>
      </c>
      <c r="E6" s="269" t="s">
        <v>8</v>
      </c>
      <c r="F6" s="269" t="s">
        <v>5</v>
      </c>
      <c r="G6" s="270"/>
      <c r="H6" s="270"/>
      <c r="I6" s="270"/>
      <c r="J6" s="269"/>
      <c r="K6" s="269"/>
    </row>
    <row r="7" spans="1:11" ht="45" customHeight="1" x14ac:dyDescent="0.25">
      <c r="A7" s="269" t="s">
        <v>494</v>
      </c>
      <c r="B7" s="269" t="s">
        <v>495</v>
      </c>
      <c r="C7" s="269" t="s">
        <v>496</v>
      </c>
      <c r="D7" s="269" t="s">
        <v>5485</v>
      </c>
      <c r="E7" s="269" t="s">
        <v>8</v>
      </c>
      <c r="F7" s="269" t="s">
        <v>5</v>
      </c>
      <c r="G7" s="270"/>
      <c r="H7" s="270"/>
      <c r="I7" s="270"/>
      <c r="J7" s="269"/>
      <c r="K7" s="269"/>
    </row>
    <row r="8" spans="1:11" ht="45" customHeight="1" x14ac:dyDescent="0.25">
      <c r="A8" s="269" t="s">
        <v>501</v>
      </c>
      <c r="B8" s="269" t="s">
        <v>502</v>
      </c>
      <c r="C8" s="269" t="s">
        <v>503</v>
      </c>
      <c r="D8" s="269" t="s">
        <v>5485</v>
      </c>
      <c r="E8" s="269" t="s">
        <v>8</v>
      </c>
      <c r="F8" s="269" t="s">
        <v>5</v>
      </c>
      <c r="G8" s="270"/>
      <c r="H8" s="270"/>
      <c r="I8" s="270"/>
      <c r="J8" s="269"/>
      <c r="K8" s="269"/>
    </row>
    <row r="9" spans="1:11" ht="45" customHeight="1" x14ac:dyDescent="0.25">
      <c r="A9" s="269" t="s">
        <v>506</v>
      </c>
      <c r="B9" s="269" t="s">
        <v>507</v>
      </c>
      <c r="C9" s="269" t="s">
        <v>508</v>
      </c>
      <c r="D9" s="269" t="s">
        <v>5485</v>
      </c>
      <c r="E9" s="269" t="s">
        <v>8</v>
      </c>
      <c r="F9" s="269" t="s">
        <v>5</v>
      </c>
      <c r="G9" s="270"/>
      <c r="H9" s="270"/>
      <c r="I9" s="270"/>
      <c r="J9" s="269"/>
      <c r="K9" s="269"/>
    </row>
    <row r="10" spans="1:11" ht="45" customHeight="1" x14ac:dyDescent="0.25">
      <c r="A10" s="269" t="s">
        <v>511</v>
      </c>
      <c r="B10" s="269" t="s">
        <v>512</v>
      </c>
      <c r="C10" s="269" t="s">
        <v>513</v>
      </c>
      <c r="D10" s="269" t="s">
        <v>5485</v>
      </c>
      <c r="E10" s="269" t="s">
        <v>8</v>
      </c>
      <c r="F10" s="269" t="s">
        <v>5</v>
      </c>
      <c r="G10" s="270"/>
      <c r="H10" s="270"/>
      <c r="I10" s="270"/>
      <c r="J10" s="269"/>
      <c r="K10" s="269"/>
    </row>
    <row r="11" spans="1:11" ht="45" customHeight="1" x14ac:dyDescent="0.25">
      <c r="A11" s="269" t="s">
        <v>516</v>
      </c>
      <c r="B11" s="269" t="s">
        <v>517</v>
      </c>
      <c r="C11" s="269" t="s">
        <v>518</v>
      </c>
      <c r="D11" s="269" t="s">
        <v>5487</v>
      </c>
      <c r="E11" s="269" t="s">
        <v>8</v>
      </c>
      <c r="F11" s="269" t="s">
        <v>5</v>
      </c>
      <c r="G11" s="270"/>
      <c r="H11" s="270"/>
      <c r="I11" s="270"/>
      <c r="J11" s="269"/>
      <c r="K11" s="269"/>
    </row>
    <row r="12" spans="1:11" ht="45" customHeight="1" x14ac:dyDescent="0.25">
      <c r="A12" s="269" t="s">
        <v>521</v>
      </c>
      <c r="B12" s="269" t="s">
        <v>522</v>
      </c>
      <c r="C12" s="269" t="s">
        <v>523</v>
      </c>
      <c r="D12" s="269" t="s">
        <v>5487</v>
      </c>
      <c r="E12" s="269" t="s">
        <v>8</v>
      </c>
      <c r="F12" s="269" t="s">
        <v>5</v>
      </c>
      <c r="G12" s="270"/>
      <c r="H12" s="270"/>
      <c r="I12" s="270"/>
      <c r="J12" s="269"/>
      <c r="K12" s="269"/>
    </row>
    <row r="13" spans="1:11" ht="45" customHeight="1" x14ac:dyDescent="0.25">
      <c r="A13" s="269" t="s">
        <v>526</v>
      </c>
      <c r="B13" s="269" t="s">
        <v>527</v>
      </c>
      <c r="C13" s="269" t="s">
        <v>528</v>
      </c>
      <c r="D13" s="269" t="s">
        <v>5487</v>
      </c>
      <c r="E13" s="269" t="s">
        <v>8</v>
      </c>
      <c r="F13" s="269" t="s">
        <v>5</v>
      </c>
      <c r="G13" s="270"/>
      <c r="H13" s="270"/>
      <c r="I13" s="270"/>
      <c r="J13" s="269"/>
      <c r="K13" s="269"/>
    </row>
    <row r="14" spans="1:11" ht="45" customHeight="1" x14ac:dyDescent="0.25">
      <c r="A14" s="269" t="s">
        <v>531</v>
      </c>
      <c r="B14" s="269" t="s">
        <v>532</v>
      </c>
      <c r="C14" s="269" t="s">
        <v>533</v>
      </c>
      <c r="D14" s="269" t="s">
        <v>5487</v>
      </c>
      <c r="E14" s="269" t="s">
        <v>8</v>
      </c>
      <c r="F14" s="269" t="s">
        <v>5</v>
      </c>
      <c r="G14" s="270"/>
      <c r="H14" s="270"/>
      <c r="I14" s="270"/>
      <c r="J14" s="269"/>
      <c r="K14" s="269"/>
    </row>
    <row r="15" spans="1:11" ht="45" customHeight="1" x14ac:dyDescent="0.25">
      <c r="A15" s="269" t="s">
        <v>5247</v>
      </c>
      <c r="B15" s="269" t="s">
        <v>5248</v>
      </c>
      <c r="C15" s="269" t="s">
        <v>5249</v>
      </c>
      <c r="D15" s="269" t="s">
        <v>5487</v>
      </c>
      <c r="E15" s="269" t="s">
        <v>8</v>
      </c>
      <c r="F15" s="269" t="s">
        <v>6</v>
      </c>
      <c r="G15" s="270"/>
      <c r="H15" s="270"/>
      <c r="I15" s="270"/>
      <c r="J15" s="269"/>
      <c r="K15" s="269" t="s">
        <v>5175</v>
      </c>
    </row>
    <row r="16" spans="1:11" ht="45" customHeight="1" x14ac:dyDescent="0.25">
      <c r="A16" s="269" t="s">
        <v>636</v>
      </c>
      <c r="B16" s="269" t="s">
        <v>637</v>
      </c>
      <c r="C16" s="269" t="s">
        <v>638</v>
      </c>
      <c r="D16" s="269" t="s">
        <v>5487</v>
      </c>
      <c r="E16" s="269" t="s">
        <v>8</v>
      </c>
      <c r="F16" s="269" t="s">
        <v>5</v>
      </c>
      <c r="G16" s="270"/>
      <c r="H16" s="270"/>
      <c r="I16" s="270"/>
      <c r="J16" s="269"/>
      <c r="K16" s="269" t="s">
        <v>5176</v>
      </c>
    </row>
    <row r="17" spans="1:11" ht="45" customHeight="1" x14ac:dyDescent="0.25">
      <c r="A17" s="269" t="s">
        <v>1190</v>
      </c>
      <c r="B17" s="269" t="s">
        <v>1191</v>
      </c>
      <c r="C17" s="269" t="s">
        <v>1192</v>
      </c>
      <c r="D17" s="269" t="s">
        <v>5485</v>
      </c>
      <c r="E17" s="269" t="s">
        <v>4</v>
      </c>
      <c r="F17" s="269" t="s">
        <v>5</v>
      </c>
      <c r="G17" s="270"/>
      <c r="H17" s="270"/>
      <c r="I17" s="270"/>
      <c r="J17" s="269"/>
      <c r="K17" s="269" t="s">
        <v>13</v>
      </c>
    </row>
    <row r="18" spans="1:11" ht="45" customHeight="1" x14ac:dyDescent="0.25">
      <c r="A18" s="269" t="s">
        <v>2128</v>
      </c>
      <c r="B18" s="269" t="s">
        <v>2129</v>
      </c>
      <c r="C18" s="269" t="s">
        <v>2130</v>
      </c>
      <c r="D18" s="269" t="s">
        <v>5485</v>
      </c>
      <c r="E18" s="269" t="s">
        <v>8</v>
      </c>
      <c r="F18" s="269" t="s">
        <v>6</v>
      </c>
      <c r="G18" s="270"/>
      <c r="H18" s="270"/>
      <c r="I18" s="270"/>
      <c r="J18" s="269"/>
      <c r="K18" s="269" t="s">
        <v>15</v>
      </c>
    </row>
    <row r="19" spans="1:11" ht="45" customHeight="1" x14ac:dyDescent="0.25">
      <c r="A19" s="269" t="s">
        <v>2133</v>
      </c>
      <c r="B19" s="269" t="s">
        <v>2134</v>
      </c>
      <c r="C19" s="269" t="s">
        <v>2135</v>
      </c>
      <c r="D19" s="269" t="s">
        <v>5485</v>
      </c>
      <c r="E19" s="269" t="s">
        <v>8</v>
      </c>
      <c r="F19" s="269" t="s">
        <v>6</v>
      </c>
      <c r="G19" s="270"/>
      <c r="H19" s="270"/>
      <c r="I19" s="270"/>
      <c r="J19" s="269"/>
      <c r="K19" s="269" t="s">
        <v>15</v>
      </c>
    </row>
    <row r="20" spans="1:11" ht="45" customHeight="1" x14ac:dyDescent="0.25">
      <c r="A20" s="269" t="s">
        <v>2138</v>
      </c>
      <c r="B20" s="269" t="s">
        <v>2139</v>
      </c>
      <c r="C20" s="269" t="s">
        <v>2140</v>
      </c>
      <c r="D20" s="269" t="s">
        <v>5485</v>
      </c>
      <c r="E20" s="269" t="s">
        <v>8</v>
      </c>
      <c r="F20" s="269" t="s">
        <v>6</v>
      </c>
      <c r="G20" s="270"/>
      <c r="H20" s="270"/>
      <c r="I20" s="270"/>
      <c r="J20" s="269"/>
      <c r="K20" s="269" t="s">
        <v>15</v>
      </c>
    </row>
    <row r="21" spans="1:11" ht="45" customHeight="1" x14ac:dyDescent="0.25">
      <c r="A21" s="269" t="s">
        <v>2143</v>
      </c>
      <c r="B21" s="269" t="s">
        <v>1499</v>
      </c>
      <c r="C21" s="269" t="s">
        <v>2144</v>
      </c>
      <c r="D21" s="269" t="s">
        <v>5485</v>
      </c>
      <c r="E21" s="269" t="s">
        <v>8</v>
      </c>
      <c r="F21" s="269" t="s">
        <v>6</v>
      </c>
      <c r="G21" s="270"/>
      <c r="H21" s="270"/>
      <c r="I21" s="270"/>
      <c r="J21" s="269"/>
      <c r="K21" s="269" t="s">
        <v>15</v>
      </c>
    </row>
    <row r="22" spans="1:11" ht="45" customHeight="1" x14ac:dyDescent="0.25">
      <c r="A22" s="269" t="s">
        <v>2147</v>
      </c>
      <c r="B22" s="269" t="s">
        <v>2148</v>
      </c>
      <c r="C22" s="269" t="s">
        <v>2149</v>
      </c>
      <c r="D22" s="269" t="s">
        <v>5485</v>
      </c>
      <c r="E22" s="269" t="s">
        <v>8</v>
      </c>
      <c r="F22" s="269" t="s">
        <v>6</v>
      </c>
      <c r="G22" s="270"/>
      <c r="H22" s="270"/>
      <c r="I22" s="270"/>
      <c r="J22" s="269"/>
      <c r="K22" s="269" t="s">
        <v>15</v>
      </c>
    </row>
    <row r="23" spans="1:11" ht="45" customHeight="1" x14ac:dyDescent="0.25">
      <c r="A23" s="269" t="s">
        <v>2152</v>
      </c>
      <c r="B23" s="269" t="s">
        <v>2153</v>
      </c>
      <c r="C23" s="269" t="s">
        <v>2154</v>
      </c>
      <c r="D23" s="269" t="s">
        <v>5485</v>
      </c>
      <c r="E23" s="269" t="s">
        <v>8</v>
      </c>
      <c r="F23" s="269" t="s">
        <v>6</v>
      </c>
      <c r="G23" s="270"/>
      <c r="H23" s="270"/>
      <c r="I23" s="270"/>
      <c r="J23" s="269"/>
      <c r="K23" s="269" t="s">
        <v>15</v>
      </c>
    </row>
    <row r="24" spans="1:11" ht="45" customHeight="1" x14ac:dyDescent="0.25">
      <c r="A24" s="269" t="s">
        <v>2156</v>
      </c>
      <c r="B24" s="269" t="s">
        <v>2157</v>
      </c>
      <c r="C24" s="269" t="s">
        <v>2158</v>
      </c>
      <c r="D24" s="269" t="s">
        <v>5485</v>
      </c>
      <c r="E24" s="269" t="s">
        <v>4</v>
      </c>
      <c r="F24" s="269" t="s">
        <v>5</v>
      </c>
      <c r="G24" s="270"/>
      <c r="H24" s="270"/>
      <c r="I24" s="270"/>
      <c r="J24" s="269"/>
      <c r="K24" s="269" t="s">
        <v>15</v>
      </c>
    </row>
    <row r="25" spans="1:11" ht="45" customHeight="1" x14ac:dyDescent="0.25">
      <c r="A25" s="269" t="s">
        <v>2160</v>
      </c>
      <c r="B25" s="269" t="s">
        <v>5389</v>
      </c>
      <c r="C25" s="269" t="s">
        <v>5390</v>
      </c>
      <c r="D25" s="269" t="s">
        <v>5485</v>
      </c>
      <c r="E25" s="269" t="s">
        <v>4</v>
      </c>
      <c r="F25" s="269" t="s">
        <v>5</v>
      </c>
      <c r="G25" s="270"/>
      <c r="H25" s="270"/>
      <c r="I25" s="270"/>
      <c r="J25" s="269"/>
      <c r="K25" s="269" t="s">
        <v>15</v>
      </c>
    </row>
    <row r="26" spans="1:11" ht="45" customHeight="1" x14ac:dyDescent="0.25">
      <c r="A26" s="269" t="s">
        <v>2162</v>
      </c>
      <c r="B26" s="269" t="s">
        <v>2163</v>
      </c>
      <c r="C26" s="269" t="s">
        <v>2164</v>
      </c>
      <c r="D26" s="269" t="s">
        <v>5485</v>
      </c>
      <c r="E26" s="269" t="s">
        <v>4</v>
      </c>
      <c r="F26" s="269" t="s">
        <v>5</v>
      </c>
      <c r="G26" s="270"/>
      <c r="H26" s="270"/>
      <c r="I26" s="270"/>
      <c r="J26" s="269"/>
      <c r="K26" s="269" t="s">
        <v>15</v>
      </c>
    </row>
    <row r="27" spans="1:11" ht="45" customHeight="1" x14ac:dyDescent="0.25">
      <c r="A27" s="269" t="s">
        <v>2167</v>
      </c>
      <c r="B27" s="269" t="s">
        <v>2168</v>
      </c>
      <c r="C27" s="269" t="s">
        <v>2169</v>
      </c>
      <c r="D27" s="269" t="s">
        <v>5485</v>
      </c>
      <c r="E27" s="269" t="s">
        <v>8</v>
      </c>
      <c r="F27" s="269" t="s">
        <v>6</v>
      </c>
      <c r="G27" s="270"/>
      <c r="H27" s="270"/>
      <c r="I27" s="270"/>
      <c r="J27" s="269"/>
      <c r="K27" s="269" t="s">
        <v>15</v>
      </c>
    </row>
    <row r="28" spans="1:11" ht="45" customHeight="1" x14ac:dyDescent="0.25">
      <c r="A28" s="269" t="s">
        <v>2172</v>
      </c>
      <c r="B28" s="269" t="s">
        <v>2173</v>
      </c>
      <c r="C28" s="269" t="s">
        <v>2174</v>
      </c>
      <c r="D28" s="269" t="s">
        <v>5485</v>
      </c>
      <c r="E28" s="269" t="s">
        <v>8</v>
      </c>
      <c r="F28" s="269" t="s">
        <v>6</v>
      </c>
      <c r="G28" s="270"/>
      <c r="H28" s="270"/>
      <c r="I28" s="270"/>
      <c r="J28" s="269"/>
      <c r="K28" s="269" t="s">
        <v>15</v>
      </c>
    </row>
    <row r="29" spans="1:11" ht="45" customHeight="1" x14ac:dyDescent="0.25">
      <c r="A29" s="269" t="s">
        <v>2177</v>
      </c>
      <c r="B29" s="269" t="s">
        <v>2178</v>
      </c>
      <c r="C29" s="269" t="s">
        <v>2179</v>
      </c>
      <c r="D29" s="269" t="s">
        <v>5485</v>
      </c>
      <c r="E29" s="269" t="s">
        <v>8</v>
      </c>
      <c r="F29" s="269" t="s">
        <v>6</v>
      </c>
      <c r="G29" s="270"/>
      <c r="H29" s="270"/>
      <c r="I29" s="270"/>
      <c r="J29" s="269"/>
      <c r="K29" s="269" t="s">
        <v>15</v>
      </c>
    </row>
    <row r="30" spans="1:11" ht="45" customHeight="1" x14ac:dyDescent="0.25">
      <c r="A30" s="269" t="s">
        <v>2182</v>
      </c>
      <c r="B30" s="269" t="s">
        <v>2183</v>
      </c>
      <c r="C30" s="269" t="s">
        <v>2184</v>
      </c>
      <c r="D30" s="269" t="s">
        <v>5485</v>
      </c>
      <c r="E30" s="269" t="s">
        <v>8</v>
      </c>
      <c r="F30" s="269" t="s">
        <v>6</v>
      </c>
      <c r="G30" s="270"/>
      <c r="H30" s="270"/>
      <c r="I30" s="270"/>
      <c r="J30" s="269"/>
      <c r="K30" s="269" t="s">
        <v>15</v>
      </c>
    </row>
    <row r="31" spans="1:11" ht="45" customHeight="1" x14ac:dyDescent="0.25">
      <c r="A31" s="269" t="s">
        <v>2504</v>
      </c>
      <c r="B31" s="269" t="s">
        <v>2505</v>
      </c>
      <c r="C31" s="269" t="s">
        <v>2506</v>
      </c>
      <c r="D31" s="269" t="s">
        <v>5487</v>
      </c>
      <c r="E31" s="269" t="s">
        <v>8</v>
      </c>
      <c r="F31" s="269" t="s">
        <v>5</v>
      </c>
      <c r="G31" s="270"/>
      <c r="H31" s="270"/>
      <c r="I31" s="270"/>
      <c r="J31" s="269"/>
      <c r="K31" s="269" t="s">
        <v>2508</v>
      </c>
    </row>
    <row r="32" spans="1:11" ht="45" customHeight="1" x14ac:dyDescent="0.25">
      <c r="A32" s="269" t="s">
        <v>2511</v>
      </c>
      <c r="B32" s="269" t="s">
        <v>2512</v>
      </c>
      <c r="C32" s="269" t="s">
        <v>2513</v>
      </c>
      <c r="D32" s="269" t="s">
        <v>5487</v>
      </c>
      <c r="E32" s="269" t="s">
        <v>8</v>
      </c>
      <c r="F32" s="269" t="s">
        <v>5</v>
      </c>
      <c r="G32" s="270"/>
      <c r="H32" s="270"/>
      <c r="I32" s="270"/>
      <c r="J32" s="269"/>
      <c r="K32" s="269" t="s">
        <v>2508</v>
      </c>
    </row>
    <row r="33" spans="1:11" ht="45" customHeight="1" x14ac:dyDescent="0.25">
      <c r="A33" s="269" t="s">
        <v>2517</v>
      </c>
      <c r="B33" s="269" t="s">
        <v>2518</v>
      </c>
      <c r="C33" s="269" t="s">
        <v>2519</v>
      </c>
      <c r="D33" s="269" t="s">
        <v>5487</v>
      </c>
      <c r="E33" s="269" t="s">
        <v>8</v>
      </c>
      <c r="F33" s="269" t="s">
        <v>5</v>
      </c>
      <c r="G33" s="270"/>
      <c r="H33" s="270"/>
      <c r="I33" s="270"/>
      <c r="J33" s="269"/>
      <c r="K33" s="269" t="s">
        <v>2508</v>
      </c>
    </row>
    <row r="34" spans="1:11" ht="45" customHeight="1" x14ac:dyDescent="0.25">
      <c r="A34" s="269" t="s">
        <v>2522</v>
      </c>
      <c r="B34" s="269" t="s">
        <v>2523</v>
      </c>
      <c r="C34" s="269" t="s">
        <v>2524</v>
      </c>
      <c r="D34" s="269" t="s">
        <v>5487</v>
      </c>
      <c r="E34" s="269" t="s">
        <v>8</v>
      </c>
      <c r="F34" s="269" t="s">
        <v>5</v>
      </c>
      <c r="G34" s="270"/>
      <c r="H34" s="270"/>
      <c r="I34" s="270"/>
      <c r="J34" s="269"/>
      <c r="K34" s="269" t="s">
        <v>2508</v>
      </c>
    </row>
    <row r="35" spans="1:11" ht="45" customHeight="1" x14ac:dyDescent="0.25">
      <c r="A35" s="269" t="s">
        <v>4496</v>
      </c>
      <c r="B35" s="269" t="s">
        <v>5106</v>
      </c>
      <c r="C35" s="269" t="s">
        <v>5107</v>
      </c>
      <c r="D35" s="269" t="s">
        <v>5485</v>
      </c>
      <c r="E35" s="269" t="s">
        <v>8</v>
      </c>
      <c r="F35" s="269" t="s">
        <v>5</v>
      </c>
      <c r="G35" s="270"/>
      <c r="H35" s="270"/>
      <c r="I35" s="270"/>
      <c r="J35" s="269"/>
      <c r="K35" s="269" t="s">
        <v>4497</v>
      </c>
    </row>
    <row r="36" spans="1:11" ht="45" customHeight="1" x14ac:dyDescent="0.25">
      <c r="A36" s="269" t="s">
        <v>4500</v>
      </c>
      <c r="B36" s="269" t="s">
        <v>5108</v>
      </c>
      <c r="C36" s="269" t="s">
        <v>5109</v>
      </c>
      <c r="D36" s="269" t="s">
        <v>5485</v>
      </c>
      <c r="E36" s="269" t="s">
        <v>8</v>
      </c>
      <c r="F36" s="269" t="s">
        <v>5</v>
      </c>
      <c r="G36" s="270"/>
      <c r="H36" s="270"/>
      <c r="I36" s="270"/>
      <c r="J36" s="269"/>
      <c r="K36" s="269" t="s">
        <v>4497</v>
      </c>
    </row>
    <row r="37" spans="1:11" ht="45" customHeight="1" x14ac:dyDescent="0.25">
      <c r="A37" s="269" t="s">
        <v>4503</v>
      </c>
      <c r="B37" s="269" t="s">
        <v>5110</v>
      </c>
      <c r="C37" s="269" t="s">
        <v>5111</v>
      </c>
      <c r="D37" s="269" t="s">
        <v>5485</v>
      </c>
      <c r="E37" s="269" t="s">
        <v>8</v>
      </c>
      <c r="F37" s="269" t="s">
        <v>5</v>
      </c>
      <c r="G37" s="270"/>
      <c r="H37" s="270"/>
      <c r="I37" s="270"/>
      <c r="J37" s="269"/>
      <c r="K37" s="269" t="s">
        <v>4497</v>
      </c>
    </row>
    <row r="38" spans="1:11" ht="45" customHeight="1" x14ac:dyDescent="0.25">
      <c r="A38" s="269" t="s">
        <v>4506</v>
      </c>
      <c r="B38" s="269" t="s">
        <v>5112</v>
      </c>
      <c r="C38" s="269" t="s">
        <v>5113</v>
      </c>
      <c r="D38" s="269" t="s">
        <v>5485</v>
      </c>
      <c r="E38" s="269" t="s">
        <v>8</v>
      </c>
      <c r="F38" s="269" t="s">
        <v>5</v>
      </c>
      <c r="G38" s="270"/>
      <c r="H38" s="270"/>
      <c r="I38" s="270"/>
      <c r="J38" s="269"/>
      <c r="K38" s="269" t="s">
        <v>4497</v>
      </c>
    </row>
    <row r="39" spans="1:11" ht="45" customHeight="1" x14ac:dyDescent="0.25">
      <c r="A39" s="269" t="s">
        <v>4509</v>
      </c>
      <c r="B39" s="269" t="s">
        <v>5114</v>
      </c>
      <c r="C39" s="269" t="s">
        <v>5115</v>
      </c>
      <c r="D39" s="269" t="s">
        <v>5485</v>
      </c>
      <c r="E39" s="269" t="s">
        <v>8</v>
      </c>
      <c r="F39" s="269" t="s">
        <v>5</v>
      </c>
      <c r="G39" s="270"/>
      <c r="H39" s="270"/>
      <c r="I39" s="270"/>
      <c r="J39" s="269"/>
      <c r="K39" s="269" t="s">
        <v>4497</v>
      </c>
    </row>
    <row r="40" spans="1:11" ht="45" customHeight="1" x14ac:dyDescent="0.25">
      <c r="A40" s="269" t="s">
        <v>4512</v>
      </c>
      <c r="B40" s="269" t="s">
        <v>5117</v>
      </c>
      <c r="C40" s="269" t="s">
        <v>5118</v>
      </c>
      <c r="D40" s="269" t="s">
        <v>5485</v>
      </c>
      <c r="E40" s="269" t="s">
        <v>8</v>
      </c>
      <c r="F40" s="269" t="s">
        <v>5</v>
      </c>
      <c r="G40" s="270"/>
      <c r="H40" s="270"/>
      <c r="I40" s="270"/>
      <c r="J40" s="269"/>
      <c r="K40" s="269" t="s">
        <v>4497</v>
      </c>
    </row>
    <row r="41" spans="1:11" ht="45" customHeight="1" x14ac:dyDescent="0.25">
      <c r="A41" s="269" t="s">
        <v>4515</v>
      </c>
      <c r="B41" s="269" t="s">
        <v>5119</v>
      </c>
      <c r="C41" s="269" t="s">
        <v>4516</v>
      </c>
      <c r="D41" s="269" t="s">
        <v>5485</v>
      </c>
      <c r="E41" s="269" t="s">
        <v>8</v>
      </c>
      <c r="F41" s="269" t="s">
        <v>5</v>
      </c>
      <c r="G41" s="270"/>
      <c r="H41" s="270"/>
      <c r="I41" s="270"/>
      <c r="J41" s="269"/>
      <c r="K41" s="269"/>
    </row>
    <row r="42" spans="1:11" ht="45" customHeight="1" x14ac:dyDescent="0.25">
      <c r="A42" s="269" t="s">
        <v>4519</v>
      </c>
      <c r="B42" s="269" t="s">
        <v>5120</v>
      </c>
      <c r="C42" s="269" t="s">
        <v>5121</v>
      </c>
      <c r="D42" s="269" t="s">
        <v>5485</v>
      </c>
      <c r="E42" s="269" t="s">
        <v>8</v>
      </c>
      <c r="F42" s="269" t="s">
        <v>5</v>
      </c>
      <c r="G42" s="270"/>
      <c r="H42" s="270"/>
      <c r="I42" s="270"/>
      <c r="J42" s="269"/>
      <c r="K42" s="269" t="s">
        <v>4497</v>
      </c>
    </row>
    <row r="43" spans="1:11" ht="45" customHeight="1" x14ac:dyDescent="0.25">
      <c r="A43" s="269" t="s">
        <v>4522</v>
      </c>
      <c r="B43" s="269" t="s">
        <v>5122</v>
      </c>
      <c r="C43" s="269" t="s">
        <v>5123</v>
      </c>
      <c r="D43" s="269" t="s">
        <v>5485</v>
      </c>
      <c r="E43" s="269" t="s">
        <v>8</v>
      </c>
      <c r="F43" s="269" t="s">
        <v>5</v>
      </c>
      <c r="G43" s="270"/>
      <c r="H43" s="270"/>
      <c r="I43" s="270"/>
      <c r="J43" s="269"/>
      <c r="K43" s="269" t="s">
        <v>4497</v>
      </c>
    </row>
    <row r="44" spans="1:11" ht="45" customHeight="1" x14ac:dyDescent="0.25">
      <c r="A44" s="269" t="s">
        <v>4525</v>
      </c>
      <c r="B44" s="269" t="s">
        <v>4526</v>
      </c>
      <c r="C44" s="269" t="s">
        <v>4527</v>
      </c>
      <c r="D44" s="269" t="s">
        <v>5485</v>
      </c>
      <c r="E44" s="269" t="s">
        <v>8</v>
      </c>
      <c r="F44" s="269" t="s">
        <v>5</v>
      </c>
      <c r="G44" s="270"/>
      <c r="H44" s="270"/>
      <c r="I44" s="270"/>
      <c r="J44" s="269"/>
      <c r="K44" s="269" t="s">
        <v>4497</v>
      </c>
    </row>
    <row r="45" spans="1:11" ht="45" customHeight="1" x14ac:dyDescent="0.25">
      <c r="A45" s="269" t="s">
        <v>4530</v>
      </c>
      <c r="B45" s="269" t="s">
        <v>4531</v>
      </c>
      <c r="C45" s="269" t="s">
        <v>4532</v>
      </c>
      <c r="D45" s="269" t="s">
        <v>5485</v>
      </c>
      <c r="E45" s="269" t="s">
        <v>8</v>
      </c>
      <c r="F45" s="269" t="s">
        <v>5</v>
      </c>
      <c r="G45" s="270"/>
      <c r="H45" s="270"/>
      <c r="I45" s="270"/>
      <c r="J45" s="269"/>
      <c r="K45" s="269" t="s">
        <v>4497</v>
      </c>
    </row>
    <row r="46" spans="1:11" ht="45" customHeight="1" x14ac:dyDescent="0.25">
      <c r="A46" s="269" t="s">
        <v>4535</v>
      </c>
      <c r="B46" s="269" t="s">
        <v>4536</v>
      </c>
      <c r="C46" s="269" t="s">
        <v>4537</v>
      </c>
      <c r="D46" s="269" t="s">
        <v>5485</v>
      </c>
      <c r="E46" s="269" t="s">
        <v>8</v>
      </c>
      <c r="F46" s="269" t="s">
        <v>5</v>
      </c>
      <c r="G46" s="270"/>
      <c r="H46" s="270"/>
      <c r="I46" s="270"/>
      <c r="J46" s="269"/>
      <c r="K46" s="269" t="s">
        <v>4497</v>
      </c>
    </row>
    <row r="47" spans="1:11" ht="45" customHeight="1" x14ac:dyDescent="0.25">
      <c r="A47" s="269" t="s">
        <v>4540</v>
      </c>
      <c r="B47" s="269" t="s">
        <v>4541</v>
      </c>
      <c r="C47" s="269" t="s">
        <v>4542</v>
      </c>
      <c r="D47" s="269" t="s">
        <v>5485</v>
      </c>
      <c r="E47" s="269" t="s">
        <v>8</v>
      </c>
      <c r="F47" s="269" t="s">
        <v>5</v>
      </c>
      <c r="G47" s="270"/>
      <c r="H47" s="270"/>
      <c r="I47" s="270"/>
      <c r="J47" s="269"/>
      <c r="K47" s="269" t="s">
        <v>4497</v>
      </c>
    </row>
    <row r="48" spans="1:11" ht="45" customHeight="1" x14ac:dyDescent="0.25">
      <c r="A48" s="269" t="s">
        <v>4545</v>
      </c>
      <c r="B48" s="269" t="s">
        <v>4546</v>
      </c>
      <c r="C48" s="269" t="s">
        <v>4547</v>
      </c>
      <c r="D48" s="269" t="s">
        <v>5485</v>
      </c>
      <c r="E48" s="269" t="s">
        <v>8</v>
      </c>
      <c r="F48" s="269" t="s">
        <v>5</v>
      </c>
      <c r="G48" s="270"/>
      <c r="H48" s="270"/>
      <c r="I48" s="270"/>
      <c r="J48" s="269"/>
      <c r="K48" s="269" t="s">
        <v>4497</v>
      </c>
    </row>
    <row r="49" spans="1:11" ht="45" customHeight="1" x14ac:dyDescent="0.25">
      <c r="A49" s="269" t="s">
        <v>4550</v>
      </c>
      <c r="B49" s="269" t="s">
        <v>4551</v>
      </c>
      <c r="C49" s="269" t="s">
        <v>4552</v>
      </c>
      <c r="D49" s="269" t="s">
        <v>5485</v>
      </c>
      <c r="E49" s="269" t="s">
        <v>8</v>
      </c>
      <c r="F49" s="269" t="s">
        <v>5</v>
      </c>
      <c r="G49" s="270"/>
      <c r="H49" s="270"/>
      <c r="I49" s="270"/>
      <c r="J49" s="269"/>
      <c r="K49" s="269" t="s">
        <v>4497</v>
      </c>
    </row>
    <row r="50" spans="1:11" ht="45" customHeight="1" x14ac:dyDescent="0.25">
      <c r="A50" s="269" t="s">
        <v>4555</v>
      </c>
      <c r="B50" s="269" t="s">
        <v>5124</v>
      </c>
      <c r="C50" s="269" t="s">
        <v>5125</v>
      </c>
      <c r="D50" s="269" t="s">
        <v>5485</v>
      </c>
      <c r="E50" s="269" t="s">
        <v>8</v>
      </c>
      <c r="F50" s="269" t="s">
        <v>5</v>
      </c>
      <c r="G50" s="270"/>
      <c r="H50" s="270"/>
      <c r="I50" s="270"/>
      <c r="J50" s="269"/>
      <c r="K50" s="269" t="s">
        <v>4497</v>
      </c>
    </row>
    <row r="51" spans="1:11" ht="45" customHeight="1" x14ac:dyDescent="0.25">
      <c r="A51" s="269" t="s">
        <v>4557</v>
      </c>
      <c r="B51" s="269" t="s">
        <v>4558</v>
      </c>
      <c r="C51" s="269" t="s">
        <v>4559</v>
      </c>
      <c r="D51" s="269" t="s">
        <v>5485</v>
      </c>
      <c r="E51" s="269" t="s">
        <v>4</v>
      </c>
      <c r="F51" s="269" t="s">
        <v>5</v>
      </c>
      <c r="G51" s="270"/>
      <c r="H51" s="270"/>
      <c r="I51" s="270"/>
      <c r="J51" s="269"/>
      <c r="K51" s="269" t="s">
        <v>13</v>
      </c>
    </row>
    <row r="52" spans="1:11" ht="45" customHeight="1" x14ac:dyDescent="0.25">
      <c r="A52" s="269"/>
      <c r="B52" s="269"/>
      <c r="C52" s="269"/>
      <c r="D52" s="269"/>
      <c r="E52" s="269"/>
      <c r="F52" s="269"/>
      <c r="G52" s="270"/>
      <c r="H52" s="270"/>
      <c r="I52" s="270"/>
      <c r="J52" s="269"/>
      <c r="K52" s="269"/>
    </row>
    <row r="53" spans="1:11" ht="45" customHeight="1" x14ac:dyDescent="0.25">
      <c r="A53" s="269"/>
      <c r="B53" s="269"/>
      <c r="C53" s="269"/>
      <c r="D53" s="269"/>
      <c r="E53" s="269"/>
      <c r="F53" s="269"/>
      <c r="G53" s="270"/>
      <c r="H53" s="270"/>
      <c r="I53" s="270"/>
      <c r="J53" s="269"/>
      <c r="K53" s="269"/>
    </row>
    <row r="54" spans="1:11" ht="45" customHeight="1" x14ac:dyDescent="0.25">
      <c r="A54" s="269"/>
      <c r="B54" s="269"/>
      <c r="C54" s="269"/>
      <c r="D54" s="269"/>
      <c r="E54" s="269"/>
      <c r="F54" s="269"/>
      <c r="G54" s="270"/>
      <c r="H54" s="270"/>
      <c r="I54" s="270"/>
      <c r="J54" s="269"/>
      <c r="K54" s="269"/>
    </row>
    <row r="55" spans="1:11" ht="45" customHeight="1" x14ac:dyDescent="0.25">
      <c r="A55" s="7"/>
      <c r="B55" s="7"/>
      <c r="C55" s="7"/>
      <c r="D55" s="7"/>
      <c r="E55" s="7"/>
      <c r="F55" s="7"/>
      <c r="G55" s="20"/>
      <c r="H55" s="20"/>
      <c r="I55" s="20"/>
      <c r="J55" s="7"/>
      <c r="K55" s="7"/>
    </row>
    <row r="56" spans="1:11" ht="45" customHeight="1" x14ac:dyDescent="0.25">
      <c r="A56" s="7"/>
      <c r="B56" s="7"/>
      <c r="C56" s="7"/>
      <c r="D56" s="7"/>
      <c r="E56" s="7"/>
      <c r="F56" s="7"/>
      <c r="G56" s="20"/>
      <c r="H56" s="20"/>
      <c r="I56" s="20"/>
      <c r="J56" s="7"/>
      <c r="K56" s="7"/>
    </row>
    <row r="57" spans="1:11" ht="45" customHeight="1" x14ac:dyDescent="0.25">
      <c r="A57" s="7"/>
      <c r="B57" s="7"/>
      <c r="C57" s="7"/>
      <c r="D57" s="7"/>
      <c r="E57" s="7"/>
      <c r="F57" s="7"/>
      <c r="G57" s="20"/>
      <c r="H57" s="20"/>
      <c r="I57" s="20"/>
      <c r="J57" s="7"/>
      <c r="K57" s="7"/>
    </row>
    <row r="58" spans="1:11" ht="45" customHeight="1" x14ac:dyDescent="0.25">
      <c r="A58" s="7"/>
      <c r="B58" s="7"/>
      <c r="C58" s="7"/>
      <c r="D58" s="7"/>
      <c r="E58" s="7"/>
      <c r="F58" s="7"/>
      <c r="G58" s="20"/>
      <c r="H58" s="20"/>
      <c r="I58" s="20"/>
      <c r="J58" s="7"/>
      <c r="K58" s="7"/>
    </row>
    <row r="59" spans="1:11" ht="45" customHeight="1" x14ac:dyDescent="0.25">
      <c r="A59" s="7"/>
      <c r="B59" s="7"/>
      <c r="C59" s="7"/>
      <c r="D59" s="7"/>
      <c r="E59" s="7"/>
      <c r="F59" s="7"/>
      <c r="G59" s="20"/>
      <c r="H59" s="20"/>
      <c r="I59" s="20"/>
      <c r="J59" s="7"/>
      <c r="K59" s="7"/>
    </row>
    <row r="60" spans="1:11" ht="45" customHeight="1" x14ac:dyDescent="0.25">
      <c r="A60" s="7"/>
      <c r="B60" s="7"/>
      <c r="C60" s="7"/>
      <c r="D60" s="7"/>
      <c r="E60" s="7"/>
      <c r="F60" s="7"/>
      <c r="G60" s="20"/>
      <c r="H60" s="20"/>
      <c r="I60" s="20"/>
      <c r="J60" s="7"/>
      <c r="K60" s="7"/>
    </row>
    <row r="61" spans="1:11" ht="45" customHeight="1" x14ac:dyDescent="0.25">
      <c r="A61" s="7"/>
      <c r="B61" s="7"/>
      <c r="C61" s="7"/>
      <c r="D61" s="7"/>
      <c r="E61" s="7"/>
      <c r="F61" s="7"/>
      <c r="G61" s="20"/>
      <c r="H61" s="20"/>
      <c r="I61" s="20"/>
      <c r="J61" s="7"/>
      <c r="K61" s="7"/>
    </row>
    <row r="62" spans="1:11" ht="45" customHeight="1" x14ac:dyDescent="0.25">
      <c r="A62" s="7"/>
      <c r="B62" s="7"/>
      <c r="C62" s="7"/>
      <c r="D62" s="7"/>
      <c r="E62" s="7"/>
      <c r="F62" s="7"/>
      <c r="G62" s="20"/>
      <c r="H62" s="20"/>
      <c r="I62" s="20"/>
      <c r="J62" s="7"/>
      <c r="K62" s="7"/>
    </row>
  </sheetData>
  <conditionalFormatting sqref="A3:K59">
    <cfRule type="expression" dxfId="27" priority="3">
      <formula>$F3="v"</formula>
    </cfRule>
    <cfRule type="expression" dxfId="26" priority="4">
      <formula>$F3="no"</formula>
    </cfRule>
  </conditionalFormatting>
  <conditionalFormatting sqref="A3:I59">
    <cfRule type="expression" dxfId="25" priority="1">
      <formula>$F3="m"</formula>
    </cfRule>
    <cfRule type="expression" dxfId="24" priority="2">
      <formula>$F3="d"</formula>
    </cfRule>
  </conditionalFormatting>
  <pageMargins left="0.7" right="0.2" top="0.2" bottom="0.2" header="0.05" footer="0.3"/>
  <pageSetup orientation="landscape" r:id="rId1"/>
  <headerFooter>
    <oddHeader>&amp;L&amp;A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0802D-F00C-45C7-A316-D95A53727592}">
  <dimension ref="A1:A9"/>
  <sheetViews>
    <sheetView workbookViewId="0">
      <selection activeCell="A10" sqref="A10"/>
    </sheetView>
  </sheetViews>
  <sheetFormatPr defaultRowHeight="15" x14ac:dyDescent="0.25"/>
  <cols>
    <col min="1" max="1" width="111" customWidth="1"/>
  </cols>
  <sheetData>
    <row r="1" spans="1:1" x14ac:dyDescent="0.25">
      <c r="A1" t="s">
        <v>5141</v>
      </c>
    </row>
    <row r="2" spans="1:1" x14ac:dyDescent="0.25">
      <c r="A2" t="s">
        <v>5142</v>
      </c>
    </row>
    <row r="3" spans="1:1" ht="25.5" customHeight="1" x14ac:dyDescent="0.25">
      <c r="A3" s="4" t="s">
        <v>5148</v>
      </c>
    </row>
    <row r="4" spans="1:1" ht="25.5" customHeight="1" x14ac:dyDescent="0.25">
      <c r="A4" s="265" t="s">
        <v>5149</v>
      </c>
    </row>
    <row r="5" spans="1:1" ht="25.5" customHeight="1" x14ac:dyDescent="0.25">
      <c r="A5" s="266" t="s">
        <v>5150</v>
      </c>
    </row>
    <row r="6" spans="1:1" ht="25.5" customHeight="1" x14ac:dyDescent="0.25">
      <c r="A6" s="267" t="s">
        <v>5155</v>
      </c>
    </row>
    <row r="7" spans="1:1" ht="25.5" customHeight="1" x14ac:dyDescent="0.25">
      <c r="A7" s="268" t="s">
        <v>5151</v>
      </c>
    </row>
    <row r="8" spans="1:1" ht="25.5" customHeight="1" x14ac:dyDescent="0.25">
      <c r="A8" s="4" t="s">
        <v>5156</v>
      </c>
    </row>
    <row r="9" spans="1:1" x14ac:dyDescent="0.25">
      <c r="A9" t="s">
        <v>5887</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D04DF-55CA-4525-AA77-6E11AFF02648}">
  <dimension ref="A2:K47"/>
  <sheetViews>
    <sheetView zoomScaleNormal="100" workbookViewId="0">
      <selection activeCell="E26" sqref="E26"/>
    </sheetView>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5.710937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98</v>
      </c>
      <c r="B3" s="269" t="s">
        <v>99</v>
      </c>
      <c r="C3" s="269" t="s">
        <v>100</v>
      </c>
      <c r="D3" s="269" t="s">
        <v>5485</v>
      </c>
      <c r="E3" s="269" t="s">
        <v>8</v>
      </c>
      <c r="F3" s="269" t="s">
        <v>6</v>
      </c>
      <c r="G3" s="270"/>
      <c r="H3" s="270"/>
      <c r="I3" s="270"/>
      <c r="J3" s="269"/>
      <c r="K3" s="269"/>
    </row>
    <row r="4" spans="1:11" ht="45" customHeight="1" x14ac:dyDescent="0.25">
      <c r="A4" s="269" t="s">
        <v>105</v>
      </c>
      <c r="B4" s="269" t="s">
        <v>106</v>
      </c>
      <c r="C4" s="269" t="s">
        <v>107</v>
      </c>
      <c r="D4" s="269" t="s">
        <v>5485</v>
      </c>
      <c r="E4" s="269" t="s">
        <v>4</v>
      </c>
      <c r="F4" s="269" t="s">
        <v>6</v>
      </c>
      <c r="G4" s="270"/>
      <c r="H4" s="270"/>
      <c r="I4" s="270"/>
      <c r="J4" s="269"/>
      <c r="K4" s="269" t="s">
        <v>13</v>
      </c>
    </row>
    <row r="5" spans="1:11" ht="45" customHeight="1" x14ac:dyDescent="0.25">
      <c r="A5" s="269" t="s">
        <v>110</v>
      </c>
      <c r="B5" s="269" t="s">
        <v>111</v>
      </c>
      <c r="C5" s="269" t="s">
        <v>112</v>
      </c>
      <c r="D5" s="269" t="s">
        <v>5485</v>
      </c>
      <c r="E5" s="269" t="s">
        <v>4</v>
      </c>
      <c r="F5" s="269" t="s">
        <v>6</v>
      </c>
      <c r="G5" s="270"/>
      <c r="H5" s="270"/>
      <c r="I5" s="270"/>
      <c r="J5" s="269"/>
      <c r="K5" s="269" t="s">
        <v>13</v>
      </c>
    </row>
    <row r="6" spans="1:11" ht="45" customHeight="1" x14ac:dyDescent="0.25">
      <c r="A6" s="269" t="s">
        <v>114</v>
      </c>
      <c r="B6" s="269" t="s">
        <v>115</v>
      </c>
      <c r="C6" s="269" t="s">
        <v>116</v>
      </c>
      <c r="D6" s="269" t="s">
        <v>5485</v>
      </c>
      <c r="E6" s="269" t="s">
        <v>4</v>
      </c>
      <c r="F6" s="269" t="s">
        <v>6</v>
      </c>
      <c r="G6" s="270"/>
      <c r="H6" s="270"/>
      <c r="I6" s="270"/>
      <c r="J6" s="269"/>
      <c r="K6" s="269" t="s">
        <v>13</v>
      </c>
    </row>
    <row r="7" spans="1:11" ht="45" customHeight="1" x14ac:dyDescent="0.25">
      <c r="A7" s="269" t="s">
        <v>118</v>
      </c>
      <c r="B7" s="269" t="s">
        <v>119</v>
      </c>
      <c r="C7" s="269" t="s">
        <v>120</v>
      </c>
      <c r="D7" s="269" t="s">
        <v>5485</v>
      </c>
      <c r="E7" s="269" t="s">
        <v>4</v>
      </c>
      <c r="F7" s="269" t="s">
        <v>6</v>
      </c>
      <c r="G7" s="270"/>
      <c r="H7" s="270"/>
      <c r="I7" s="270"/>
      <c r="J7" s="269"/>
      <c r="K7" s="269" t="s">
        <v>13</v>
      </c>
    </row>
    <row r="8" spans="1:11" ht="45" customHeight="1" x14ac:dyDescent="0.25">
      <c r="A8" s="269" t="s">
        <v>122</v>
      </c>
      <c r="B8" s="269" t="s">
        <v>123</v>
      </c>
      <c r="C8" s="269" t="s">
        <v>124</v>
      </c>
      <c r="D8" s="269" t="s">
        <v>5485</v>
      </c>
      <c r="E8" s="269" t="s">
        <v>4</v>
      </c>
      <c r="F8" s="269" t="s">
        <v>6</v>
      </c>
      <c r="G8" s="270"/>
      <c r="H8" s="270"/>
      <c r="I8" s="270"/>
      <c r="J8" s="269"/>
      <c r="K8" s="269" t="s">
        <v>13</v>
      </c>
    </row>
    <row r="9" spans="1:11" ht="45" customHeight="1" x14ac:dyDescent="0.25">
      <c r="A9" s="269" t="s">
        <v>126</v>
      </c>
      <c r="B9" s="269" t="s">
        <v>127</v>
      </c>
      <c r="C9" s="269" t="s">
        <v>128</v>
      </c>
      <c r="D9" s="269" t="s">
        <v>5485</v>
      </c>
      <c r="E9" s="269" t="s">
        <v>4</v>
      </c>
      <c r="F9" s="269" t="s">
        <v>6</v>
      </c>
      <c r="G9" s="270"/>
      <c r="H9" s="270"/>
      <c r="I9" s="270"/>
      <c r="J9" s="269"/>
      <c r="K9" s="269" t="s">
        <v>13</v>
      </c>
    </row>
    <row r="10" spans="1:11" ht="45" customHeight="1" x14ac:dyDescent="0.25">
      <c r="A10" s="269" t="s">
        <v>130</v>
      </c>
      <c r="B10" s="269" t="s">
        <v>131</v>
      </c>
      <c r="C10" s="269" t="s">
        <v>132</v>
      </c>
      <c r="D10" s="269" t="s">
        <v>5485</v>
      </c>
      <c r="E10" s="269" t="s">
        <v>4</v>
      </c>
      <c r="F10" s="269" t="s">
        <v>5</v>
      </c>
      <c r="G10" s="270"/>
      <c r="H10" s="270"/>
      <c r="I10" s="270"/>
      <c r="J10" s="269"/>
      <c r="K10" s="269" t="s">
        <v>13</v>
      </c>
    </row>
    <row r="11" spans="1:11" ht="45" customHeight="1" x14ac:dyDescent="0.25">
      <c r="A11" s="269" t="s">
        <v>134</v>
      </c>
      <c r="B11" s="269" t="s">
        <v>135</v>
      </c>
      <c r="C11" s="269" t="s">
        <v>136</v>
      </c>
      <c r="D11" s="269" t="s">
        <v>5485</v>
      </c>
      <c r="E11" s="269" t="s">
        <v>4</v>
      </c>
      <c r="F11" s="269" t="s">
        <v>5</v>
      </c>
      <c r="G11" s="270"/>
      <c r="H11" s="270"/>
      <c r="I11" s="270"/>
      <c r="J11" s="269"/>
      <c r="K11" s="269" t="s">
        <v>13</v>
      </c>
    </row>
    <row r="12" spans="1:11" ht="45" customHeight="1" x14ac:dyDescent="0.25">
      <c r="A12" s="269" t="s">
        <v>138</v>
      </c>
      <c r="B12" s="269" t="s">
        <v>139</v>
      </c>
      <c r="C12" s="269" t="s">
        <v>140</v>
      </c>
      <c r="D12" s="269" t="s">
        <v>5485</v>
      </c>
      <c r="E12" s="269" t="s">
        <v>4</v>
      </c>
      <c r="F12" s="269" t="s">
        <v>5</v>
      </c>
      <c r="G12" s="270"/>
      <c r="H12" s="270"/>
      <c r="I12" s="270"/>
      <c r="J12" s="269"/>
      <c r="K12" s="269" t="s">
        <v>13</v>
      </c>
    </row>
    <row r="13" spans="1:11" ht="45" customHeight="1" x14ac:dyDescent="0.25">
      <c r="A13" s="269" t="s">
        <v>142</v>
      </c>
      <c r="B13" s="269" t="s">
        <v>143</v>
      </c>
      <c r="C13" s="269" t="s">
        <v>144</v>
      </c>
      <c r="D13" s="269" t="s">
        <v>5485</v>
      </c>
      <c r="E13" s="269" t="s">
        <v>4</v>
      </c>
      <c r="F13" s="269" t="s">
        <v>5</v>
      </c>
      <c r="G13" s="270"/>
      <c r="H13" s="270"/>
      <c r="I13" s="270"/>
      <c r="J13" s="269"/>
      <c r="K13" s="269" t="s">
        <v>13</v>
      </c>
    </row>
    <row r="14" spans="1:11" ht="45" customHeight="1" x14ac:dyDescent="0.25">
      <c r="A14" s="269" t="s">
        <v>1240</v>
      </c>
      <c r="B14" s="269" t="s">
        <v>1241</v>
      </c>
      <c r="C14" s="269" t="s">
        <v>1242</v>
      </c>
      <c r="D14" s="269" t="s">
        <v>5487</v>
      </c>
      <c r="E14" s="269" t="s">
        <v>4</v>
      </c>
      <c r="F14" s="269" t="s">
        <v>5</v>
      </c>
      <c r="G14" s="270"/>
      <c r="H14" s="270"/>
      <c r="I14" s="270"/>
      <c r="J14" s="269"/>
      <c r="K14" s="269"/>
    </row>
    <row r="15" spans="1:11" ht="45" customHeight="1" x14ac:dyDescent="0.25">
      <c r="A15" s="269" t="s">
        <v>2533</v>
      </c>
      <c r="B15" s="269" t="s">
        <v>2534</v>
      </c>
      <c r="C15" s="269" t="s">
        <v>2535</v>
      </c>
      <c r="D15" s="269" t="s">
        <v>5485</v>
      </c>
      <c r="E15" s="269" t="s">
        <v>8</v>
      </c>
      <c r="F15" s="269" t="s">
        <v>5</v>
      </c>
      <c r="G15" s="270"/>
      <c r="H15" s="270"/>
      <c r="I15" s="270"/>
      <c r="J15" s="269"/>
      <c r="K15" s="269"/>
    </row>
    <row r="16" spans="1:11" ht="45" customHeight="1" x14ac:dyDescent="0.25">
      <c r="A16" s="269" t="s">
        <v>2539</v>
      </c>
      <c r="B16" s="269" t="s">
        <v>2540</v>
      </c>
      <c r="C16" s="269" t="s">
        <v>2541</v>
      </c>
      <c r="D16" s="269" t="s">
        <v>5485</v>
      </c>
      <c r="E16" s="269" t="s">
        <v>8</v>
      </c>
      <c r="F16" s="269" t="s">
        <v>5</v>
      </c>
      <c r="G16" s="270"/>
      <c r="H16" s="270"/>
      <c r="I16" s="270"/>
      <c r="J16" s="269"/>
      <c r="K16" s="269"/>
    </row>
    <row r="17" spans="1:11" ht="45" customHeight="1" x14ac:dyDescent="0.25">
      <c r="A17" s="269" t="s">
        <v>2544</v>
      </c>
      <c r="B17" s="269" t="s">
        <v>2545</v>
      </c>
      <c r="C17" s="269" t="s">
        <v>2546</v>
      </c>
      <c r="D17" s="269" t="s">
        <v>5485</v>
      </c>
      <c r="E17" s="269" t="s">
        <v>8</v>
      </c>
      <c r="F17" s="269" t="s">
        <v>5</v>
      </c>
      <c r="G17" s="270"/>
      <c r="H17" s="270"/>
      <c r="I17" s="270"/>
      <c r="J17" s="269"/>
      <c r="K17" s="269"/>
    </row>
    <row r="18" spans="1:11" ht="45" customHeight="1" x14ac:dyDescent="0.25">
      <c r="A18" s="269" t="s">
        <v>2549</v>
      </c>
      <c r="B18" s="269" t="s">
        <v>2550</v>
      </c>
      <c r="C18" s="269" t="s">
        <v>2551</v>
      </c>
      <c r="D18" s="269" t="s">
        <v>5485</v>
      </c>
      <c r="E18" s="269" t="s">
        <v>8</v>
      </c>
      <c r="F18" s="269" t="s">
        <v>5</v>
      </c>
      <c r="G18" s="270"/>
      <c r="H18" s="270"/>
      <c r="I18" s="270"/>
      <c r="J18" s="269"/>
      <c r="K18" s="269"/>
    </row>
    <row r="19" spans="1:11" ht="45" customHeight="1" x14ac:dyDescent="0.25">
      <c r="A19" s="269" t="s">
        <v>2554</v>
      </c>
      <c r="B19" s="269" t="s">
        <v>2555</v>
      </c>
      <c r="C19" s="269" t="s">
        <v>2556</v>
      </c>
      <c r="D19" s="269" t="s">
        <v>5485</v>
      </c>
      <c r="E19" s="269" t="s">
        <v>8</v>
      </c>
      <c r="F19" s="269" t="s">
        <v>5</v>
      </c>
      <c r="G19" s="270"/>
      <c r="H19" s="270"/>
      <c r="I19" s="270"/>
      <c r="J19" s="269"/>
      <c r="K19" s="269"/>
    </row>
    <row r="20" spans="1:11" ht="45" customHeight="1" x14ac:dyDescent="0.25">
      <c r="A20" s="269" t="s">
        <v>2559</v>
      </c>
      <c r="B20" s="269" t="s">
        <v>2560</v>
      </c>
      <c r="C20" s="269" t="s">
        <v>2561</v>
      </c>
      <c r="D20" s="269" t="s">
        <v>5485</v>
      </c>
      <c r="E20" s="269" t="s">
        <v>8</v>
      </c>
      <c r="F20" s="269" t="s">
        <v>5</v>
      </c>
      <c r="G20" s="270"/>
      <c r="H20" s="270"/>
      <c r="I20" s="270"/>
      <c r="J20" s="269"/>
      <c r="K20" s="269"/>
    </row>
    <row r="21" spans="1:11" ht="45" customHeight="1" x14ac:dyDescent="0.25">
      <c r="A21" s="269" t="s">
        <v>2564</v>
      </c>
      <c r="B21" s="269" t="s">
        <v>2565</v>
      </c>
      <c r="C21" s="269" t="s">
        <v>2566</v>
      </c>
      <c r="D21" s="269" t="s">
        <v>5485</v>
      </c>
      <c r="E21" s="269" t="s">
        <v>8</v>
      </c>
      <c r="F21" s="269" t="s">
        <v>5</v>
      </c>
      <c r="G21" s="270"/>
      <c r="H21" s="270"/>
      <c r="I21" s="270"/>
      <c r="J21" s="269"/>
      <c r="K21" s="269"/>
    </row>
    <row r="22" spans="1:11" ht="45" customHeight="1" x14ac:dyDescent="0.25">
      <c r="A22" s="269" t="s">
        <v>2569</v>
      </c>
      <c r="B22" s="269" t="s">
        <v>2570</v>
      </c>
      <c r="C22" s="269" t="s">
        <v>2571</v>
      </c>
      <c r="D22" s="269" t="s">
        <v>5485</v>
      </c>
      <c r="E22" s="269" t="s">
        <v>8</v>
      </c>
      <c r="F22" s="269" t="s">
        <v>5</v>
      </c>
      <c r="G22" s="270"/>
      <c r="H22" s="270"/>
      <c r="I22" s="270"/>
      <c r="J22" s="269"/>
      <c r="K22" s="269"/>
    </row>
    <row r="23" spans="1:11" ht="45" customHeight="1" x14ac:dyDescent="0.25">
      <c r="A23" s="269" t="s">
        <v>2798</v>
      </c>
      <c r="B23" s="269" t="s">
        <v>2799</v>
      </c>
      <c r="C23" s="269" t="s">
        <v>2800</v>
      </c>
      <c r="D23" s="269" t="s">
        <v>5486</v>
      </c>
      <c r="E23" s="269" t="s">
        <v>8</v>
      </c>
      <c r="F23" s="269" t="s">
        <v>5</v>
      </c>
      <c r="G23" s="270"/>
      <c r="H23" s="270"/>
      <c r="I23" s="270"/>
      <c r="J23" s="269"/>
      <c r="K23" s="269"/>
    </row>
    <row r="24" spans="1:11" ht="45" x14ac:dyDescent="0.25">
      <c r="A24" s="27" t="s">
        <v>5443</v>
      </c>
      <c r="B24" s="23" t="s">
        <v>5444</v>
      </c>
      <c r="C24" s="23" t="s">
        <v>5445</v>
      </c>
      <c r="D24" s="25" t="s">
        <v>5486</v>
      </c>
      <c r="E24" s="25" t="s">
        <v>8</v>
      </c>
      <c r="F24" s="25" t="s">
        <v>6</v>
      </c>
      <c r="G24" s="20"/>
      <c r="H24" s="20"/>
      <c r="I24" s="20"/>
      <c r="J24" s="7"/>
      <c r="K24" s="21"/>
    </row>
    <row r="25" spans="1:11" ht="45" x14ac:dyDescent="0.25">
      <c r="A25" s="27" t="s">
        <v>5449</v>
      </c>
      <c r="B25" s="23" t="s">
        <v>5450</v>
      </c>
      <c r="C25" s="23" t="s">
        <v>5451</v>
      </c>
      <c r="D25" s="25" t="s">
        <v>5486</v>
      </c>
      <c r="E25" s="25" t="s">
        <v>8</v>
      </c>
      <c r="F25" s="25" t="s">
        <v>6</v>
      </c>
      <c r="G25" s="20"/>
      <c r="H25" s="20"/>
      <c r="I25" s="20"/>
      <c r="J25" s="7"/>
      <c r="K25" s="21"/>
    </row>
    <row r="26" spans="1:11" ht="30" x14ac:dyDescent="0.25">
      <c r="A26" s="27" t="s">
        <v>5291</v>
      </c>
      <c r="B26" s="23" t="s">
        <v>5292</v>
      </c>
      <c r="C26" s="23" t="s">
        <v>5293</v>
      </c>
      <c r="D26" s="25" t="s">
        <v>5487</v>
      </c>
      <c r="E26" s="25" t="s">
        <v>8</v>
      </c>
      <c r="F26" s="25" t="s">
        <v>6</v>
      </c>
      <c r="G26" s="20"/>
      <c r="H26" s="20"/>
      <c r="I26" s="20"/>
      <c r="J26" s="7"/>
      <c r="K26" s="21" t="s">
        <v>5178</v>
      </c>
    </row>
    <row r="27" spans="1:11" x14ac:dyDescent="0.25">
      <c r="A27" s="27"/>
      <c r="B27" s="23"/>
      <c r="C27" s="23"/>
      <c r="D27" s="25"/>
      <c r="E27" s="25"/>
      <c r="F27" s="25"/>
      <c r="G27" s="20"/>
      <c r="H27" s="20"/>
      <c r="I27" s="20"/>
      <c r="J27" s="7"/>
      <c r="K27" s="21"/>
    </row>
    <row r="28" spans="1:11" x14ac:dyDescent="0.25">
      <c r="A28" s="27"/>
      <c r="B28" s="23"/>
      <c r="C28" s="23"/>
      <c r="D28" s="25"/>
      <c r="E28" s="25"/>
      <c r="F28" s="25"/>
      <c r="G28" s="20"/>
      <c r="H28" s="20"/>
      <c r="I28" s="20"/>
      <c r="J28" s="7"/>
      <c r="K28" s="21"/>
    </row>
    <row r="29" spans="1:11" x14ac:dyDescent="0.25">
      <c r="A29" s="27"/>
      <c r="B29" s="23"/>
      <c r="C29" s="23"/>
      <c r="D29" s="25"/>
      <c r="E29" s="25"/>
      <c r="F29" s="25"/>
      <c r="G29" s="20"/>
      <c r="H29" s="20"/>
      <c r="I29" s="20"/>
      <c r="J29" s="7"/>
      <c r="K29" s="21"/>
    </row>
    <row r="30" spans="1:11" x14ac:dyDescent="0.25">
      <c r="A30" s="27"/>
      <c r="B30" s="23"/>
      <c r="C30" s="23"/>
      <c r="D30" s="25"/>
      <c r="E30" s="25"/>
      <c r="F30" s="25"/>
      <c r="G30" s="20"/>
      <c r="H30" s="20"/>
      <c r="I30" s="20"/>
      <c r="J30" s="7"/>
      <c r="K30" s="21"/>
    </row>
    <row r="31" spans="1:11" x14ac:dyDescent="0.25">
      <c r="A31" s="27"/>
      <c r="B31" s="23"/>
      <c r="C31" s="23"/>
      <c r="D31" s="25"/>
      <c r="E31" s="25"/>
      <c r="F31" s="25"/>
      <c r="G31" s="20"/>
      <c r="H31" s="20"/>
      <c r="I31" s="20"/>
      <c r="J31" s="7"/>
      <c r="K31" s="21"/>
    </row>
    <row r="32" spans="1:11" x14ac:dyDescent="0.25">
      <c r="A32" s="27"/>
      <c r="B32" s="23"/>
      <c r="C32" s="23"/>
      <c r="D32" s="25"/>
      <c r="E32" s="25"/>
      <c r="F32" s="25"/>
      <c r="G32" s="20"/>
      <c r="H32" s="20"/>
      <c r="I32" s="20"/>
      <c r="J32" s="7"/>
      <c r="K32" s="21"/>
    </row>
    <row r="33" spans="1:11" x14ac:dyDescent="0.25">
      <c r="A33" s="27"/>
      <c r="B33" s="23"/>
      <c r="C33" s="23"/>
      <c r="D33" s="25"/>
      <c r="E33" s="25"/>
      <c r="F33" s="25"/>
      <c r="G33" s="20"/>
      <c r="H33" s="20"/>
      <c r="I33" s="20"/>
      <c r="J33" s="7"/>
      <c r="K33" s="21"/>
    </row>
    <row r="34" spans="1:11" x14ac:dyDescent="0.25">
      <c r="A34" s="27"/>
      <c r="B34" s="23"/>
      <c r="C34" s="23"/>
      <c r="D34" s="25"/>
      <c r="E34" s="25"/>
      <c r="F34" s="25"/>
      <c r="G34" s="20"/>
      <c r="H34" s="20"/>
      <c r="I34" s="20"/>
      <c r="J34" s="7"/>
      <c r="K34" s="21"/>
    </row>
    <row r="35" spans="1:11" x14ac:dyDescent="0.25">
      <c r="A35" s="27"/>
      <c r="B35" s="23"/>
      <c r="C35" s="23"/>
      <c r="D35" s="25"/>
      <c r="E35" s="25"/>
      <c r="F35" s="25"/>
      <c r="G35" s="20"/>
      <c r="H35" s="20"/>
      <c r="I35" s="20"/>
      <c r="J35" s="7"/>
      <c r="K35" s="21"/>
    </row>
    <row r="36" spans="1:11" x14ac:dyDescent="0.25">
      <c r="A36" s="27"/>
      <c r="B36" s="23"/>
      <c r="C36" s="23"/>
      <c r="D36" s="25"/>
      <c r="E36" s="25"/>
      <c r="F36" s="25"/>
      <c r="G36" s="20"/>
      <c r="H36" s="20"/>
      <c r="I36" s="20"/>
      <c r="J36" s="7"/>
      <c r="K36" s="21"/>
    </row>
    <row r="37" spans="1:11" x14ac:dyDescent="0.25">
      <c r="A37" s="27"/>
      <c r="B37" s="23"/>
      <c r="C37" s="23"/>
      <c r="D37" s="25"/>
      <c r="E37" s="25"/>
      <c r="F37" s="25"/>
      <c r="G37" s="20"/>
      <c r="H37" s="20"/>
      <c r="I37" s="20"/>
      <c r="J37" s="7"/>
      <c r="K37" s="21"/>
    </row>
    <row r="38" spans="1:11" x14ac:dyDescent="0.25">
      <c r="A38" s="27"/>
      <c r="B38" s="23"/>
      <c r="C38" s="23"/>
      <c r="D38" s="25"/>
      <c r="E38" s="25"/>
      <c r="F38" s="25"/>
      <c r="G38" s="20"/>
      <c r="H38" s="20"/>
      <c r="I38" s="20"/>
      <c r="J38" s="7"/>
      <c r="K38" s="21"/>
    </row>
    <row r="39" spans="1:11" x14ac:dyDescent="0.25">
      <c r="A39" s="27"/>
      <c r="B39" s="23"/>
      <c r="C39" s="23"/>
      <c r="D39" s="25"/>
      <c r="E39" s="25"/>
      <c r="F39" s="25"/>
      <c r="G39" s="20"/>
      <c r="H39" s="20"/>
      <c r="I39" s="20"/>
      <c r="J39" s="7"/>
      <c r="K39" s="21"/>
    </row>
    <row r="40" spans="1:11" x14ac:dyDescent="0.25">
      <c r="A40" s="27"/>
      <c r="B40" s="23"/>
      <c r="C40" s="23"/>
      <c r="D40" s="25"/>
      <c r="E40" s="25"/>
      <c r="F40" s="25"/>
      <c r="G40" s="20"/>
      <c r="H40" s="20"/>
      <c r="I40" s="20"/>
      <c r="J40" s="7"/>
      <c r="K40" s="19"/>
    </row>
    <row r="41" spans="1:11" x14ac:dyDescent="0.25">
      <c r="A41" s="27"/>
      <c r="B41" s="23"/>
      <c r="C41" s="23"/>
      <c r="D41" s="25"/>
      <c r="E41" s="25"/>
      <c r="F41" s="25"/>
      <c r="G41" s="20"/>
      <c r="H41" s="20"/>
      <c r="I41" s="20"/>
      <c r="J41" s="7"/>
      <c r="K41" s="19"/>
    </row>
    <row r="42" spans="1:11" x14ac:dyDescent="0.25">
      <c r="A42" s="27"/>
      <c r="B42" s="23"/>
      <c r="C42" s="23"/>
      <c r="D42" s="25"/>
      <c r="E42" s="25"/>
      <c r="F42" s="25"/>
      <c r="G42" s="20"/>
      <c r="H42" s="20"/>
      <c r="I42" s="20"/>
      <c r="J42" s="7"/>
      <c r="K42" s="19"/>
    </row>
    <row r="43" spans="1:11" x14ac:dyDescent="0.25">
      <c r="A43" s="27"/>
      <c r="B43" s="23"/>
      <c r="C43" s="23"/>
      <c r="D43" s="25"/>
      <c r="E43" s="25"/>
      <c r="F43" s="25"/>
      <c r="G43" s="20"/>
      <c r="H43" s="20"/>
      <c r="I43" s="20"/>
      <c r="J43" s="7"/>
      <c r="K43" s="19"/>
    </row>
    <row r="44" spans="1:11" x14ac:dyDescent="0.25">
      <c r="A44" s="27"/>
      <c r="B44" s="23"/>
      <c r="C44" s="23"/>
      <c r="D44" s="25"/>
      <c r="E44" s="25"/>
      <c r="F44" s="25"/>
      <c r="G44" s="20"/>
      <c r="H44" s="20"/>
      <c r="I44" s="20"/>
      <c r="J44" s="7"/>
      <c r="K44" s="19"/>
    </row>
    <row r="45" spans="1:11" x14ac:dyDescent="0.25">
      <c r="A45" s="27"/>
      <c r="B45" s="23"/>
      <c r="C45" s="23"/>
      <c r="D45" s="25"/>
      <c r="E45" s="25"/>
      <c r="F45" s="25"/>
      <c r="G45" s="20"/>
      <c r="H45" s="20"/>
      <c r="I45" s="20"/>
      <c r="J45" s="7"/>
      <c r="K45" s="19"/>
    </row>
    <row r="46" spans="1:11" x14ac:dyDescent="0.25">
      <c r="A46" s="27"/>
      <c r="B46" s="23"/>
      <c r="C46" s="23"/>
      <c r="D46" s="25"/>
      <c r="E46" s="25"/>
      <c r="F46" s="25"/>
      <c r="G46" s="20"/>
      <c r="H46" s="20"/>
      <c r="I46" s="20"/>
      <c r="J46" s="7"/>
      <c r="K46" s="19"/>
    </row>
    <row r="47" spans="1:11" x14ac:dyDescent="0.25">
      <c r="A47" s="27"/>
      <c r="B47" s="23"/>
      <c r="C47" s="23"/>
      <c r="D47" s="25"/>
      <c r="E47" s="25"/>
      <c r="F47" s="25"/>
      <c r="G47" s="20"/>
      <c r="H47" s="20"/>
      <c r="I47" s="20"/>
      <c r="J47" s="7"/>
      <c r="K47" s="19"/>
    </row>
  </sheetData>
  <conditionalFormatting sqref="A3:K59">
    <cfRule type="expression" dxfId="23" priority="3">
      <formula>$F3="v"</formula>
    </cfRule>
    <cfRule type="expression" dxfId="22" priority="4">
      <formula>$F3="no"</formula>
    </cfRule>
  </conditionalFormatting>
  <conditionalFormatting sqref="A3:I59">
    <cfRule type="expression" dxfId="21" priority="1">
      <formula>$F3="m"</formula>
    </cfRule>
    <cfRule type="expression" dxfId="20" priority="2">
      <formula>$F3="d"</formula>
    </cfRule>
  </conditionalFormatting>
  <pageMargins left="0.7" right="0.2" top="0.2" bottom="0.2" header="0.05" footer="0.3"/>
  <pageSetup orientation="landscape" r:id="rId1"/>
  <headerFooter>
    <oddHeader>&amp;L&amp;A</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8BA38-497A-4D56-8A29-814E2C0F83EB}">
  <dimension ref="A2:K47"/>
  <sheetViews>
    <sheetView workbookViewId="0"/>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5.710937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943</v>
      </c>
      <c r="B3" s="269" t="s">
        <v>944</v>
      </c>
      <c r="C3" s="269" t="s">
        <v>945</v>
      </c>
      <c r="D3" s="269" t="s">
        <v>5485</v>
      </c>
      <c r="E3" s="269" t="s">
        <v>4</v>
      </c>
      <c r="F3" s="269" t="s">
        <v>5</v>
      </c>
      <c r="G3" s="270"/>
      <c r="H3" s="270"/>
      <c r="I3" s="270"/>
      <c r="J3" s="269"/>
      <c r="K3" s="269" t="s">
        <v>13</v>
      </c>
    </row>
    <row r="4" spans="1:11" ht="45" customHeight="1" x14ac:dyDescent="0.25">
      <c r="A4" s="269" t="s">
        <v>950</v>
      </c>
      <c r="B4" s="269" t="s">
        <v>951</v>
      </c>
      <c r="C4" s="269" t="s">
        <v>952</v>
      </c>
      <c r="D4" s="269" t="s">
        <v>5485</v>
      </c>
      <c r="E4" s="269" t="s">
        <v>8</v>
      </c>
      <c r="F4" s="269" t="s">
        <v>5</v>
      </c>
      <c r="G4" s="270"/>
      <c r="H4" s="270"/>
      <c r="I4" s="270"/>
      <c r="J4" s="269"/>
      <c r="K4" s="269" t="s">
        <v>13</v>
      </c>
    </row>
    <row r="5" spans="1:11" ht="45" customHeight="1" x14ac:dyDescent="0.25">
      <c r="A5" s="269" t="s">
        <v>955</v>
      </c>
      <c r="B5" s="269" t="s">
        <v>956</v>
      </c>
      <c r="C5" s="269" t="s">
        <v>957</v>
      </c>
      <c r="D5" s="269" t="s">
        <v>5485</v>
      </c>
      <c r="E5" s="269" t="s">
        <v>8</v>
      </c>
      <c r="F5" s="269" t="s">
        <v>5</v>
      </c>
      <c r="G5" s="270"/>
      <c r="H5" s="270"/>
      <c r="I5" s="270"/>
      <c r="J5" s="269"/>
      <c r="K5" s="269" t="s">
        <v>13</v>
      </c>
    </row>
    <row r="6" spans="1:11" ht="45" customHeight="1" x14ac:dyDescent="0.25">
      <c r="A6" s="269" t="s">
        <v>959</v>
      </c>
      <c r="B6" s="269" t="s">
        <v>4896</v>
      </c>
      <c r="C6" s="269" t="s">
        <v>4897</v>
      </c>
      <c r="D6" s="269" t="s">
        <v>5485</v>
      </c>
      <c r="E6" s="269" t="s">
        <v>4</v>
      </c>
      <c r="F6" s="269" t="s">
        <v>5</v>
      </c>
      <c r="G6" s="270"/>
      <c r="H6" s="270"/>
      <c r="I6" s="270"/>
      <c r="J6" s="269"/>
      <c r="K6" s="269" t="s">
        <v>13</v>
      </c>
    </row>
    <row r="7" spans="1:11" ht="45" customHeight="1" x14ac:dyDescent="0.25">
      <c r="A7" s="269" t="s">
        <v>962</v>
      </c>
      <c r="B7" s="269" t="s">
        <v>963</v>
      </c>
      <c r="C7" s="269" t="s">
        <v>964</v>
      </c>
      <c r="D7" s="269" t="s">
        <v>5485</v>
      </c>
      <c r="E7" s="269" t="s">
        <v>8</v>
      </c>
      <c r="F7" s="269" t="s">
        <v>5</v>
      </c>
      <c r="G7" s="270"/>
      <c r="H7" s="270"/>
      <c r="I7" s="270"/>
      <c r="J7" s="269"/>
      <c r="K7" s="269" t="s">
        <v>13</v>
      </c>
    </row>
    <row r="8" spans="1:11" ht="45" customHeight="1" x14ac:dyDescent="0.25">
      <c r="A8" s="269" t="s">
        <v>967</v>
      </c>
      <c r="B8" s="269" t="s">
        <v>968</v>
      </c>
      <c r="C8" s="269" t="s">
        <v>969</v>
      </c>
      <c r="D8" s="269" t="s">
        <v>5485</v>
      </c>
      <c r="E8" s="269" t="s">
        <v>8</v>
      </c>
      <c r="F8" s="269" t="s">
        <v>5</v>
      </c>
      <c r="G8" s="270"/>
      <c r="H8" s="270"/>
      <c r="I8" s="270"/>
      <c r="J8" s="269"/>
      <c r="K8" s="269" t="s">
        <v>13</v>
      </c>
    </row>
    <row r="9" spans="1:11" ht="45" customHeight="1" x14ac:dyDescent="0.25">
      <c r="A9" s="269" t="s">
        <v>972</v>
      </c>
      <c r="B9" s="269" t="s">
        <v>973</v>
      </c>
      <c r="C9" s="269" t="s">
        <v>974</v>
      </c>
      <c r="D9" s="269" t="s">
        <v>5485</v>
      </c>
      <c r="E9" s="269" t="s">
        <v>8</v>
      </c>
      <c r="F9" s="269" t="s">
        <v>5</v>
      </c>
      <c r="G9" s="270"/>
      <c r="H9" s="270"/>
      <c r="I9" s="270"/>
      <c r="J9" s="269"/>
      <c r="K9" s="269" t="s">
        <v>13</v>
      </c>
    </row>
    <row r="10" spans="1:11" ht="45" customHeight="1" x14ac:dyDescent="0.25">
      <c r="A10" s="269" t="s">
        <v>977</v>
      </c>
      <c r="B10" s="269" t="s">
        <v>4898</v>
      </c>
      <c r="C10" s="269" t="s">
        <v>4899</v>
      </c>
      <c r="D10" s="269" t="s">
        <v>5485</v>
      </c>
      <c r="E10" s="269" t="s">
        <v>8</v>
      </c>
      <c r="F10" s="269" t="s">
        <v>5</v>
      </c>
      <c r="G10" s="270"/>
      <c r="H10" s="270"/>
      <c r="I10" s="270"/>
      <c r="J10" s="269"/>
      <c r="K10" s="269" t="s">
        <v>13</v>
      </c>
    </row>
    <row r="11" spans="1:11" ht="45" customHeight="1" x14ac:dyDescent="0.25">
      <c r="A11" s="27"/>
      <c r="B11" s="23"/>
      <c r="C11" s="23"/>
      <c r="D11" s="25"/>
      <c r="E11" s="25"/>
      <c r="F11" s="25"/>
      <c r="G11" s="20"/>
      <c r="H11" s="20"/>
      <c r="I11" s="20"/>
      <c r="J11" s="7"/>
      <c r="K11" s="21"/>
    </row>
    <row r="12" spans="1:11" ht="45" customHeight="1" x14ac:dyDescent="0.25">
      <c r="A12" s="27"/>
      <c r="B12" s="23"/>
      <c r="C12" s="23"/>
      <c r="D12" s="25"/>
      <c r="E12" s="25"/>
      <c r="F12" s="25"/>
      <c r="G12" s="20"/>
      <c r="H12" s="20"/>
      <c r="I12" s="20"/>
      <c r="J12" s="7"/>
      <c r="K12" s="21"/>
    </row>
    <row r="13" spans="1:11" ht="45" customHeight="1" x14ac:dyDescent="0.25">
      <c r="A13" s="27"/>
      <c r="B13" s="23"/>
      <c r="C13" s="23"/>
      <c r="D13" s="25"/>
      <c r="E13" s="25"/>
      <c r="F13" s="25"/>
      <c r="G13" s="20"/>
      <c r="H13" s="20"/>
      <c r="I13" s="20"/>
      <c r="J13" s="7"/>
      <c r="K13" s="21"/>
    </row>
    <row r="14" spans="1:11" ht="45" customHeight="1" x14ac:dyDescent="0.25">
      <c r="A14" s="27"/>
      <c r="B14" s="23"/>
      <c r="C14" s="23"/>
      <c r="D14" s="25"/>
      <c r="E14" s="25"/>
      <c r="F14" s="25"/>
      <c r="G14" s="20"/>
      <c r="H14" s="20"/>
      <c r="I14" s="20"/>
      <c r="J14" s="7"/>
      <c r="K14" s="21"/>
    </row>
    <row r="15" spans="1:11" x14ac:dyDescent="0.25">
      <c r="A15" s="27"/>
      <c r="B15" s="23"/>
      <c r="C15" s="23"/>
      <c r="D15" s="25"/>
      <c r="E15" s="25"/>
      <c r="F15" s="25"/>
      <c r="G15" s="20"/>
      <c r="H15" s="20"/>
      <c r="I15" s="20"/>
      <c r="J15" s="7"/>
      <c r="K15" s="21"/>
    </row>
    <row r="16" spans="1:11" x14ac:dyDescent="0.25">
      <c r="A16" s="27"/>
      <c r="B16" s="23"/>
      <c r="C16" s="23"/>
      <c r="D16" s="25"/>
      <c r="E16" s="25"/>
      <c r="F16" s="25"/>
      <c r="G16" s="20"/>
      <c r="H16" s="20"/>
      <c r="I16" s="20"/>
      <c r="J16" s="7"/>
      <c r="K16" s="21"/>
    </row>
    <row r="17" spans="1:11" x14ac:dyDescent="0.25">
      <c r="A17" s="27"/>
      <c r="B17" s="23"/>
      <c r="C17" s="23"/>
      <c r="D17" s="25"/>
      <c r="E17" s="25"/>
      <c r="F17" s="25"/>
      <c r="G17" s="20"/>
      <c r="H17" s="20"/>
      <c r="I17" s="20"/>
      <c r="J17" s="7"/>
      <c r="K17" s="21"/>
    </row>
    <row r="18" spans="1:11" x14ac:dyDescent="0.25">
      <c r="A18" s="27"/>
      <c r="B18" s="23"/>
      <c r="C18" s="23"/>
      <c r="D18" s="25"/>
      <c r="E18" s="25"/>
      <c r="F18" s="25"/>
      <c r="G18" s="20"/>
      <c r="H18" s="20"/>
      <c r="I18" s="20"/>
      <c r="J18" s="7"/>
      <c r="K18" s="21"/>
    </row>
    <row r="19" spans="1:11" x14ac:dyDescent="0.25">
      <c r="A19" s="27"/>
      <c r="B19" s="23"/>
      <c r="C19" s="23"/>
      <c r="D19" s="25"/>
      <c r="E19" s="25"/>
      <c r="F19" s="25"/>
      <c r="G19" s="20"/>
      <c r="H19" s="20"/>
      <c r="I19" s="20"/>
      <c r="J19" s="7"/>
      <c r="K19" s="21"/>
    </row>
    <row r="20" spans="1:11" x14ac:dyDescent="0.25">
      <c r="A20" s="27"/>
      <c r="B20" s="23"/>
      <c r="C20" s="23"/>
      <c r="D20" s="25"/>
      <c r="E20" s="25"/>
      <c r="F20" s="25"/>
      <c r="G20" s="20"/>
      <c r="H20" s="20"/>
      <c r="I20" s="20"/>
      <c r="J20" s="7"/>
      <c r="K20" s="21"/>
    </row>
    <row r="21" spans="1:11" x14ac:dyDescent="0.25">
      <c r="A21" s="27"/>
      <c r="B21" s="23"/>
      <c r="C21" s="23"/>
      <c r="D21" s="25"/>
      <c r="E21" s="25"/>
      <c r="F21" s="25"/>
      <c r="G21" s="20"/>
      <c r="H21" s="20"/>
      <c r="I21" s="20"/>
      <c r="J21" s="7"/>
      <c r="K21" s="21"/>
    </row>
    <row r="22" spans="1:11" x14ac:dyDescent="0.25">
      <c r="A22" s="27"/>
      <c r="B22" s="23"/>
      <c r="C22" s="23"/>
      <c r="D22" s="25"/>
      <c r="E22" s="25"/>
      <c r="F22" s="25"/>
      <c r="G22" s="20"/>
      <c r="H22" s="20"/>
      <c r="I22" s="20"/>
      <c r="J22" s="7"/>
      <c r="K22" s="21"/>
    </row>
    <row r="23" spans="1:11" x14ac:dyDescent="0.25">
      <c r="A23" s="27"/>
      <c r="B23" s="23"/>
      <c r="C23" s="23"/>
      <c r="D23" s="25"/>
      <c r="E23" s="25"/>
      <c r="F23" s="25"/>
      <c r="G23" s="20"/>
      <c r="H23" s="20"/>
      <c r="I23" s="20"/>
      <c r="J23" s="7"/>
      <c r="K23" s="21"/>
    </row>
    <row r="24" spans="1:11" x14ac:dyDescent="0.25">
      <c r="A24" s="27"/>
      <c r="B24" s="23"/>
      <c r="C24" s="23"/>
      <c r="D24" s="25"/>
      <c r="E24" s="25"/>
      <c r="F24" s="25"/>
      <c r="G24" s="20"/>
      <c r="H24" s="20"/>
      <c r="I24" s="20"/>
      <c r="J24" s="7"/>
      <c r="K24" s="21"/>
    </row>
    <row r="25" spans="1:11" x14ac:dyDescent="0.25">
      <c r="A25" s="27"/>
      <c r="B25" s="23"/>
      <c r="C25" s="23"/>
      <c r="D25" s="25"/>
      <c r="E25" s="25"/>
      <c r="F25" s="25"/>
      <c r="G25" s="20"/>
      <c r="H25" s="20"/>
      <c r="I25" s="20"/>
      <c r="J25" s="7"/>
      <c r="K25" s="21"/>
    </row>
    <row r="26" spans="1:11" x14ac:dyDescent="0.25">
      <c r="A26" s="27"/>
      <c r="B26" s="23"/>
      <c r="C26" s="23"/>
      <c r="D26" s="25"/>
      <c r="E26" s="25"/>
      <c r="F26" s="25"/>
      <c r="G26" s="20"/>
      <c r="H26" s="20"/>
      <c r="I26" s="20"/>
      <c r="J26" s="7"/>
      <c r="K26" s="21"/>
    </row>
    <row r="27" spans="1:11" x14ac:dyDescent="0.25">
      <c r="A27" s="27"/>
      <c r="B27" s="23"/>
      <c r="C27" s="23"/>
      <c r="D27" s="25"/>
      <c r="E27" s="25"/>
      <c r="F27" s="25"/>
      <c r="G27" s="20"/>
      <c r="H27" s="20"/>
      <c r="I27" s="20"/>
      <c r="J27" s="7"/>
      <c r="K27" s="21"/>
    </row>
    <row r="28" spans="1:11" x14ac:dyDescent="0.25">
      <c r="A28" s="27"/>
      <c r="B28" s="23"/>
      <c r="C28" s="23"/>
      <c r="D28" s="25"/>
      <c r="E28" s="25"/>
      <c r="F28" s="25"/>
      <c r="G28" s="20"/>
      <c r="H28" s="20"/>
      <c r="I28" s="20"/>
      <c r="J28" s="7"/>
      <c r="K28" s="21"/>
    </row>
    <row r="29" spans="1:11" x14ac:dyDescent="0.25">
      <c r="A29" s="27"/>
      <c r="B29" s="23"/>
      <c r="C29" s="23"/>
      <c r="D29" s="25"/>
      <c r="E29" s="25"/>
      <c r="F29" s="25"/>
      <c r="G29" s="20"/>
      <c r="H29" s="20"/>
      <c r="I29" s="20"/>
      <c r="J29" s="7"/>
      <c r="K29" s="21"/>
    </row>
    <row r="30" spans="1:11" x14ac:dyDescent="0.25">
      <c r="A30" s="27"/>
      <c r="B30" s="23"/>
      <c r="C30" s="23"/>
      <c r="D30" s="25"/>
      <c r="E30" s="25"/>
      <c r="F30" s="25"/>
      <c r="G30" s="20"/>
      <c r="H30" s="20"/>
      <c r="I30" s="20"/>
      <c r="J30" s="7"/>
      <c r="K30" s="21"/>
    </row>
    <row r="31" spans="1:11" x14ac:dyDescent="0.25">
      <c r="A31" s="27"/>
      <c r="B31" s="23"/>
      <c r="C31" s="23"/>
      <c r="D31" s="25"/>
      <c r="E31" s="25"/>
      <c r="F31" s="25"/>
      <c r="G31" s="20"/>
      <c r="H31" s="20"/>
      <c r="I31" s="20"/>
      <c r="J31" s="7"/>
      <c r="K31" s="21"/>
    </row>
    <row r="32" spans="1:11" x14ac:dyDescent="0.25">
      <c r="A32" s="27"/>
      <c r="B32" s="23"/>
      <c r="C32" s="23"/>
      <c r="D32" s="25"/>
      <c r="E32" s="25"/>
      <c r="F32" s="25"/>
      <c r="G32" s="20"/>
      <c r="H32" s="20"/>
      <c r="I32" s="20"/>
      <c r="J32" s="7"/>
      <c r="K32" s="21"/>
    </row>
    <row r="33" spans="1:11" x14ac:dyDescent="0.25">
      <c r="A33" s="27"/>
      <c r="B33" s="23"/>
      <c r="C33" s="23"/>
      <c r="D33" s="25"/>
      <c r="E33" s="25"/>
      <c r="F33" s="25"/>
      <c r="G33" s="20"/>
      <c r="H33" s="20"/>
      <c r="I33" s="20"/>
      <c r="J33" s="7"/>
      <c r="K33" s="21"/>
    </row>
    <row r="34" spans="1:11" x14ac:dyDescent="0.25">
      <c r="A34" s="27"/>
      <c r="B34" s="23"/>
      <c r="C34" s="23"/>
      <c r="D34" s="25"/>
      <c r="E34" s="25"/>
      <c r="F34" s="25"/>
      <c r="G34" s="20"/>
      <c r="H34" s="20"/>
      <c r="I34" s="20"/>
      <c r="J34" s="7"/>
      <c r="K34" s="21"/>
    </row>
    <row r="35" spans="1:11" x14ac:dyDescent="0.25">
      <c r="A35" s="27"/>
      <c r="B35" s="23"/>
      <c r="C35" s="23"/>
      <c r="D35" s="25"/>
      <c r="E35" s="25"/>
      <c r="F35" s="25"/>
      <c r="G35" s="20"/>
      <c r="H35" s="20"/>
      <c r="I35" s="20"/>
      <c r="J35" s="7"/>
      <c r="K35" s="21"/>
    </row>
    <row r="36" spans="1:11" x14ac:dyDescent="0.25">
      <c r="A36" s="27"/>
      <c r="B36" s="23"/>
      <c r="C36" s="23"/>
      <c r="D36" s="25"/>
      <c r="E36" s="25"/>
      <c r="F36" s="25"/>
      <c r="G36" s="20"/>
      <c r="H36" s="20"/>
      <c r="I36" s="20"/>
      <c r="J36" s="7"/>
      <c r="K36" s="21"/>
    </row>
    <row r="37" spans="1:11" x14ac:dyDescent="0.25">
      <c r="A37" s="27"/>
      <c r="B37" s="23"/>
      <c r="C37" s="23"/>
      <c r="D37" s="25"/>
      <c r="E37" s="25"/>
      <c r="F37" s="25"/>
      <c r="G37" s="20"/>
      <c r="H37" s="20"/>
      <c r="I37" s="20"/>
      <c r="J37" s="7"/>
      <c r="K37" s="21"/>
    </row>
    <row r="38" spans="1:11" x14ac:dyDescent="0.25">
      <c r="A38" s="27"/>
      <c r="B38" s="23"/>
      <c r="C38" s="23"/>
      <c r="D38" s="25"/>
      <c r="E38" s="25"/>
      <c r="F38" s="25"/>
      <c r="G38" s="20"/>
      <c r="H38" s="20"/>
      <c r="I38" s="20"/>
      <c r="J38" s="7"/>
      <c r="K38" s="21"/>
    </row>
    <row r="39" spans="1:11" x14ac:dyDescent="0.25">
      <c r="A39" s="27"/>
      <c r="B39" s="23"/>
      <c r="C39" s="23"/>
      <c r="D39" s="25"/>
      <c r="E39" s="25"/>
      <c r="F39" s="25"/>
      <c r="G39" s="20"/>
      <c r="H39" s="20"/>
      <c r="I39" s="20"/>
      <c r="J39" s="7"/>
      <c r="K39" s="21"/>
    </row>
    <row r="40" spans="1:11" x14ac:dyDescent="0.25">
      <c r="A40" s="27"/>
      <c r="B40" s="23"/>
      <c r="C40" s="23"/>
      <c r="D40" s="25"/>
      <c r="E40" s="25"/>
      <c r="F40" s="25"/>
      <c r="G40" s="20"/>
      <c r="H40" s="20"/>
      <c r="I40" s="20"/>
      <c r="J40" s="7"/>
      <c r="K40" s="19"/>
    </row>
    <row r="41" spans="1:11" x14ac:dyDescent="0.25">
      <c r="A41" s="27"/>
      <c r="B41" s="23"/>
      <c r="C41" s="23"/>
      <c r="D41" s="25"/>
      <c r="E41" s="25"/>
      <c r="F41" s="25"/>
      <c r="G41" s="20"/>
      <c r="H41" s="20"/>
      <c r="I41" s="20"/>
      <c r="J41" s="7"/>
      <c r="K41" s="19"/>
    </row>
    <row r="42" spans="1:11" x14ac:dyDescent="0.25">
      <c r="A42" s="27"/>
      <c r="B42" s="23"/>
      <c r="C42" s="23"/>
      <c r="D42" s="25"/>
      <c r="E42" s="25"/>
      <c r="F42" s="25"/>
      <c r="G42" s="20"/>
      <c r="H42" s="20"/>
      <c r="I42" s="20"/>
      <c r="J42" s="7"/>
      <c r="K42" s="19"/>
    </row>
    <row r="43" spans="1:11" x14ac:dyDescent="0.25">
      <c r="A43" s="27"/>
      <c r="B43" s="23"/>
      <c r="C43" s="23"/>
      <c r="D43" s="25"/>
      <c r="E43" s="25"/>
      <c r="F43" s="25"/>
      <c r="G43" s="20"/>
      <c r="H43" s="20"/>
      <c r="I43" s="20"/>
      <c r="J43" s="7"/>
      <c r="K43" s="19"/>
    </row>
    <row r="44" spans="1:11" x14ac:dyDescent="0.25">
      <c r="A44" s="27"/>
      <c r="B44" s="23"/>
      <c r="C44" s="23"/>
      <c r="D44" s="25"/>
      <c r="E44" s="25"/>
      <c r="F44" s="25"/>
      <c r="G44" s="20"/>
      <c r="H44" s="20"/>
      <c r="I44" s="20"/>
      <c r="J44" s="7"/>
      <c r="K44" s="19"/>
    </row>
    <row r="45" spans="1:11" x14ac:dyDescent="0.25">
      <c r="A45" s="27"/>
      <c r="B45" s="23"/>
      <c r="C45" s="23"/>
      <c r="D45" s="25"/>
      <c r="E45" s="25"/>
      <c r="F45" s="25"/>
      <c r="G45" s="20"/>
      <c r="H45" s="20"/>
      <c r="I45" s="20"/>
      <c r="J45" s="7"/>
      <c r="K45" s="19"/>
    </row>
    <row r="46" spans="1:11" x14ac:dyDescent="0.25">
      <c r="A46" s="27"/>
      <c r="B46" s="23"/>
      <c r="C46" s="23"/>
      <c r="D46" s="25"/>
      <c r="E46" s="25"/>
      <c r="F46" s="25"/>
      <c r="G46" s="20"/>
      <c r="H46" s="20"/>
      <c r="I46" s="20"/>
      <c r="J46" s="7"/>
      <c r="K46" s="19"/>
    </row>
    <row r="47" spans="1:11" x14ac:dyDescent="0.25">
      <c r="A47" s="27"/>
      <c r="B47" s="23"/>
      <c r="C47" s="23"/>
      <c r="D47" s="25"/>
      <c r="E47" s="25"/>
      <c r="F47" s="25"/>
      <c r="G47" s="20"/>
      <c r="H47" s="20"/>
      <c r="I47" s="20"/>
      <c r="J47" s="7"/>
      <c r="K47" s="19"/>
    </row>
  </sheetData>
  <conditionalFormatting sqref="A3:K59">
    <cfRule type="expression" dxfId="19" priority="3">
      <formula>$F3="v"</formula>
    </cfRule>
    <cfRule type="expression" dxfId="18" priority="4">
      <formula>$F3="no"</formula>
    </cfRule>
  </conditionalFormatting>
  <conditionalFormatting sqref="A3:I59">
    <cfRule type="expression" dxfId="17" priority="1">
      <formula>$F3="m"</formula>
    </cfRule>
    <cfRule type="expression" dxfId="16" priority="2">
      <formula>$F3="d"</formula>
    </cfRule>
  </conditionalFormatting>
  <pageMargins left="0.7" right="0.2" top="0.2" bottom="0.2" header="0.05" footer="0.3"/>
  <pageSetup orientation="landscape" r:id="rId1"/>
  <headerFooter>
    <oddHeader>&amp;L&amp;A</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A2E4F-D71D-4D76-AB72-92754A68E049}">
  <dimension ref="A2:K50"/>
  <sheetViews>
    <sheetView workbookViewId="0"/>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5.710937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707</v>
      </c>
      <c r="B3" s="269" t="s">
        <v>708</v>
      </c>
      <c r="C3" s="269" t="s">
        <v>709</v>
      </c>
      <c r="D3" s="269" t="s">
        <v>5485</v>
      </c>
      <c r="E3" s="269" t="s">
        <v>4</v>
      </c>
      <c r="F3" s="269" t="s">
        <v>5</v>
      </c>
      <c r="G3" s="270"/>
      <c r="H3" s="270"/>
      <c r="I3" s="270"/>
      <c r="J3" s="269"/>
      <c r="K3" s="269" t="s">
        <v>13</v>
      </c>
    </row>
    <row r="4" spans="1:11" ht="45" customHeight="1" x14ac:dyDescent="0.25">
      <c r="A4" s="269" t="s">
        <v>1054</v>
      </c>
      <c r="B4" s="269" t="s">
        <v>1055</v>
      </c>
      <c r="C4" s="269" t="s">
        <v>1056</v>
      </c>
      <c r="D4" s="269" t="s">
        <v>5485</v>
      </c>
      <c r="E4" s="269" t="s">
        <v>4</v>
      </c>
      <c r="F4" s="269" t="s">
        <v>5</v>
      </c>
      <c r="G4" s="270"/>
      <c r="H4" s="270"/>
      <c r="I4" s="270"/>
      <c r="J4" s="269"/>
      <c r="K4" s="269" t="s">
        <v>12</v>
      </c>
    </row>
    <row r="5" spans="1:11" ht="45" customHeight="1" x14ac:dyDescent="0.25">
      <c r="A5" s="269" t="s">
        <v>1094</v>
      </c>
      <c r="B5" s="269" t="s">
        <v>1095</v>
      </c>
      <c r="C5" s="269" t="s">
        <v>1096</v>
      </c>
      <c r="D5" s="269" t="s">
        <v>5485</v>
      </c>
      <c r="E5" s="269" t="s">
        <v>4</v>
      </c>
      <c r="F5" s="269" t="s">
        <v>5</v>
      </c>
      <c r="G5" s="270"/>
      <c r="H5" s="270"/>
      <c r="I5" s="270"/>
      <c r="J5" s="269"/>
      <c r="K5" s="269"/>
    </row>
    <row r="6" spans="1:11" ht="45" customHeight="1" x14ac:dyDescent="0.25">
      <c r="A6" s="269" t="s">
        <v>1099</v>
      </c>
      <c r="B6" s="269" t="s">
        <v>1100</v>
      </c>
      <c r="C6" s="269" t="s">
        <v>1101</v>
      </c>
      <c r="D6" s="269" t="s">
        <v>5485</v>
      </c>
      <c r="E6" s="269" t="s">
        <v>8</v>
      </c>
      <c r="F6" s="269" t="s">
        <v>5</v>
      </c>
      <c r="G6" s="270"/>
      <c r="H6" s="270"/>
      <c r="I6" s="270"/>
      <c r="J6" s="269"/>
      <c r="K6" s="269" t="s">
        <v>11</v>
      </c>
    </row>
    <row r="7" spans="1:11" ht="45" customHeight="1" x14ac:dyDescent="0.25">
      <c r="A7" s="269" t="s">
        <v>1104</v>
      </c>
      <c r="B7" s="269" t="s">
        <v>1105</v>
      </c>
      <c r="C7" s="269" t="s">
        <v>1106</v>
      </c>
      <c r="D7" s="269" t="s">
        <v>5485</v>
      </c>
      <c r="E7" s="269" t="s">
        <v>8</v>
      </c>
      <c r="F7" s="269" t="s">
        <v>5</v>
      </c>
      <c r="G7" s="270"/>
      <c r="H7" s="270"/>
      <c r="I7" s="270"/>
      <c r="J7" s="269"/>
      <c r="K7" s="269" t="s">
        <v>13</v>
      </c>
    </row>
    <row r="8" spans="1:11" ht="45" customHeight="1" x14ac:dyDescent="0.25">
      <c r="A8" s="269" t="s">
        <v>1108</v>
      </c>
      <c r="B8" s="269" t="s">
        <v>5282</v>
      </c>
      <c r="C8" s="269" t="s">
        <v>5283</v>
      </c>
      <c r="D8" s="269" t="s">
        <v>5485</v>
      </c>
      <c r="E8" s="269" t="s">
        <v>4</v>
      </c>
      <c r="F8" s="269" t="s">
        <v>5</v>
      </c>
      <c r="G8" s="270"/>
      <c r="H8" s="270"/>
      <c r="I8" s="270"/>
      <c r="J8" s="269"/>
      <c r="K8" s="269" t="s">
        <v>13</v>
      </c>
    </row>
    <row r="9" spans="1:11" ht="45" customHeight="1" x14ac:dyDescent="0.25">
      <c r="A9" s="269" t="s">
        <v>1110</v>
      </c>
      <c r="B9" s="269" t="s">
        <v>5284</v>
      </c>
      <c r="C9" s="269" t="s">
        <v>5285</v>
      </c>
      <c r="D9" s="269" t="s">
        <v>5485</v>
      </c>
      <c r="E9" s="269" t="s">
        <v>4</v>
      </c>
      <c r="F9" s="269" t="s">
        <v>5</v>
      </c>
      <c r="G9" s="270"/>
      <c r="H9" s="270"/>
      <c r="I9" s="270"/>
      <c r="J9" s="269"/>
      <c r="K9" s="269" t="s">
        <v>13</v>
      </c>
    </row>
    <row r="10" spans="1:11" ht="45" customHeight="1" x14ac:dyDescent="0.25">
      <c r="A10" s="269" t="s">
        <v>1621</v>
      </c>
      <c r="B10" s="269" t="s">
        <v>1622</v>
      </c>
      <c r="C10" s="269" t="s">
        <v>1623</v>
      </c>
      <c r="D10" s="269" t="s">
        <v>5488</v>
      </c>
      <c r="E10" s="269" t="s">
        <v>8</v>
      </c>
      <c r="F10" s="269" t="s">
        <v>5</v>
      </c>
      <c r="G10" s="270"/>
      <c r="H10" s="270"/>
      <c r="I10" s="270"/>
      <c r="J10" s="269"/>
      <c r="K10" s="269" t="s">
        <v>10</v>
      </c>
    </row>
    <row r="11" spans="1:11" ht="45" customHeight="1" x14ac:dyDescent="0.25">
      <c r="A11" s="269" t="s">
        <v>1627</v>
      </c>
      <c r="B11" s="269" t="s">
        <v>1628</v>
      </c>
      <c r="C11" s="269" t="s">
        <v>1629</v>
      </c>
      <c r="D11" s="269" t="s">
        <v>5488</v>
      </c>
      <c r="E11" s="269" t="s">
        <v>8</v>
      </c>
      <c r="F11" s="269" t="s">
        <v>5</v>
      </c>
      <c r="G11" s="270"/>
      <c r="H11" s="270"/>
      <c r="I11" s="270"/>
      <c r="J11" s="269"/>
      <c r="K11" s="269" t="s">
        <v>10</v>
      </c>
    </row>
    <row r="12" spans="1:11" ht="45" customHeight="1" x14ac:dyDescent="0.25">
      <c r="A12" s="269" t="s">
        <v>1632</v>
      </c>
      <c r="B12" s="269" t="s">
        <v>1633</v>
      </c>
      <c r="C12" s="269" t="s">
        <v>1634</v>
      </c>
      <c r="D12" s="269" t="s">
        <v>5488</v>
      </c>
      <c r="E12" s="269" t="s">
        <v>8</v>
      </c>
      <c r="F12" s="269" t="s">
        <v>5</v>
      </c>
      <c r="G12" s="270"/>
      <c r="H12" s="270"/>
      <c r="I12" s="270"/>
      <c r="J12" s="269"/>
      <c r="K12" s="269" t="s">
        <v>10</v>
      </c>
    </row>
    <row r="13" spans="1:11" ht="45" customHeight="1" x14ac:dyDescent="0.25">
      <c r="A13" s="269" t="s">
        <v>1637</v>
      </c>
      <c r="B13" s="269" t="s">
        <v>1638</v>
      </c>
      <c r="C13" s="269" t="s">
        <v>1639</v>
      </c>
      <c r="D13" s="269" t="s">
        <v>5488</v>
      </c>
      <c r="E13" s="269" t="s">
        <v>8</v>
      </c>
      <c r="F13" s="269" t="s">
        <v>5</v>
      </c>
      <c r="G13" s="270"/>
      <c r="H13" s="270"/>
      <c r="I13" s="270"/>
      <c r="J13" s="269"/>
      <c r="K13" s="269" t="s">
        <v>10</v>
      </c>
    </row>
    <row r="14" spans="1:11" ht="45" customHeight="1" x14ac:dyDescent="0.25">
      <c r="A14" s="269" t="s">
        <v>2107</v>
      </c>
      <c r="B14" s="269" t="s">
        <v>2108</v>
      </c>
      <c r="C14" s="269" t="s">
        <v>2109</v>
      </c>
      <c r="D14" s="269" t="s">
        <v>5485</v>
      </c>
      <c r="E14" s="269" t="s">
        <v>4</v>
      </c>
      <c r="F14" s="269" t="s">
        <v>5</v>
      </c>
      <c r="G14" s="270"/>
      <c r="H14" s="270"/>
      <c r="I14" s="270"/>
      <c r="J14" s="269"/>
      <c r="K14" s="269" t="s">
        <v>2111</v>
      </c>
    </row>
    <row r="15" spans="1:11" ht="45" customHeight="1" x14ac:dyDescent="0.25">
      <c r="A15" s="269" t="s">
        <v>2113</v>
      </c>
      <c r="B15" s="269" t="s">
        <v>2114</v>
      </c>
      <c r="C15" s="269" t="s">
        <v>2115</v>
      </c>
      <c r="D15" s="269" t="s">
        <v>5485</v>
      </c>
      <c r="E15" s="269" t="s">
        <v>4</v>
      </c>
      <c r="F15" s="269" t="s">
        <v>5</v>
      </c>
      <c r="G15" s="270"/>
      <c r="H15" s="270"/>
      <c r="I15" s="270"/>
      <c r="J15" s="269"/>
      <c r="K15" s="269" t="s">
        <v>2111</v>
      </c>
    </row>
    <row r="16" spans="1:11" ht="45" customHeight="1" x14ac:dyDescent="0.25">
      <c r="A16" s="269" t="s">
        <v>2117</v>
      </c>
      <c r="B16" s="269" t="s">
        <v>2118</v>
      </c>
      <c r="C16" s="269" t="s">
        <v>2119</v>
      </c>
      <c r="D16" s="269" t="s">
        <v>5485</v>
      </c>
      <c r="E16" s="269" t="s">
        <v>4</v>
      </c>
      <c r="F16" s="269" t="s">
        <v>5</v>
      </c>
      <c r="G16" s="270"/>
      <c r="H16" s="270"/>
      <c r="I16" s="270"/>
      <c r="J16" s="269"/>
      <c r="K16" s="269" t="s">
        <v>2111</v>
      </c>
    </row>
    <row r="17" spans="1:11" ht="45" customHeight="1" x14ac:dyDescent="0.25">
      <c r="A17" s="269" t="s">
        <v>2121</v>
      </c>
      <c r="B17" s="269" t="s">
        <v>2122</v>
      </c>
      <c r="C17" s="269" t="s">
        <v>2123</v>
      </c>
      <c r="D17" s="269" t="s">
        <v>5485</v>
      </c>
      <c r="E17" s="269" t="s">
        <v>4</v>
      </c>
      <c r="F17" s="269" t="s">
        <v>5</v>
      </c>
      <c r="G17" s="270"/>
      <c r="H17" s="270"/>
      <c r="I17" s="270"/>
      <c r="J17" s="269"/>
      <c r="K17" s="269" t="s">
        <v>2111</v>
      </c>
    </row>
    <row r="18" spans="1:11" ht="45" customHeight="1" x14ac:dyDescent="0.25">
      <c r="A18" s="269" t="s">
        <v>5376</v>
      </c>
      <c r="B18" s="269" t="s">
        <v>5377</v>
      </c>
      <c r="C18" s="269" t="s">
        <v>5378</v>
      </c>
      <c r="D18" s="269" t="s">
        <v>5485</v>
      </c>
      <c r="E18" s="269" t="s">
        <v>4</v>
      </c>
      <c r="F18" s="269" t="s">
        <v>5</v>
      </c>
      <c r="G18" s="270"/>
      <c r="H18" s="270"/>
      <c r="I18" s="270"/>
      <c r="J18" s="269"/>
      <c r="K18" s="269"/>
    </row>
    <row r="19" spans="1:11" ht="45" customHeight="1" x14ac:dyDescent="0.25">
      <c r="A19" s="269" t="s">
        <v>5381</v>
      </c>
      <c r="B19" s="269" t="s">
        <v>5377</v>
      </c>
      <c r="C19" s="269" t="s">
        <v>5382</v>
      </c>
      <c r="D19" s="269" t="s">
        <v>5485</v>
      </c>
      <c r="E19" s="269" t="s">
        <v>4</v>
      </c>
      <c r="F19" s="269" t="s">
        <v>6</v>
      </c>
      <c r="G19" s="270"/>
      <c r="H19" s="270"/>
      <c r="I19" s="270"/>
      <c r="J19" s="269"/>
      <c r="K19" s="269"/>
    </row>
    <row r="20" spans="1:11" ht="45" customHeight="1" x14ac:dyDescent="0.25">
      <c r="A20" s="269" t="s">
        <v>5384</v>
      </c>
      <c r="B20" s="269" t="s">
        <v>5385</v>
      </c>
      <c r="C20" s="269" t="s">
        <v>5378</v>
      </c>
      <c r="D20" s="269" t="s">
        <v>5485</v>
      </c>
      <c r="E20" s="269" t="s">
        <v>4</v>
      </c>
      <c r="F20" s="269" t="s">
        <v>6</v>
      </c>
      <c r="G20" s="270"/>
      <c r="H20" s="270"/>
      <c r="I20" s="270"/>
      <c r="J20" s="269"/>
      <c r="K20" s="269"/>
    </row>
    <row r="21" spans="1:11" ht="45" customHeight="1" x14ac:dyDescent="0.25">
      <c r="A21" s="269" t="s">
        <v>5387</v>
      </c>
      <c r="B21" s="269" t="s">
        <v>5385</v>
      </c>
      <c r="C21" s="269" t="s">
        <v>5382</v>
      </c>
      <c r="D21" s="269" t="s">
        <v>5485</v>
      </c>
      <c r="E21" s="269" t="s">
        <v>4</v>
      </c>
      <c r="F21" s="269" t="s">
        <v>5</v>
      </c>
      <c r="G21" s="270"/>
      <c r="H21" s="270"/>
      <c r="I21" s="270"/>
      <c r="J21" s="269"/>
      <c r="K21" s="269"/>
    </row>
    <row r="22" spans="1:11" ht="45" customHeight="1" x14ac:dyDescent="0.25">
      <c r="A22" s="269" t="s">
        <v>4987</v>
      </c>
      <c r="B22" s="269" t="s">
        <v>4988</v>
      </c>
      <c r="C22" s="269" t="s">
        <v>4989</v>
      </c>
      <c r="D22" s="269" t="s">
        <v>5485</v>
      </c>
      <c r="E22" s="269" t="s">
        <v>4</v>
      </c>
      <c r="F22" s="269" t="s">
        <v>5</v>
      </c>
      <c r="G22" s="270"/>
      <c r="H22" s="270"/>
      <c r="I22" s="270"/>
      <c r="J22" s="269"/>
      <c r="K22" s="269"/>
    </row>
    <row r="23" spans="1:11" ht="45" customHeight="1" x14ac:dyDescent="0.25">
      <c r="A23" s="269" t="s">
        <v>4992</v>
      </c>
      <c r="B23" s="269" t="s">
        <v>5388</v>
      </c>
      <c r="C23" s="269" t="s">
        <v>4993</v>
      </c>
      <c r="D23" s="269" t="s">
        <v>5485</v>
      </c>
      <c r="E23" s="269" t="s">
        <v>4</v>
      </c>
      <c r="F23" s="269" t="s">
        <v>5</v>
      </c>
      <c r="G23" s="270"/>
      <c r="H23" s="270"/>
      <c r="I23" s="270"/>
      <c r="J23" s="269"/>
      <c r="K23" s="269"/>
    </row>
    <row r="24" spans="1:11" ht="45" customHeight="1" x14ac:dyDescent="0.25">
      <c r="A24" s="269" t="s">
        <v>4995</v>
      </c>
      <c r="B24" s="269" t="s">
        <v>4996</v>
      </c>
      <c r="C24" s="269" t="s">
        <v>4997</v>
      </c>
      <c r="D24" s="269" t="s">
        <v>5485</v>
      </c>
      <c r="E24" s="269" t="s">
        <v>4</v>
      </c>
      <c r="F24" s="269" t="s">
        <v>5</v>
      </c>
      <c r="G24" s="270"/>
      <c r="H24" s="270"/>
      <c r="I24" s="270"/>
      <c r="J24" s="269"/>
      <c r="K24" s="269"/>
    </row>
    <row r="25" spans="1:11" ht="45" customHeight="1" x14ac:dyDescent="0.25">
      <c r="A25" s="269" t="s">
        <v>4999</v>
      </c>
      <c r="B25" s="269" t="s">
        <v>5000</v>
      </c>
      <c r="C25" s="269" t="s">
        <v>5001</v>
      </c>
      <c r="D25" s="269" t="s">
        <v>5485</v>
      </c>
      <c r="E25" s="269" t="s">
        <v>4</v>
      </c>
      <c r="F25" s="269" t="s">
        <v>5</v>
      </c>
      <c r="G25" s="270"/>
      <c r="H25" s="270"/>
      <c r="I25" s="270"/>
      <c r="J25" s="269"/>
      <c r="K25" s="269"/>
    </row>
    <row r="26" spans="1:11" ht="45" customHeight="1" x14ac:dyDescent="0.25">
      <c r="A26" s="269" t="s">
        <v>2363</v>
      </c>
      <c r="B26" s="269" t="s">
        <v>2364</v>
      </c>
      <c r="C26" s="269" t="s">
        <v>2365</v>
      </c>
      <c r="D26" s="269" t="s">
        <v>5485</v>
      </c>
      <c r="E26" s="269" t="s">
        <v>8</v>
      </c>
      <c r="F26" s="269" t="s">
        <v>5</v>
      </c>
      <c r="G26" s="270"/>
      <c r="H26" s="270"/>
      <c r="I26" s="270"/>
      <c r="J26" s="269"/>
      <c r="K26" s="269"/>
    </row>
    <row r="27" spans="1:11" ht="45" customHeight="1" x14ac:dyDescent="0.25">
      <c r="A27" s="269" t="s">
        <v>2369</v>
      </c>
      <c r="B27" s="269" t="s">
        <v>2370</v>
      </c>
      <c r="C27" s="269" t="s">
        <v>2371</v>
      </c>
      <c r="D27" s="269" t="s">
        <v>5485</v>
      </c>
      <c r="E27" s="269" t="s">
        <v>8</v>
      </c>
      <c r="F27" s="269" t="s">
        <v>5</v>
      </c>
      <c r="G27" s="270"/>
      <c r="H27" s="270"/>
      <c r="I27" s="270"/>
      <c r="J27" s="269"/>
      <c r="K27" s="269"/>
    </row>
    <row r="28" spans="1:11" ht="45" customHeight="1" x14ac:dyDescent="0.25">
      <c r="A28" s="269" t="s">
        <v>2374</v>
      </c>
      <c r="B28" s="269" t="s">
        <v>2375</v>
      </c>
      <c r="C28" s="269" t="s">
        <v>2376</v>
      </c>
      <c r="D28" s="269" t="s">
        <v>5485</v>
      </c>
      <c r="E28" s="269" t="s">
        <v>8</v>
      </c>
      <c r="F28" s="269" t="s">
        <v>5</v>
      </c>
      <c r="G28" s="270"/>
      <c r="H28" s="270"/>
      <c r="I28" s="270"/>
      <c r="J28" s="269"/>
      <c r="K28" s="269"/>
    </row>
    <row r="29" spans="1:11" ht="45" customHeight="1" x14ac:dyDescent="0.25">
      <c r="A29" s="269" t="s">
        <v>2379</v>
      </c>
      <c r="B29" s="269" t="s">
        <v>2380</v>
      </c>
      <c r="C29" s="269" t="s">
        <v>2381</v>
      </c>
      <c r="D29" s="269" t="s">
        <v>5485</v>
      </c>
      <c r="E29" s="269" t="s">
        <v>8</v>
      </c>
      <c r="F29" s="269" t="s">
        <v>5</v>
      </c>
      <c r="G29" s="270"/>
      <c r="H29" s="270"/>
      <c r="I29" s="270"/>
      <c r="J29" s="269"/>
      <c r="K29" s="269"/>
    </row>
    <row r="30" spans="1:11" ht="45" customHeight="1" x14ac:dyDescent="0.25">
      <c r="A30" s="269" t="s">
        <v>2384</v>
      </c>
      <c r="B30" s="269" t="s">
        <v>2385</v>
      </c>
      <c r="C30" s="269" t="s">
        <v>2386</v>
      </c>
      <c r="D30" s="269" t="s">
        <v>5485</v>
      </c>
      <c r="E30" s="269" t="s">
        <v>8</v>
      </c>
      <c r="F30" s="269" t="s">
        <v>5</v>
      </c>
      <c r="G30" s="270"/>
      <c r="H30" s="270"/>
      <c r="I30" s="270"/>
      <c r="J30" s="269"/>
      <c r="K30" s="269"/>
    </row>
    <row r="31" spans="1:11" ht="45" customHeight="1" x14ac:dyDescent="0.25">
      <c r="A31" s="269" t="s">
        <v>2389</v>
      </c>
      <c r="B31" s="269" t="s">
        <v>2364</v>
      </c>
      <c r="C31" s="269" t="s">
        <v>2390</v>
      </c>
      <c r="D31" s="269" t="s">
        <v>5485</v>
      </c>
      <c r="E31" s="269" t="s">
        <v>8</v>
      </c>
      <c r="F31" s="269" t="s">
        <v>5</v>
      </c>
      <c r="G31" s="270"/>
      <c r="H31" s="270"/>
      <c r="I31" s="270"/>
      <c r="J31" s="269"/>
      <c r="K31" s="269"/>
    </row>
    <row r="32" spans="1:11" ht="45" customHeight="1" x14ac:dyDescent="0.25">
      <c r="A32" s="269" t="s">
        <v>2393</v>
      </c>
      <c r="B32" s="269" t="s">
        <v>2394</v>
      </c>
      <c r="C32" s="269" t="s">
        <v>2395</v>
      </c>
      <c r="D32" s="269" t="s">
        <v>5485</v>
      </c>
      <c r="E32" s="269" t="s">
        <v>8</v>
      </c>
      <c r="F32" s="269" t="s">
        <v>5</v>
      </c>
      <c r="G32" s="270"/>
      <c r="H32" s="270"/>
      <c r="I32" s="270"/>
      <c r="J32" s="269"/>
      <c r="K32" s="269"/>
    </row>
    <row r="33" spans="1:11" ht="45" customHeight="1" x14ac:dyDescent="0.25">
      <c r="A33" s="269" t="s">
        <v>2398</v>
      </c>
      <c r="B33" s="269" t="s">
        <v>2399</v>
      </c>
      <c r="C33" s="269" t="s">
        <v>2400</v>
      </c>
      <c r="D33" s="269" t="s">
        <v>5485</v>
      </c>
      <c r="E33" s="269" t="s">
        <v>8</v>
      </c>
      <c r="F33" s="269" t="s">
        <v>5</v>
      </c>
      <c r="G33" s="270"/>
      <c r="H33" s="270"/>
      <c r="I33" s="270"/>
      <c r="J33" s="269"/>
      <c r="K33" s="269"/>
    </row>
    <row r="34" spans="1:11" ht="45" customHeight="1" x14ac:dyDescent="0.25">
      <c r="A34" s="269" t="s">
        <v>2403</v>
      </c>
      <c r="B34" s="269" t="s">
        <v>2404</v>
      </c>
      <c r="C34" s="269" t="s">
        <v>2405</v>
      </c>
      <c r="D34" s="269" t="s">
        <v>5485</v>
      </c>
      <c r="E34" s="269" t="s">
        <v>8</v>
      </c>
      <c r="F34" s="269" t="s">
        <v>5</v>
      </c>
      <c r="G34" s="270"/>
      <c r="H34" s="270"/>
      <c r="I34" s="270"/>
      <c r="J34" s="269"/>
      <c r="K34" s="269"/>
    </row>
    <row r="35" spans="1:11" ht="45" customHeight="1" x14ac:dyDescent="0.25">
      <c r="A35" s="269" t="s">
        <v>2408</v>
      </c>
      <c r="B35" s="269" t="s">
        <v>2409</v>
      </c>
      <c r="C35" s="269" t="s">
        <v>2410</v>
      </c>
      <c r="D35" s="269" t="s">
        <v>5485</v>
      </c>
      <c r="E35" s="269" t="s">
        <v>8</v>
      </c>
      <c r="F35" s="269" t="s">
        <v>5</v>
      </c>
      <c r="G35" s="270"/>
      <c r="H35" s="270"/>
      <c r="I35" s="270"/>
      <c r="J35" s="269"/>
      <c r="K35" s="269"/>
    </row>
    <row r="36" spans="1:11" ht="45" customHeight="1" x14ac:dyDescent="0.25">
      <c r="A36" s="269" t="s">
        <v>2413</v>
      </c>
      <c r="B36" s="269" t="s">
        <v>2414</v>
      </c>
      <c r="C36" s="269" t="s">
        <v>2415</v>
      </c>
      <c r="D36" s="269" t="s">
        <v>5485</v>
      </c>
      <c r="E36" s="269" t="s">
        <v>8</v>
      </c>
      <c r="F36" s="269" t="s">
        <v>5</v>
      </c>
      <c r="G36" s="270"/>
      <c r="H36" s="270"/>
      <c r="I36" s="270"/>
      <c r="J36" s="269"/>
      <c r="K36" s="269"/>
    </row>
    <row r="37" spans="1:11" ht="45" customHeight="1" x14ac:dyDescent="0.25">
      <c r="A37" s="269" t="s">
        <v>2418</v>
      </c>
      <c r="B37" s="269" t="s">
        <v>2419</v>
      </c>
      <c r="C37" s="269" t="s">
        <v>2420</v>
      </c>
      <c r="D37" s="269" t="s">
        <v>5485</v>
      </c>
      <c r="E37" s="269" t="s">
        <v>8</v>
      </c>
      <c r="F37" s="269" t="s">
        <v>5</v>
      </c>
      <c r="G37" s="270"/>
      <c r="H37" s="270"/>
      <c r="I37" s="270"/>
      <c r="J37" s="269"/>
      <c r="K37" s="269"/>
    </row>
    <row r="38" spans="1:11" ht="45" customHeight="1" x14ac:dyDescent="0.25">
      <c r="A38" s="269" t="s">
        <v>2627</v>
      </c>
      <c r="B38" s="269" t="s">
        <v>2628</v>
      </c>
      <c r="C38" s="269" t="s">
        <v>2629</v>
      </c>
      <c r="D38" s="269" t="s">
        <v>5486</v>
      </c>
      <c r="E38" s="269" t="s">
        <v>8</v>
      </c>
      <c r="F38" s="269" t="s">
        <v>5</v>
      </c>
      <c r="G38" s="270"/>
      <c r="H38" s="270"/>
      <c r="I38" s="270"/>
      <c r="J38" s="269"/>
      <c r="K38" s="269"/>
    </row>
    <row r="39" spans="1:11" ht="45" customHeight="1" x14ac:dyDescent="0.25">
      <c r="A39" s="269" t="s">
        <v>2632</v>
      </c>
      <c r="B39" s="269" t="s">
        <v>2633</v>
      </c>
      <c r="C39" s="269" t="s">
        <v>2634</v>
      </c>
      <c r="D39" s="269" t="s">
        <v>5486</v>
      </c>
      <c r="E39" s="269" t="s">
        <v>8</v>
      </c>
      <c r="F39" s="269" t="s">
        <v>5</v>
      </c>
      <c r="G39" s="270"/>
      <c r="H39" s="270"/>
      <c r="I39" s="270"/>
      <c r="J39" s="269"/>
      <c r="K39" s="269"/>
    </row>
    <row r="40" spans="1:11" ht="60" x14ac:dyDescent="0.25">
      <c r="A40" s="269" t="s">
        <v>2636</v>
      </c>
      <c r="B40" s="269" t="s">
        <v>2637</v>
      </c>
      <c r="C40" s="269" t="s">
        <v>2638</v>
      </c>
      <c r="D40" s="269" t="s">
        <v>5485</v>
      </c>
      <c r="E40" s="269" t="s">
        <v>4</v>
      </c>
      <c r="F40" s="269" t="s">
        <v>5</v>
      </c>
      <c r="G40" s="270"/>
      <c r="H40" s="270"/>
      <c r="I40" s="270"/>
      <c r="J40" s="269"/>
      <c r="K40" s="269" t="s">
        <v>13</v>
      </c>
    </row>
    <row r="41" spans="1:11" ht="60" x14ac:dyDescent="0.25">
      <c r="A41" s="269" t="s">
        <v>2641</v>
      </c>
      <c r="B41" s="269" t="s">
        <v>2642</v>
      </c>
      <c r="C41" s="269" t="s">
        <v>2643</v>
      </c>
      <c r="D41" s="269" t="s">
        <v>5485</v>
      </c>
      <c r="E41" s="269" t="s">
        <v>4</v>
      </c>
      <c r="F41" s="269" t="s">
        <v>5</v>
      </c>
      <c r="G41" s="270"/>
      <c r="H41" s="270"/>
      <c r="I41" s="270"/>
      <c r="J41" s="269"/>
      <c r="K41" s="269" t="s">
        <v>13</v>
      </c>
    </row>
    <row r="42" spans="1:11" ht="45" x14ac:dyDescent="0.25">
      <c r="A42" s="269" t="s">
        <v>4111</v>
      </c>
      <c r="B42" s="269" t="s">
        <v>4112</v>
      </c>
      <c r="C42" s="269" t="s">
        <v>4113</v>
      </c>
      <c r="D42" s="269" t="s">
        <v>5486</v>
      </c>
      <c r="E42" s="269" t="s">
        <v>8</v>
      </c>
      <c r="F42" s="269" t="s">
        <v>5</v>
      </c>
      <c r="G42" s="270"/>
      <c r="H42" s="270"/>
      <c r="I42" s="270"/>
      <c r="J42" s="269"/>
      <c r="K42" s="269"/>
    </row>
    <row r="43" spans="1:11" ht="45" x14ac:dyDescent="0.25">
      <c r="A43" s="269" t="s">
        <v>4116</v>
      </c>
      <c r="B43" s="269" t="s">
        <v>4117</v>
      </c>
      <c r="C43" s="269" t="s">
        <v>4118</v>
      </c>
      <c r="D43" s="269" t="s">
        <v>5486</v>
      </c>
      <c r="E43" s="269" t="s">
        <v>8</v>
      </c>
      <c r="F43" s="269" t="s">
        <v>5</v>
      </c>
      <c r="G43" s="270"/>
      <c r="H43" s="270"/>
      <c r="I43" s="270"/>
      <c r="J43" s="269"/>
      <c r="K43" s="269"/>
    </row>
    <row r="44" spans="1:11" ht="45" customHeight="1" x14ac:dyDescent="0.25">
      <c r="A44" s="27" t="s">
        <v>4121</v>
      </c>
      <c r="B44" s="23" t="s">
        <v>4122</v>
      </c>
      <c r="C44" s="23" t="s">
        <v>4123</v>
      </c>
      <c r="D44" s="25" t="s">
        <v>5486</v>
      </c>
      <c r="E44" s="25" t="s">
        <v>8</v>
      </c>
      <c r="F44" s="25" t="s">
        <v>5</v>
      </c>
      <c r="G44" s="20"/>
      <c r="H44" s="20"/>
      <c r="I44" s="20"/>
      <c r="J44" s="7"/>
      <c r="K44" s="19"/>
    </row>
    <row r="45" spans="1:11" ht="45" customHeight="1" x14ac:dyDescent="0.25">
      <c r="A45" s="27" t="s">
        <v>4126</v>
      </c>
      <c r="B45" s="23" t="s">
        <v>4127</v>
      </c>
      <c r="C45" s="23" t="s">
        <v>4128</v>
      </c>
      <c r="D45" s="25" t="s">
        <v>5486</v>
      </c>
      <c r="E45" s="25" t="s">
        <v>8</v>
      </c>
      <c r="F45" s="25" t="s">
        <v>5</v>
      </c>
      <c r="G45" s="20"/>
      <c r="H45" s="20"/>
      <c r="I45" s="20"/>
      <c r="J45" s="7"/>
      <c r="K45" s="19"/>
    </row>
    <row r="46" spans="1:11" ht="45" customHeight="1" x14ac:dyDescent="0.25">
      <c r="A46" s="27" t="s">
        <v>4130</v>
      </c>
      <c r="B46" s="23" t="s">
        <v>4131</v>
      </c>
      <c r="C46" s="23" t="s">
        <v>4132</v>
      </c>
      <c r="D46" s="25" t="s">
        <v>5485</v>
      </c>
      <c r="E46" s="25" t="s">
        <v>4</v>
      </c>
      <c r="F46" s="25" t="s">
        <v>5</v>
      </c>
      <c r="G46" s="20"/>
      <c r="H46" s="20"/>
      <c r="I46" s="20"/>
      <c r="J46" s="7"/>
      <c r="K46" s="19" t="s">
        <v>10</v>
      </c>
    </row>
    <row r="47" spans="1:11" ht="45" customHeight="1" x14ac:dyDescent="0.25">
      <c r="A47" s="27" t="s">
        <v>4134</v>
      </c>
      <c r="B47" s="23" t="s">
        <v>4135</v>
      </c>
      <c r="C47" s="23" t="s">
        <v>4136</v>
      </c>
      <c r="D47" s="25" t="s">
        <v>5485</v>
      </c>
      <c r="E47" s="25" t="s">
        <v>4</v>
      </c>
      <c r="F47" s="25" t="s">
        <v>5</v>
      </c>
      <c r="G47" s="20"/>
      <c r="H47" s="20"/>
      <c r="I47" s="20"/>
      <c r="J47" s="7"/>
      <c r="K47" s="19" t="s">
        <v>10</v>
      </c>
    </row>
    <row r="48" spans="1:11" ht="45" customHeight="1" x14ac:dyDescent="0.25">
      <c r="A48" s="27"/>
      <c r="B48" s="23"/>
      <c r="C48" s="23"/>
      <c r="D48" s="25"/>
      <c r="E48" s="25"/>
      <c r="F48" s="25"/>
      <c r="G48" s="20"/>
      <c r="H48" s="20"/>
      <c r="I48" s="20"/>
      <c r="J48" s="7"/>
      <c r="K48" s="19"/>
    </row>
    <row r="49" spans="1:11" ht="45" customHeight="1" x14ac:dyDescent="0.25">
      <c r="A49" s="27"/>
      <c r="B49" s="23"/>
      <c r="C49" s="23"/>
      <c r="D49" s="25"/>
      <c r="E49" s="25"/>
      <c r="F49" s="25"/>
      <c r="G49" s="20"/>
      <c r="H49" s="20"/>
      <c r="I49" s="20"/>
      <c r="J49" s="7"/>
      <c r="K49" s="19"/>
    </row>
    <row r="50" spans="1:11" ht="45" customHeight="1" x14ac:dyDescent="0.25">
      <c r="A50" s="27"/>
      <c r="B50" s="23"/>
      <c r="C50" s="23"/>
      <c r="D50" s="25"/>
      <c r="E50" s="25"/>
      <c r="F50" s="25"/>
      <c r="G50" s="20"/>
      <c r="H50" s="20"/>
      <c r="I50" s="20"/>
      <c r="J50" s="7"/>
      <c r="K50" s="19"/>
    </row>
  </sheetData>
  <conditionalFormatting sqref="A3:K62">
    <cfRule type="expression" dxfId="15" priority="3">
      <formula>$F3="v"</formula>
    </cfRule>
    <cfRule type="expression" dxfId="14" priority="4">
      <formula>$F3="no"</formula>
    </cfRule>
  </conditionalFormatting>
  <conditionalFormatting sqref="A3:I62">
    <cfRule type="expression" dxfId="13" priority="1">
      <formula>$F3="m"</formula>
    </cfRule>
    <cfRule type="expression" dxfId="12" priority="2">
      <formula>$F3="d"</formula>
    </cfRule>
  </conditionalFormatting>
  <pageMargins left="0.7" right="0.2" top="0.2" bottom="0.2" header="0.05" footer="0.3"/>
  <pageSetup orientation="landscape" r:id="rId1"/>
  <headerFooter>
    <oddHeader>&amp;L&amp;A</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083A7-244D-4533-8E13-3F8C28A6122D}">
  <dimension ref="A2:K47"/>
  <sheetViews>
    <sheetView workbookViewId="0">
      <selection activeCell="F1" sqref="F1"/>
    </sheetView>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5.710937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1642</v>
      </c>
      <c r="B3" s="269" t="s">
        <v>5313</v>
      </c>
      <c r="C3" s="269" t="s">
        <v>5314</v>
      </c>
      <c r="D3" s="269" t="s">
        <v>5485</v>
      </c>
      <c r="E3" s="269" t="s">
        <v>8</v>
      </c>
      <c r="F3" s="269" t="s">
        <v>5</v>
      </c>
      <c r="G3" s="270"/>
      <c r="H3" s="270"/>
      <c r="I3" s="270"/>
      <c r="J3" s="269"/>
      <c r="K3" s="269" t="s">
        <v>10</v>
      </c>
    </row>
    <row r="4" spans="1:11" ht="45" customHeight="1" x14ac:dyDescent="0.25">
      <c r="A4" s="269" t="s">
        <v>5317</v>
      </c>
      <c r="B4" s="269" t="s">
        <v>5318</v>
      </c>
      <c r="C4" s="269" t="s">
        <v>5319</v>
      </c>
      <c r="D4" s="269" t="s">
        <v>5485</v>
      </c>
      <c r="E4" s="269" t="s">
        <v>8</v>
      </c>
      <c r="F4" s="269" t="s">
        <v>5</v>
      </c>
      <c r="G4" s="270"/>
      <c r="H4" s="270"/>
      <c r="I4" s="270"/>
      <c r="J4" s="269"/>
      <c r="K4" s="269" t="s">
        <v>10</v>
      </c>
    </row>
    <row r="5" spans="1:11" ht="45" customHeight="1" x14ac:dyDescent="0.25">
      <c r="A5" s="269" t="s">
        <v>1646</v>
      </c>
      <c r="B5" s="269" t="s">
        <v>5321</v>
      </c>
      <c r="C5" s="269" t="s">
        <v>5322</v>
      </c>
      <c r="D5" s="269" t="s">
        <v>5485</v>
      </c>
      <c r="E5" s="269" t="s">
        <v>8</v>
      </c>
      <c r="F5" s="269" t="s">
        <v>5</v>
      </c>
      <c r="G5" s="270"/>
      <c r="H5" s="270"/>
      <c r="I5" s="270"/>
      <c r="J5" s="269"/>
      <c r="K5" s="269" t="s">
        <v>1647</v>
      </c>
    </row>
    <row r="6" spans="1:11" ht="45" customHeight="1" x14ac:dyDescent="0.25">
      <c r="A6" s="269" t="s">
        <v>1650</v>
      </c>
      <c r="B6" s="269" t="s">
        <v>5323</v>
      </c>
      <c r="C6" s="269" t="s">
        <v>5324</v>
      </c>
      <c r="D6" s="269" t="s">
        <v>5485</v>
      </c>
      <c r="E6" s="269" t="s">
        <v>8</v>
      </c>
      <c r="F6" s="269" t="s">
        <v>5</v>
      </c>
      <c r="G6" s="270"/>
      <c r="H6" s="270"/>
      <c r="I6" s="270"/>
      <c r="J6" s="269"/>
      <c r="K6" s="269" t="s">
        <v>10</v>
      </c>
    </row>
    <row r="7" spans="1:11" ht="45" customHeight="1" x14ac:dyDescent="0.25">
      <c r="A7" s="269" t="s">
        <v>1653</v>
      </c>
      <c r="B7" s="269" t="s">
        <v>5325</v>
      </c>
      <c r="C7" s="269" t="s">
        <v>5326</v>
      </c>
      <c r="D7" s="269" t="s">
        <v>5485</v>
      </c>
      <c r="E7" s="269" t="s">
        <v>8</v>
      </c>
      <c r="F7" s="269" t="s">
        <v>5</v>
      </c>
      <c r="G7" s="270"/>
      <c r="H7" s="270"/>
      <c r="I7" s="270"/>
      <c r="J7" s="269"/>
      <c r="K7" s="269" t="s">
        <v>10</v>
      </c>
    </row>
    <row r="8" spans="1:11" ht="45" customHeight="1" x14ac:dyDescent="0.25">
      <c r="A8" s="269" t="s">
        <v>1656</v>
      </c>
      <c r="B8" s="269" t="s">
        <v>5327</v>
      </c>
      <c r="C8" s="269" t="s">
        <v>5328</v>
      </c>
      <c r="D8" s="269" t="s">
        <v>5485</v>
      </c>
      <c r="E8" s="269" t="s">
        <v>8</v>
      </c>
      <c r="F8" s="269" t="s">
        <v>5</v>
      </c>
      <c r="G8" s="270"/>
      <c r="H8" s="270"/>
      <c r="I8" s="270"/>
      <c r="J8" s="269"/>
      <c r="K8" s="269" t="s">
        <v>1657</v>
      </c>
    </row>
    <row r="9" spans="1:11" ht="45" customHeight="1" x14ac:dyDescent="0.25">
      <c r="A9" s="269" t="s">
        <v>1660</v>
      </c>
      <c r="B9" s="269" t="s">
        <v>1661</v>
      </c>
      <c r="C9" s="269" t="s">
        <v>1662</v>
      </c>
      <c r="D9" s="269" t="s">
        <v>5485</v>
      </c>
      <c r="E9" s="269" t="s">
        <v>8</v>
      </c>
      <c r="F9" s="269" t="s">
        <v>5</v>
      </c>
      <c r="G9" s="270"/>
      <c r="H9" s="270"/>
      <c r="I9" s="270"/>
      <c r="J9" s="269"/>
      <c r="K9" s="269" t="s">
        <v>10</v>
      </c>
    </row>
    <row r="10" spans="1:11" ht="45" customHeight="1" x14ac:dyDescent="0.25">
      <c r="A10" s="269" t="s">
        <v>5331</v>
      </c>
      <c r="B10" s="269" t="s">
        <v>5332</v>
      </c>
      <c r="C10" s="269" t="s">
        <v>5333</v>
      </c>
      <c r="D10" s="269" t="s">
        <v>5485</v>
      </c>
      <c r="E10" s="269" t="s">
        <v>8</v>
      </c>
      <c r="F10" s="269" t="s">
        <v>5</v>
      </c>
      <c r="G10" s="270"/>
      <c r="H10" s="270"/>
      <c r="I10" s="270"/>
      <c r="J10" s="269"/>
      <c r="K10" s="269" t="s">
        <v>10</v>
      </c>
    </row>
    <row r="11" spans="1:11" ht="45" customHeight="1" x14ac:dyDescent="0.25">
      <c r="A11" s="269" t="s">
        <v>5336</v>
      </c>
      <c r="B11" s="269" t="s">
        <v>5337</v>
      </c>
      <c r="C11" s="269" t="s">
        <v>5338</v>
      </c>
      <c r="D11" s="269" t="s">
        <v>5485</v>
      </c>
      <c r="E11" s="269" t="s">
        <v>8</v>
      </c>
      <c r="F11" s="269" t="s">
        <v>5</v>
      </c>
      <c r="G11" s="270"/>
      <c r="H11" s="270"/>
      <c r="I11" s="270"/>
      <c r="J11" s="269"/>
      <c r="K11" s="269" t="s">
        <v>10</v>
      </c>
    </row>
    <row r="12" spans="1:11" ht="45" customHeight="1" x14ac:dyDescent="0.25">
      <c r="A12" s="269" t="s">
        <v>5341</v>
      </c>
      <c r="B12" s="269" t="s">
        <v>5342</v>
      </c>
      <c r="C12" s="269" t="s">
        <v>5343</v>
      </c>
      <c r="D12" s="269" t="s">
        <v>5485</v>
      </c>
      <c r="E12" s="269" t="s">
        <v>8</v>
      </c>
      <c r="F12" s="269" t="s">
        <v>5</v>
      </c>
      <c r="G12" s="270"/>
      <c r="H12" s="270"/>
      <c r="I12" s="270"/>
      <c r="J12" s="269"/>
      <c r="K12" s="269" t="s">
        <v>10</v>
      </c>
    </row>
    <row r="13" spans="1:11" ht="45" customHeight="1" x14ac:dyDescent="0.25">
      <c r="A13" s="269" t="s">
        <v>1665</v>
      </c>
      <c r="B13" s="269" t="s">
        <v>1666</v>
      </c>
      <c r="C13" s="269" t="s">
        <v>1667</v>
      </c>
      <c r="D13" s="269" t="s">
        <v>5488</v>
      </c>
      <c r="E13" s="269" t="s">
        <v>8</v>
      </c>
      <c r="F13" s="269" t="s">
        <v>5</v>
      </c>
      <c r="G13" s="270"/>
      <c r="H13" s="270"/>
      <c r="I13" s="270"/>
      <c r="J13" s="269"/>
      <c r="K13" s="269"/>
    </row>
    <row r="14" spans="1:11" ht="45" customHeight="1" x14ac:dyDescent="0.25">
      <c r="A14" s="269" t="s">
        <v>1670</v>
      </c>
      <c r="B14" s="269" t="s">
        <v>1671</v>
      </c>
      <c r="C14" s="269" t="s">
        <v>1672</v>
      </c>
      <c r="D14" s="269" t="s">
        <v>5486</v>
      </c>
      <c r="E14" s="269" t="s">
        <v>8</v>
      </c>
      <c r="F14" s="269" t="s">
        <v>5</v>
      </c>
      <c r="G14" s="270"/>
      <c r="H14" s="270"/>
      <c r="I14" s="270"/>
      <c r="J14" s="269"/>
      <c r="K14" s="269" t="s">
        <v>17</v>
      </c>
    </row>
    <row r="15" spans="1:11" ht="45" customHeight="1" x14ac:dyDescent="0.25">
      <c r="A15" s="269" t="s">
        <v>1674</v>
      </c>
      <c r="B15" s="269" t="s">
        <v>1675</v>
      </c>
      <c r="C15" s="269" t="s">
        <v>1676</v>
      </c>
      <c r="D15" s="269" t="s">
        <v>5485</v>
      </c>
      <c r="E15" s="269" t="s">
        <v>4</v>
      </c>
      <c r="F15" s="269" t="s">
        <v>5</v>
      </c>
      <c r="G15" s="270"/>
      <c r="H15" s="270"/>
      <c r="I15" s="270"/>
      <c r="J15" s="269"/>
      <c r="K15" s="269" t="s">
        <v>1677</v>
      </c>
    </row>
    <row r="16" spans="1:11" ht="45" customHeight="1" x14ac:dyDescent="0.25">
      <c r="A16" s="269" t="s">
        <v>1679</v>
      </c>
      <c r="B16" s="269" t="s">
        <v>1680</v>
      </c>
      <c r="C16" s="269" t="s">
        <v>1681</v>
      </c>
      <c r="D16" s="269" t="s">
        <v>5485</v>
      </c>
      <c r="E16" s="269" t="s">
        <v>4</v>
      </c>
      <c r="F16" s="269" t="s">
        <v>5</v>
      </c>
      <c r="G16" s="270"/>
      <c r="H16" s="270"/>
      <c r="I16" s="270"/>
      <c r="J16" s="269"/>
      <c r="K16" s="269" t="s">
        <v>1677</v>
      </c>
    </row>
    <row r="17" spans="1:11" ht="60" x14ac:dyDescent="0.25">
      <c r="A17" s="269" t="s">
        <v>1683</v>
      </c>
      <c r="B17" s="269" t="s">
        <v>1684</v>
      </c>
      <c r="C17" s="269" t="s">
        <v>1685</v>
      </c>
      <c r="D17" s="269" t="s">
        <v>5485</v>
      </c>
      <c r="E17" s="269" t="s">
        <v>4</v>
      </c>
      <c r="F17" s="269" t="s">
        <v>5</v>
      </c>
      <c r="G17" s="270"/>
      <c r="H17" s="270"/>
      <c r="I17" s="270"/>
      <c r="J17" s="269"/>
      <c r="K17" s="269" t="s">
        <v>1677</v>
      </c>
    </row>
    <row r="18" spans="1:11" ht="30" x14ac:dyDescent="0.25">
      <c r="A18" s="27" t="s">
        <v>1687</v>
      </c>
      <c r="B18" s="23" t="s">
        <v>1688</v>
      </c>
      <c r="C18" s="23" t="s">
        <v>1689</v>
      </c>
      <c r="D18" s="25" t="s">
        <v>5485</v>
      </c>
      <c r="E18" s="25" t="s">
        <v>4</v>
      </c>
      <c r="F18" s="25" t="s">
        <v>5</v>
      </c>
      <c r="G18" s="20"/>
      <c r="H18" s="20"/>
      <c r="I18" s="20"/>
      <c r="J18" s="7"/>
      <c r="K18" s="21" t="s">
        <v>1677</v>
      </c>
    </row>
    <row r="19" spans="1:11" ht="30" x14ac:dyDescent="0.25">
      <c r="A19" s="27" t="s">
        <v>1691</v>
      </c>
      <c r="B19" s="23" t="s">
        <v>1692</v>
      </c>
      <c r="C19" s="23" t="s">
        <v>1693</v>
      </c>
      <c r="D19" s="25" t="s">
        <v>5485</v>
      </c>
      <c r="E19" s="25" t="s">
        <v>4</v>
      </c>
      <c r="F19" s="25" t="s">
        <v>5</v>
      </c>
      <c r="G19" s="20"/>
      <c r="H19" s="20"/>
      <c r="I19" s="20"/>
      <c r="J19" s="7"/>
      <c r="K19" s="21" t="s">
        <v>1677</v>
      </c>
    </row>
    <row r="20" spans="1:11" ht="30" x14ac:dyDescent="0.25">
      <c r="A20" s="27" t="s">
        <v>5391</v>
      </c>
      <c r="B20" s="23" t="s">
        <v>2227</v>
      </c>
      <c r="C20" s="23" t="s">
        <v>2228</v>
      </c>
      <c r="D20" s="25" t="s">
        <v>5488</v>
      </c>
      <c r="E20" s="25" t="s">
        <v>8</v>
      </c>
      <c r="F20" s="25" t="s">
        <v>6</v>
      </c>
      <c r="G20" s="20"/>
      <c r="H20" s="20"/>
      <c r="I20" s="20"/>
      <c r="J20" s="7"/>
      <c r="K20" s="21"/>
    </row>
    <row r="21" spans="1:11" ht="30" x14ac:dyDescent="0.25">
      <c r="A21" s="27" t="s">
        <v>5393</v>
      </c>
      <c r="B21" s="23" t="s">
        <v>2231</v>
      </c>
      <c r="C21" s="23" t="s">
        <v>2232</v>
      </c>
      <c r="D21" s="25" t="s">
        <v>5488</v>
      </c>
      <c r="E21" s="25" t="s">
        <v>8</v>
      </c>
      <c r="F21" s="25" t="s">
        <v>6</v>
      </c>
      <c r="G21" s="20"/>
      <c r="H21" s="20"/>
      <c r="I21" s="20"/>
      <c r="J21" s="7"/>
      <c r="K21" s="21"/>
    </row>
    <row r="22" spans="1:11" x14ac:dyDescent="0.25">
      <c r="A22" s="27"/>
      <c r="B22" s="23"/>
      <c r="C22" s="23"/>
      <c r="D22" s="25"/>
      <c r="E22" s="25"/>
      <c r="F22" s="25"/>
      <c r="G22" s="20"/>
      <c r="H22" s="20"/>
      <c r="I22" s="20"/>
      <c r="J22" s="7"/>
      <c r="K22" s="21"/>
    </row>
    <row r="23" spans="1:11" x14ac:dyDescent="0.25">
      <c r="A23" s="27"/>
      <c r="B23" s="23"/>
      <c r="C23" s="23"/>
      <c r="D23" s="25"/>
      <c r="E23" s="25"/>
      <c r="F23" s="25"/>
      <c r="G23" s="20"/>
      <c r="H23" s="20"/>
      <c r="I23" s="20"/>
      <c r="J23" s="7"/>
      <c r="K23" s="21"/>
    </row>
    <row r="24" spans="1:11" x14ac:dyDescent="0.25">
      <c r="A24" s="27"/>
      <c r="B24" s="23"/>
      <c r="C24" s="23"/>
      <c r="D24" s="25"/>
      <c r="E24" s="25"/>
      <c r="F24" s="25"/>
      <c r="G24" s="20"/>
      <c r="H24" s="20"/>
      <c r="I24" s="20"/>
      <c r="J24" s="7"/>
      <c r="K24" s="21"/>
    </row>
    <row r="25" spans="1:11" x14ac:dyDescent="0.25">
      <c r="A25" s="27"/>
      <c r="B25" s="23"/>
      <c r="C25" s="23"/>
      <c r="D25" s="25"/>
      <c r="E25" s="25"/>
      <c r="F25" s="25"/>
      <c r="G25" s="20"/>
      <c r="H25" s="20"/>
      <c r="I25" s="20"/>
      <c r="J25" s="7"/>
      <c r="K25" s="21"/>
    </row>
    <row r="26" spans="1:11" x14ac:dyDescent="0.25">
      <c r="A26" s="27"/>
      <c r="B26" s="23"/>
      <c r="C26" s="23"/>
      <c r="D26" s="25"/>
      <c r="E26" s="25"/>
      <c r="F26" s="25"/>
      <c r="G26" s="20"/>
      <c r="H26" s="20"/>
      <c r="I26" s="20"/>
      <c r="J26" s="7"/>
      <c r="K26" s="21"/>
    </row>
    <row r="27" spans="1:11" x14ac:dyDescent="0.25">
      <c r="A27" s="27"/>
      <c r="B27" s="23"/>
      <c r="C27" s="23"/>
      <c r="D27" s="25"/>
      <c r="E27" s="25"/>
      <c r="F27" s="25"/>
      <c r="G27" s="20"/>
      <c r="H27" s="20"/>
      <c r="I27" s="20"/>
      <c r="J27" s="7"/>
      <c r="K27" s="21"/>
    </row>
    <row r="28" spans="1:11" x14ac:dyDescent="0.25">
      <c r="A28" s="27"/>
      <c r="B28" s="23"/>
      <c r="C28" s="23"/>
      <c r="D28" s="25"/>
      <c r="E28" s="25"/>
      <c r="F28" s="25"/>
      <c r="G28" s="20"/>
      <c r="H28" s="20"/>
      <c r="I28" s="20"/>
      <c r="J28" s="7"/>
      <c r="K28" s="21"/>
    </row>
    <row r="29" spans="1:11" x14ac:dyDescent="0.25">
      <c r="A29" s="27"/>
      <c r="B29" s="23"/>
      <c r="C29" s="23"/>
      <c r="D29" s="25"/>
      <c r="E29" s="25"/>
      <c r="F29" s="25"/>
      <c r="G29" s="20"/>
      <c r="H29" s="20"/>
      <c r="I29" s="20"/>
      <c r="J29" s="7"/>
      <c r="K29" s="21"/>
    </row>
    <row r="30" spans="1:11" x14ac:dyDescent="0.25">
      <c r="A30" s="27"/>
      <c r="B30" s="23"/>
      <c r="C30" s="23"/>
      <c r="D30" s="25"/>
      <c r="E30" s="25"/>
      <c r="F30" s="25"/>
      <c r="G30" s="20"/>
      <c r="H30" s="20"/>
      <c r="I30" s="20"/>
      <c r="J30" s="7"/>
      <c r="K30" s="21"/>
    </row>
    <row r="31" spans="1:11" x14ac:dyDescent="0.25">
      <c r="A31" s="27"/>
      <c r="B31" s="23"/>
      <c r="C31" s="23"/>
      <c r="D31" s="25"/>
      <c r="E31" s="25"/>
      <c r="F31" s="25"/>
      <c r="G31" s="20"/>
      <c r="H31" s="20"/>
      <c r="I31" s="20"/>
      <c r="J31" s="7"/>
      <c r="K31" s="21"/>
    </row>
    <row r="32" spans="1:11" x14ac:dyDescent="0.25">
      <c r="A32" s="27"/>
      <c r="B32" s="23"/>
      <c r="C32" s="23"/>
      <c r="D32" s="25"/>
      <c r="E32" s="25"/>
      <c r="F32" s="25"/>
      <c r="G32" s="20"/>
      <c r="H32" s="20"/>
      <c r="I32" s="20"/>
      <c r="J32" s="7"/>
      <c r="K32" s="21"/>
    </row>
    <row r="33" spans="1:11" x14ac:dyDescent="0.25">
      <c r="A33" s="27"/>
      <c r="B33" s="23"/>
      <c r="C33" s="23"/>
      <c r="D33" s="25"/>
      <c r="E33" s="25"/>
      <c r="F33" s="25"/>
      <c r="G33" s="20"/>
      <c r="H33" s="20"/>
      <c r="I33" s="20"/>
      <c r="J33" s="7"/>
      <c r="K33" s="21"/>
    </row>
    <row r="34" spans="1:11" x14ac:dyDescent="0.25">
      <c r="A34" s="27"/>
      <c r="B34" s="23"/>
      <c r="C34" s="23"/>
      <c r="D34" s="25"/>
      <c r="E34" s="25"/>
      <c r="F34" s="25"/>
      <c r="G34" s="20"/>
      <c r="H34" s="20"/>
      <c r="I34" s="20"/>
      <c r="J34" s="7"/>
      <c r="K34" s="21"/>
    </row>
    <row r="35" spans="1:11" x14ac:dyDescent="0.25">
      <c r="A35" s="27"/>
      <c r="B35" s="23"/>
      <c r="C35" s="23"/>
      <c r="D35" s="25"/>
      <c r="E35" s="25"/>
      <c r="F35" s="25"/>
      <c r="G35" s="20"/>
      <c r="H35" s="20"/>
      <c r="I35" s="20"/>
      <c r="J35" s="7"/>
      <c r="K35" s="21"/>
    </row>
    <row r="36" spans="1:11" x14ac:dyDescent="0.25">
      <c r="A36" s="27"/>
      <c r="B36" s="23"/>
      <c r="C36" s="23"/>
      <c r="D36" s="25"/>
      <c r="E36" s="25"/>
      <c r="F36" s="25"/>
      <c r="G36" s="20"/>
      <c r="H36" s="20"/>
      <c r="I36" s="20"/>
      <c r="J36" s="7"/>
      <c r="K36" s="21"/>
    </row>
    <row r="37" spans="1:11" x14ac:dyDescent="0.25">
      <c r="A37" s="27"/>
      <c r="B37" s="23"/>
      <c r="C37" s="23"/>
      <c r="D37" s="25"/>
      <c r="E37" s="25"/>
      <c r="F37" s="25"/>
      <c r="G37" s="20"/>
      <c r="H37" s="20"/>
      <c r="I37" s="20"/>
      <c r="J37" s="7"/>
      <c r="K37" s="21"/>
    </row>
    <row r="38" spans="1:11" x14ac:dyDescent="0.25">
      <c r="A38" s="27"/>
      <c r="B38" s="23"/>
      <c r="C38" s="23"/>
      <c r="D38" s="25"/>
      <c r="E38" s="25"/>
      <c r="F38" s="25"/>
      <c r="G38" s="20"/>
      <c r="H38" s="20"/>
      <c r="I38" s="20"/>
      <c r="J38" s="7"/>
      <c r="K38" s="21"/>
    </row>
    <row r="39" spans="1:11" x14ac:dyDescent="0.25">
      <c r="A39" s="27"/>
      <c r="B39" s="23"/>
      <c r="C39" s="23"/>
      <c r="D39" s="25"/>
      <c r="E39" s="25"/>
      <c r="F39" s="25"/>
      <c r="G39" s="20"/>
      <c r="H39" s="20"/>
      <c r="I39" s="20"/>
      <c r="J39" s="7"/>
      <c r="K39" s="21"/>
    </row>
    <row r="40" spans="1:11" x14ac:dyDescent="0.25">
      <c r="A40" s="27"/>
      <c r="B40" s="23"/>
      <c r="C40" s="23"/>
      <c r="D40" s="25"/>
      <c r="E40" s="25"/>
      <c r="F40" s="25"/>
      <c r="G40" s="20"/>
      <c r="H40" s="20"/>
      <c r="I40" s="20"/>
      <c r="J40" s="7"/>
      <c r="K40" s="19"/>
    </row>
    <row r="41" spans="1:11" x14ac:dyDescent="0.25">
      <c r="A41" s="27"/>
      <c r="B41" s="23"/>
      <c r="C41" s="23"/>
      <c r="D41" s="25"/>
      <c r="E41" s="25"/>
      <c r="F41" s="25"/>
      <c r="G41" s="20"/>
      <c r="H41" s="20"/>
      <c r="I41" s="20"/>
      <c r="J41" s="7"/>
      <c r="K41" s="19"/>
    </row>
    <row r="42" spans="1:11" x14ac:dyDescent="0.25">
      <c r="A42" s="27"/>
      <c r="B42" s="23"/>
      <c r="C42" s="23"/>
      <c r="D42" s="25"/>
      <c r="E42" s="25"/>
      <c r="F42" s="25"/>
      <c r="G42" s="20"/>
      <c r="H42" s="20"/>
      <c r="I42" s="20"/>
      <c r="J42" s="7"/>
      <c r="K42" s="19"/>
    </row>
    <row r="43" spans="1:11" x14ac:dyDescent="0.25">
      <c r="A43" s="27"/>
      <c r="B43" s="23"/>
      <c r="C43" s="23"/>
      <c r="D43" s="25"/>
      <c r="E43" s="25"/>
      <c r="F43" s="25"/>
      <c r="G43" s="20"/>
      <c r="H43" s="20"/>
      <c r="I43" s="20"/>
      <c r="J43" s="7"/>
      <c r="K43" s="19"/>
    </row>
    <row r="44" spans="1:11" x14ac:dyDescent="0.25">
      <c r="A44" s="27"/>
      <c r="B44" s="23"/>
      <c r="C44" s="23"/>
      <c r="D44" s="25"/>
      <c r="E44" s="25"/>
      <c r="F44" s="25"/>
      <c r="G44" s="20"/>
      <c r="H44" s="20"/>
      <c r="I44" s="20"/>
      <c r="J44" s="7"/>
      <c r="K44" s="19"/>
    </row>
    <row r="45" spans="1:11" x14ac:dyDescent="0.25">
      <c r="A45" s="27"/>
      <c r="B45" s="23"/>
      <c r="C45" s="23"/>
      <c r="D45" s="25"/>
      <c r="E45" s="25"/>
      <c r="F45" s="25"/>
      <c r="G45" s="20"/>
      <c r="H45" s="20"/>
      <c r="I45" s="20"/>
      <c r="J45" s="7"/>
      <c r="K45" s="19"/>
    </row>
    <row r="46" spans="1:11" x14ac:dyDescent="0.25">
      <c r="A46" s="27"/>
      <c r="B46" s="23"/>
      <c r="C46" s="23"/>
      <c r="D46" s="25"/>
      <c r="E46" s="25"/>
      <c r="F46" s="25"/>
      <c r="G46" s="20"/>
      <c r="H46" s="20"/>
      <c r="I46" s="20"/>
      <c r="J46" s="7"/>
      <c r="K46" s="19"/>
    </row>
    <row r="47" spans="1:11" x14ac:dyDescent="0.25">
      <c r="A47" s="27"/>
      <c r="B47" s="23"/>
      <c r="C47" s="23"/>
      <c r="D47" s="25"/>
      <c r="E47" s="25"/>
      <c r="F47" s="25"/>
      <c r="G47" s="20"/>
      <c r="H47" s="20"/>
      <c r="I47" s="20"/>
      <c r="J47" s="7"/>
      <c r="K47" s="19"/>
    </row>
  </sheetData>
  <conditionalFormatting sqref="A3:K59">
    <cfRule type="expression" dxfId="11" priority="3">
      <formula>$F3="v"</formula>
    </cfRule>
    <cfRule type="expression" dxfId="10" priority="4">
      <formula>$F3="no"</formula>
    </cfRule>
  </conditionalFormatting>
  <conditionalFormatting sqref="A3:I59">
    <cfRule type="expression" dxfId="9" priority="1">
      <formula>$F3="m"</formula>
    </cfRule>
    <cfRule type="expression" dxfId="8" priority="2">
      <formula>$F3="d"</formula>
    </cfRule>
  </conditionalFormatting>
  <pageMargins left="0.7" right="0.2" top="0.2" bottom="0.2" header="0.05" footer="0.3"/>
  <pageSetup orientation="landscape" r:id="rId1"/>
  <headerFooter>
    <oddHeader>&amp;L&amp;A</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3689F-5AE0-4D50-B8AC-F3A5A7BAA1AB}">
  <dimension ref="A2:K47"/>
  <sheetViews>
    <sheetView workbookViewId="0">
      <selection activeCell="A3" sqref="A3"/>
    </sheetView>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5.8554687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48</v>
      </c>
      <c r="B3" s="269" t="s">
        <v>42</v>
      </c>
      <c r="C3" s="269" t="s">
        <v>49</v>
      </c>
      <c r="D3" s="269" t="s">
        <v>5485</v>
      </c>
      <c r="E3" s="269" t="s">
        <v>4</v>
      </c>
      <c r="F3" s="269" t="s">
        <v>5</v>
      </c>
      <c r="G3" s="270"/>
      <c r="H3" s="270"/>
      <c r="I3" s="270"/>
      <c r="J3" s="269"/>
      <c r="K3" s="269"/>
    </row>
    <row r="4" spans="1:11" ht="45" customHeight="1" x14ac:dyDescent="0.25">
      <c r="A4" s="269" t="s">
        <v>2423</v>
      </c>
      <c r="B4" s="269" t="s">
        <v>2424</v>
      </c>
      <c r="C4" s="269" t="s">
        <v>2425</v>
      </c>
      <c r="D4" s="269" t="s">
        <v>5486</v>
      </c>
      <c r="E4" s="269" t="s">
        <v>8</v>
      </c>
      <c r="F4" s="269" t="s">
        <v>6</v>
      </c>
      <c r="G4" s="270"/>
      <c r="H4" s="270"/>
      <c r="I4" s="270"/>
      <c r="J4" s="269"/>
      <c r="K4" s="269"/>
    </row>
    <row r="5" spans="1:11" ht="45" customHeight="1" x14ac:dyDescent="0.25">
      <c r="A5" s="269" t="s">
        <v>2428</v>
      </c>
      <c r="B5" s="269" t="s">
        <v>2429</v>
      </c>
      <c r="C5" s="269" t="s">
        <v>2430</v>
      </c>
      <c r="D5" s="269" t="s">
        <v>5486</v>
      </c>
      <c r="E5" s="269" t="s">
        <v>8</v>
      </c>
      <c r="F5" s="269" t="s">
        <v>6</v>
      </c>
      <c r="G5" s="270"/>
      <c r="H5" s="270"/>
      <c r="I5" s="270"/>
      <c r="J5" s="269"/>
      <c r="K5" s="269"/>
    </row>
    <row r="6" spans="1:11" ht="45" customHeight="1" x14ac:dyDescent="0.25">
      <c r="A6" s="269" t="s">
        <v>2433</v>
      </c>
      <c r="B6" s="269" t="s">
        <v>2434</v>
      </c>
      <c r="C6" s="269" t="s">
        <v>2435</v>
      </c>
      <c r="D6" s="269" t="s">
        <v>5485</v>
      </c>
      <c r="E6" s="269" t="s">
        <v>8</v>
      </c>
      <c r="F6" s="269" t="s">
        <v>6</v>
      </c>
      <c r="G6" s="270"/>
      <c r="H6" s="270"/>
      <c r="I6" s="270"/>
      <c r="J6" s="269"/>
      <c r="K6" s="269" t="s">
        <v>1118</v>
      </c>
    </row>
    <row r="7" spans="1:11" ht="45" customHeight="1" x14ac:dyDescent="0.25">
      <c r="A7" s="269" t="s">
        <v>2438</v>
      </c>
      <c r="B7" s="269" t="s">
        <v>2439</v>
      </c>
      <c r="C7" s="269" t="s">
        <v>2440</v>
      </c>
      <c r="D7" s="269" t="s">
        <v>5485</v>
      </c>
      <c r="E7" s="269" t="s">
        <v>8</v>
      </c>
      <c r="F7" s="269" t="s">
        <v>6</v>
      </c>
      <c r="G7" s="270"/>
      <c r="H7" s="270"/>
      <c r="I7" s="270"/>
      <c r="J7" s="269"/>
      <c r="K7" s="269" t="s">
        <v>1118</v>
      </c>
    </row>
    <row r="8" spans="1:11" ht="45" customHeight="1" x14ac:dyDescent="0.25">
      <c r="A8" s="269" t="s">
        <v>2443</v>
      </c>
      <c r="B8" s="269" t="s">
        <v>2444</v>
      </c>
      <c r="C8" s="269" t="s">
        <v>2445</v>
      </c>
      <c r="D8" s="269" t="s">
        <v>5485</v>
      </c>
      <c r="E8" s="269" t="s">
        <v>8</v>
      </c>
      <c r="F8" s="269" t="s">
        <v>6</v>
      </c>
      <c r="G8" s="270"/>
      <c r="H8" s="270"/>
      <c r="I8" s="270"/>
      <c r="J8" s="269"/>
      <c r="K8" s="269" t="s">
        <v>1118</v>
      </c>
    </row>
    <row r="9" spans="1:11" ht="45" customHeight="1" x14ac:dyDescent="0.25">
      <c r="A9" s="269" t="s">
        <v>2448</v>
      </c>
      <c r="B9" s="269" t="s">
        <v>2449</v>
      </c>
      <c r="C9" s="269" t="s">
        <v>2450</v>
      </c>
      <c r="D9" s="269" t="s">
        <v>5485</v>
      </c>
      <c r="E9" s="269" t="s">
        <v>8</v>
      </c>
      <c r="F9" s="269" t="s">
        <v>6</v>
      </c>
      <c r="G9" s="270"/>
      <c r="H9" s="270"/>
      <c r="I9" s="270"/>
      <c r="J9" s="269"/>
      <c r="K9" s="269" t="s">
        <v>1118</v>
      </c>
    </row>
    <row r="10" spans="1:11" ht="45" customHeight="1" x14ac:dyDescent="0.25">
      <c r="A10" s="269" t="s">
        <v>2453</v>
      </c>
      <c r="B10" s="269" t="s">
        <v>2454</v>
      </c>
      <c r="C10" s="269" t="s">
        <v>2455</v>
      </c>
      <c r="D10" s="269" t="s">
        <v>5485</v>
      </c>
      <c r="E10" s="269" t="s">
        <v>8</v>
      </c>
      <c r="F10" s="269" t="s">
        <v>6</v>
      </c>
      <c r="G10" s="270"/>
      <c r="H10" s="270"/>
      <c r="I10" s="270"/>
      <c r="J10" s="269"/>
      <c r="K10" s="269" t="s">
        <v>1118</v>
      </c>
    </row>
    <row r="11" spans="1:11" ht="45" customHeight="1" x14ac:dyDescent="0.25">
      <c r="A11" s="269" t="s">
        <v>2458</v>
      </c>
      <c r="B11" s="269" t="s">
        <v>2459</v>
      </c>
      <c r="C11" s="269" t="s">
        <v>2460</v>
      </c>
      <c r="D11" s="269" t="s">
        <v>5485</v>
      </c>
      <c r="E11" s="269" t="s">
        <v>8</v>
      </c>
      <c r="F11" s="269" t="s">
        <v>5</v>
      </c>
      <c r="G11" s="270"/>
      <c r="H11" s="270"/>
      <c r="I11" s="270"/>
      <c r="J11" s="269"/>
      <c r="K11" s="269" t="s">
        <v>1118</v>
      </c>
    </row>
    <row r="12" spans="1:11" ht="45" customHeight="1" x14ac:dyDescent="0.25">
      <c r="A12" s="269" t="s">
        <v>2463</v>
      </c>
      <c r="B12" s="269" t="s">
        <v>2464</v>
      </c>
      <c r="C12" s="269" t="s">
        <v>2465</v>
      </c>
      <c r="D12" s="269" t="s">
        <v>5485</v>
      </c>
      <c r="E12" s="269" t="s">
        <v>8</v>
      </c>
      <c r="F12" s="269" t="s">
        <v>5</v>
      </c>
      <c r="G12" s="270"/>
      <c r="H12" s="270"/>
      <c r="I12" s="270"/>
      <c r="J12" s="269"/>
      <c r="K12" s="269" t="s">
        <v>1118</v>
      </c>
    </row>
    <row r="13" spans="1:11" ht="45" customHeight="1" x14ac:dyDescent="0.25">
      <c r="A13" s="269" t="s">
        <v>2468</v>
      </c>
      <c r="B13" s="269" t="s">
        <v>2469</v>
      </c>
      <c r="C13" s="269" t="s">
        <v>2470</v>
      </c>
      <c r="D13" s="269" t="s">
        <v>5485</v>
      </c>
      <c r="E13" s="269" t="s">
        <v>8</v>
      </c>
      <c r="F13" s="269" t="s">
        <v>5</v>
      </c>
      <c r="G13" s="270"/>
      <c r="H13" s="270"/>
      <c r="I13" s="270"/>
      <c r="J13" s="269"/>
      <c r="K13" s="269" t="s">
        <v>1118</v>
      </c>
    </row>
    <row r="14" spans="1:11" ht="45" customHeight="1" x14ac:dyDescent="0.25">
      <c r="A14" s="269" t="s">
        <v>2473</v>
      </c>
      <c r="B14" s="269" t="s">
        <v>2474</v>
      </c>
      <c r="C14" s="269" t="s">
        <v>2475</v>
      </c>
      <c r="D14" s="269" t="s">
        <v>5485</v>
      </c>
      <c r="E14" s="269" t="s">
        <v>8</v>
      </c>
      <c r="F14" s="269" t="s">
        <v>5</v>
      </c>
      <c r="G14" s="270"/>
      <c r="H14" s="270"/>
      <c r="I14" s="270"/>
      <c r="J14" s="269"/>
      <c r="K14" s="269" t="s">
        <v>1118</v>
      </c>
    </row>
    <row r="15" spans="1:11" ht="45" customHeight="1" x14ac:dyDescent="0.25">
      <c r="A15" s="269" t="s">
        <v>2478</v>
      </c>
      <c r="B15" s="269" t="s">
        <v>2479</v>
      </c>
      <c r="C15" s="269" t="s">
        <v>2480</v>
      </c>
      <c r="D15" s="269" t="s">
        <v>5485</v>
      </c>
      <c r="E15" s="269" t="s">
        <v>8</v>
      </c>
      <c r="F15" s="269" t="s">
        <v>5</v>
      </c>
      <c r="G15" s="270"/>
      <c r="H15" s="270"/>
      <c r="I15" s="270"/>
      <c r="J15" s="269"/>
      <c r="K15" s="269" t="s">
        <v>1118</v>
      </c>
    </row>
    <row r="16" spans="1:11" ht="45" customHeight="1" x14ac:dyDescent="0.25">
      <c r="A16" s="269" t="s">
        <v>2483</v>
      </c>
      <c r="B16" s="269" t="s">
        <v>2484</v>
      </c>
      <c r="C16" s="269" t="s">
        <v>2485</v>
      </c>
      <c r="D16" s="269" t="s">
        <v>5485</v>
      </c>
      <c r="E16" s="269" t="s">
        <v>8</v>
      </c>
      <c r="F16" s="269" t="s">
        <v>6</v>
      </c>
      <c r="G16" s="270"/>
      <c r="H16" s="270"/>
      <c r="I16" s="270"/>
      <c r="J16" s="269"/>
      <c r="K16" s="269" t="s">
        <v>1118</v>
      </c>
    </row>
    <row r="17" spans="1:11" ht="45" customHeight="1" x14ac:dyDescent="0.25">
      <c r="A17" s="269" t="s">
        <v>2488</v>
      </c>
      <c r="B17" s="269" t="s">
        <v>2489</v>
      </c>
      <c r="C17" s="269" t="s">
        <v>2490</v>
      </c>
      <c r="D17" s="269" t="s">
        <v>5485</v>
      </c>
      <c r="E17" s="269" t="s">
        <v>8</v>
      </c>
      <c r="F17" s="269" t="s">
        <v>6</v>
      </c>
      <c r="G17" s="270"/>
      <c r="H17" s="270"/>
      <c r="I17" s="270"/>
      <c r="J17" s="269"/>
      <c r="K17" s="269" t="s">
        <v>1118</v>
      </c>
    </row>
    <row r="18" spans="1:11" ht="45" customHeight="1" x14ac:dyDescent="0.25">
      <c r="A18" s="269" t="s">
        <v>2494</v>
      </c>
      <c r="B18" s="269" t="s">
        <v>2495</v>
      </c>
      <c r="C18" s="269" t="s">
        <v>2496</v>
      </c>
      <c r="D18" s="269" t="s">
        <v>5485</v>
      </c>
      <c r="E18" s="269" t="s">
        <v>8</v>
      </c>
      <c r="F18" s="269" t="s">
        <v>6</v>
      </c>
      <c r="G18" s="270"/>
      <c r="H18" s="270"/>
      <c r="I18" s="270"/>
      <c r="J18" s="269"/>
      <c r="K18" s="269" t="s">
        <v>1118</v>
      </c>
    </row>
    <row r="19" spans="1:11" ht="45" customHeight="1" x14ac:dyDescent="0.25">
      <c r="A19" s="269" t="s">
        <v>2499</v>
      </c>
      <c r="B19" s="269" t="s">
        <v>2500</v>
      </c>
      <c r="C19" s="269" t="s">
        <v>2501</v>
      </c>
      <c r="D19" s="269" t="s">
        <v>5485</v>
      </c>
      <c r="E19" s="269" t="s">
        <v>8</v>
      </c>
      <c r="F19" s="269" t="s">
        <v>5</v>
      </c>
      <c r="G19" s="270"/>
      <c r="H19" s="270"/>
      <c r="I19" s="270"/>
      <c r="J19" s="269"/>
      <c r="K19" s="269" t="s">
        <v>1118</v>
      </c>
    </row>
    <row r="20" spans="1:11" ht="45" customHeight="1" x14ac:dyDescent="0.25">
      <c r="A20" s="269" t="s">
        <v>2921</v>
      </c>
      <c r="B20" s="269" t="s">
        <v>2922</v>
      </c>
      <c r="C20" s="269" t="s">
        <v>2923</v>
      </c>
      <c r="D20" s="269" t="s">
        <v>5485</v>
      </c>
      <c r="E20" s="269" t="s">
        <v>4</v>
      </c>
      <c r="F20" s="269" t="s">
        <v>5</v>
      </c>
      <c r="G20" s="270"/>
      <c r="H20" s="270"/>
      <c r="I20" s="270"/>
      <c r="J20" s="269"/>
      <c r="K20" s="269"/>
    </row>
    <row r="21" spans="1:11" ht="45" customHeight="1" x14ac:dyDescent="0.25">
      <c r="A21" s="269" t="s">
        <v>3102</v>
      </c>
      <c r="B21" s="269" t="s">
        <v>3103</v>
      </c>
      <c r="C21" s="269" t="s">
        <v>3104</v>
      </c>
      <c r="D21" s="269" t="s">
        <v>5485</v>
      </c>
      <c r="E21" s="269" t="s">
        <v>8</v>
      </c>
      <c r="F21" s="269" t="s">
        <v>5</v>
      </c>
      <c r="G21" s="270"/>
      <c r="H21" s="270"/>
      <c r="I21" s="270"/>
      <c r="J21" s="269"/>
      <c r="K21" s="269" t="s">
        <v>1118</v>
      </c>
    </row>
    <row r="22" spans="1:11" ht="45" customHeight="1" x14ac:dyDescent="0.25">
      <c r="A22" s="269" t="s">
        <v>3107</v>
      </c>
      <c r="B22" s="269" t="s">
        <v>3108</v>
      </c>
      <c r="C22" s="269" t="s">
        <v>3109</v>
      </c>
      <c r="D22" s="269" t="s">
        <v>5485</v>
      </c>
      <c r="E22" s="269" t="s">
        <v>8</v>
      </c>
      <c r="F22" s="269" t="s">
        <v>6</v>
      </c>
      <c r="G22" s="270"/>
      <c r="H22" s="270"/>
      <c r="I22" s="270"/>
      <c r="J22" s="269"/>
      <c r="K22" s="269" t="s">
        <v>1118</v>
      </c>
    </row>
    <row r="23" spans="1:11" ht="45" customHeight="1" x14ac:dyDescent="0.25">
      <c r="A23" s="269" t="s">
        <v>3112</v>
      </c>
      <c r="B23" s="269" t="s">
        <v>3113</v>
      </c>
      <c r="C23" s="269" t="s">
        <v>3114</v>
      </c>
      <c r="D23" s="269" t="s">
        <v>5485</v>
      </c>
      <c r="E23" s="269" t="s">
        <v>8</v>
      </c>
      <c r="F23" s="269" t="s">
        <v>6</v>
      </c>
      <c r="G23" s="270"/>
      <c r="H23" s="270"/>
      <c r="I23" s="270"/>
      <c r="J23" s="269"/>
      <c r="K23" s="269" t="s">
        <v>1118</v>
      </c>
    </row>
    <row r="24" spans="1:11" ht="45" customHeight="1" x14ac:dyDescent="0.25">
      <c r="A24" s="269" t="s">
        <v>3117</v>
      </c>
      <c r="B24" s="269" t="s">
        <v>3118</v>
      </c>
      <c r="C24" s="269" t="s">
        <v>3119</v>
      </c>
      <c r="D24" s="269" t="s">
        <v>5485</v>
      </c>
      <c r="E24" s="269" t="s">
        <v>8</v>
      </c>
      <c r="F24" s="269" t="s">
        <v>6</v>
      </c>
      <c r="G24" s="270"/>
      <c r="H24" s="270"/>
      <c r="I24" s="270"/>
      <c r="J24" s="269"/>
      <c r="K24" s="269" t="s">
        <v>1118</v>
      </c>
    </row>
    <row r="25" spans="1:11" ht="45" customHeight="1" x14ac:dyDescent="0.25">
      <c r="A25" s="269" t="s">
        <v>3122</v>
      </c>
      <c r="B25" s="269" t="s">
        <v>3123</v>
      </c>
      <c r="C25" s="269" t="s">
        <v>3124</v>
      </c>
      <c r="D25" s="269" t="s">
        <v>5485</v>
      </c>
      <c r="E25" s="269" t="s">
        <v>8</v>
      </c>
      <c r="F25" s="269" t="s">
        <v>6</v>
      </c>
      <c r="G25" s="270"/>
      <c r="H25" s="270"/>
      <c r="I25" s="270"/>
      <c r="J25" s="269"/>
      <c r="K25" s="269" t="s">
        <v>1118</v>
      </c>
    </row>
    <row r="26" spans="1:11" ht="45" customHeight="1" x14ac:dyDescent="0.25">
      <c r="A26" s="269" t="s">
        <v>3126</v>
      </c>
      <c r="B26" s="269" t="s">
        <v>3127</v>
      </c>
      <c r="C26" s="269" t="s">
        <v>3128</v>
      </c>
      <c r="D26" s="269" t="s">
        <v>5485</v>
      </c>
      <c r="E26" s="269" t="s">
        <v>4</v>
      </c>
      <c r="F26" s="269" t="s">
        <v>5</v>
      </c>
      <c r="G26" s="270"/>
      <c r="H26" s="270"/>
      <c r="I26" s="270"/>
      <c r="J26" s="269"/>
      <c r="K26" s="269" t="s">
        <v>13</v>
      </c>
    </row>
    <row r="27" spans="1:11" ht="45" customHeight="1" x14ac:dyDescent="0.25">
      <c r="A27" s="27" t="s">
        <v>3131</v>
      </c>
      <c r="B27" s="23" t="s">
        <v>3132</v>
      </c>
      <c r="C27" s="23" t="s">
        <v>3133</v>
      </c>
      <c r="D27" s="25" t="s">
        <v>5487</v>
      </c>
      <c r="E27" s="25" t="s">
        <v>8</v>
      </c>
      <c r="F27" s="25" t="s">
        <v>6</v>
      </c>
      <c r="G27" s="20"/>
      <c r="H27" s="20"/>
      <c r="I27" s="20"/>
      <c r="J27" s="7"/>
      <c r="K27" s="21" t="s">
        <v>1118</v>
      </c>
    </row>
    <row r="28" spans="1:11" ht="45" customHeight="1" x14ac:dyDescent="0.25">
      <c r="A28" s="27" t="s">
        <v>4090</v>
      </c>
      <c r="B28" s="23" t="s">
        <v>4091</v>
      </c>
      <c r="C28" s="23" t="s">
        <v>4092</v>
      </c>
      <c r="D28" s="25" t="s">
        <v>5485</v>
      </c>
      <c r="E28" s="25" t="s">
        <v>4</v>
      </c>
      <c r="F28" s="25" t="s">
        <v>6</v>
      </c>
      <c r="G28" s="20"/>
      <c r="H28" s="20"/>
      <c r="I28" s="20"/>
      <c r="J28" s="7"/>
      <c r="K28" s="21"/>
    </row>
    <row r="29" spans="1:11" ht="45" customHeight="1" x14ac:dyDescent="0.25">
      <c r="A29" s="27" t="s">
        <v>4624</v>
      </c>
      <c r="B29" s="23" t="s">
        <v>4625</v>
      </c>
      <c r="C29" s="23" t="s">
        <v>4626</v>
      </c>
      <c r="D29" s="25" t="s">
        <v>5485</v>
      </c>
      <c r="E29" s="25" t="s">
        <v>4</v>
      </c>
      <c r="F29" s="25" t="s">
        <v>6</v>
      </c>
      <c r="G29" s="20"/>
      <c r="H29" s="20"/>
      <c r="I29" s="20"/>
      <c r="J29" s="7"/>
      <c r="K29" s="21"/>
    </row>
    <row r="30" spans="1:11" x14ac:dyDescent="0.25">
      <c r="A30" s="27"/>
      <c r="B30" s="23"/>
      <c r="C30" s="23"/>
      <c r="D30" s="25"/>
      <c r="E30" s="25"/>
      <c r="F30" s="25"/>
      <c r="G30" s="20"/>
      <c r="H30" s="20"/>
      <c r="I30" s="20"/>
      <c r="J30" s="7"/>
      <c r="K30" s="21"/>
    </row>
    <row r="31" spans="1:11" x14ac:dyDescent="0.25">
      <c r="A31" s="27"/>
      <c r="B31" s="23"/>
      <c r="C31" s="23"/>
      <c r="D31" s="25"/>
      <c r="E31" s="25"/>
      <c r="F31" s="25"/>
      <c r="G31" s="20"/>
      <c r="H31" s="20"/>
      <c r="I31" s="20"/>
      <c r="J31" s="7"/>
      <c r="K31" s="21"/>
    </row>
    <row r="32" spans="1:11" x14ac:dyDescent="0.25">
      <c r="A32" s="27"/>
      <c r="B32" s="23"/>
      <c r="C32" s="23"/>
      <c r="D32" s="25"/>
      <c r="E32" s="25"/>
      <c r="F32" s="25"/>
      <c r="G32" s="20"/>
      <c r="H32" s="20"/>
      <c r="I32" s="20"/>
      <c r="J32" s="7"/>
      <c r="K32" s="21"/>
    </row>
    <row r="33" spans="1:11" x14ac:dyDescent="0.25">
      <c r="A33" s="27"/>
      <c r="B33" s="23"/>
      <c r="C33" s="23"/>
      <c r="D33" s="25"/>
      <c r="E33" s="25"/>
      <c r="F33" s="25"/>
      <c r="G33" s="20"/>
      <c r="H33" s="20"/>
      <c r="I33" s="20"/>
      <c r="J33" s="7"/>
      <c r="K33" s="21"/>
    </row>
    <row r="34" spans="1:11" x14ac:dyDescent="0.25">
      <c r="A34" s="27"/>
      <c r="B34" s="23"/>
      <c r="C34" s="23"/>
      <c r="D34" s="25"/>
      <c r="E34" s="25"/>
      <c r="F34" s="25"/>
      <c r="G34" s="20"/>
      <c r="H34" s="20"/>
      <c r="I34" s="20"/>
      <c r="J34" s="7"/>
      <c r="K34" s="21"/>
    </row>
    <row r="35" spans="1:11" x14ac:dyDescent="0.25">
      <c r="A35" s="27"/>
      <c r="B35" s="23"/>
      <c r="C35" s="23"/>
      <c r="D35" s="25"/>
      <c r="E35" s="25"/>
      <c r="F35" s="25"/>
      <c r="G35" s="20"/>
      <c r="H35" s="20"/>
      <c r="I35" s="20"/>
      <c r="J35" s="7"/>
      <c r="K35" s="21"/>
    </row>
    <row r="36" spans="1:11" x14ac:dyDescent="0.25">
      <c r="A36" s="27"/>
      <c r="B36" s="23"/>
      <c r="C36" s="23"/>
      <c r="D36" s="25"/>
      <c r="E36" s="25"/>
      <c r="F36" s="25"/>
      <c r="G36" s="20"/>
      <c r="H36" s="20"/>
      <c r="I36" s="20"/>
      <c r="J36" s="7"/>
      <c r="K36" s="21"/>
    </row>
    <row r="37" spans="1:11" x14ac:dyDescent="0.25">
      <c r="A37" s="27"/>
      <c r="B37" s="23"/>
      <c r="C37" s="23"/>
      <c r="D37" s="25"/>
      <c r="E37" s="25"/>
      <c r="F37" s="25"/>
      <c r="G37" s="20"/>
      <c r="H37" s="20"/>
      <c r="I37" s="20"/>
      <c r="J37" s="7"/>
      <c r="K37" s="21"/>
    </row>
    <row r="38" spans="1:11" x14ac:dyDescent="0.25">
      <c r="A38" s="27"/>
      <c r="B38" s="23"/>
      <c r="C38" s="23"/>
      <c r="D38" s="25"/>
      <c r="E38" s="25"/>
      <c r="F38" s="25"/>
      <c r="G38" s="20"/>
      <c r="H38" s="20"/>
      <c r="I38" s="20"/>
      <c r="J38" s="7"/>
      <c r="K38" s="21"/>
    </row>
    <row r="39" spans="1:11" x14ac:dyDescent="0.25">
      <c r="A39" s="27"/>
      <c r="B39" s="23"/>
      <c r="C39" s="23"/>
      <c r="D39" s="25"/>
      <c r="E39" s="25"/>
      <c r="F39" s="25"/>
      <c r="G39" s="20"/>
      <c r="H39" s="20"/>
      <c r="I39" s="20"/>
      <c r="J39" s="7"/>
      <c r="K39" s="21"/>
    </row>
    <row r="40" spans="1:11" x14ac:dyDescent="0.25">
      <c r="A40" s="27"/>
      <c r="B40" s="23"/>
      <c r="C40" s="23"/>
      <c r="D40" s="25"/>
      <c r="E40" s="25"/>
      <c r="F40" s="25"/>
      <c r="G40" s="20"/>
      <c r="H40" s="20"/>
      <c r="I40" s="20"/>
      <c r="J40" s="7"/>
      <c r="K40" s="19"/>
    </row>
    <row r="41" spans="1:11" x14ac:dyDescent="0.25">
      <c r="A41" s="27"/>
      <c r="B41" s="23"/>
      <c r="C41" s="23"/>
      <c r="D41" s="25"/>
      <c r="E41" s="25"/>
      <c r="F41" s="25"/>
      <c r="G41" s="20"/>
      <c r="H41" s="20"/>
      <c r="I41" s="20"/>
      <c r="J41" s="7"/>
      <c r="K41" s="19"/>
    </row>
    <row r="42" spans="1:11" x14ac:dyDescent="0.25">
      <c r="A42" s="27"/>
      <c r="B42" s="23"/>
      <c r="C42" s="23"/>
      <c r="D42" s="25"/>
      <c r="E42" s="25"/>
      <c r="F42" s="25"/>
      <c r="G42" s="20"/>
      <c r="H42" s="20"/>
      <c r="I42" s="20"/>
      <c r="J42" s="7"/>
      <c r="K42" s="19"/>
    </row>
    <row r="43" spans="1:11" x14ac:dyDescent="0.25">
      <c r="A43" s="27"/>
      <c r="B43" s="23"/>
      <c r="C43" s="23"/>
      <c r="D43" s="25"/>
      <c r="E43" s="25"/>
      <c r="F43" s="25"/>
      <c r="G43" s="20"/>
      <c r="H43" s="20"/>
      <c r="I43" s="20"/>
      <c r="J43" s="7"/>
      <c r="K43" s="19"/>
    </row>
    <row r="44" spans="1:11" x14ac:dyDescent="0.25">
      <c r="A44" s="27"/>
      <c r="B44" s="23"/>
      <c r="C44" s="23"/>
      <c r="D44" s="25"/>
      <c r="E44" s="25"/>
      <c r="F44" s="25"/>
      <c r="G44" s="20"/>
      <c r="H44" s="20"/>
      <c r="I44" s="20"/>
      <c r="J44" s="7"/>
      <c r="K44" s="19"/>
    </row>
    <row r="45" spans="1:11" x14ac:dyDescent="0.25">
      <c r="A45" s="27"/>
      <c r="B45" s="23"/>
      <c r="C45" s="23"/>
      <c r="D45" s="25"/>
      <c r="E45" s="25"/>
      <c r="F45" s="25"/>
      <c r="G45" s="20"/>
      <c r="H45" s="20"/>
      <c r="I45" s="20"/>
      <c r="J45" s="7"/>
      <c r="K45" s="19"/>
    </row>
    <row r="46" spans="1:11" x14ac:dyDescent="0.25">
      <c r="A46" s="27"/>
      <c r="B46" s="23"/>
      <c r="C46" s="23"/>
      <c r="D46" s="25"/>
      <c r="E46" s="25"/>
      <c r="F46" s="25"/>
      <c r="G46" s="20"/>
      <c r="H46" s="20"/>
      <c r="I46" s="20"/>
      <c r="J46" s="7"/>
      <c r="K46" s="19"/>
    </row>
    <row r="47" spans="1:11" x14ac:dyDescent="0.25">
      <c r="A47" s="27"/>
      <c r="B47" s="23"/>
      <c r="C47" s="23"/>
      <c r="D47" s="25"/>
      <c r="E47" s="25"/>
      <c r="F47" s="25"/>
      <c r="G47" s="20"/>
      <c r="H47" s="20"/>
      <c r="I47" s="20"/>
      <c r="J47" s="7"/>
      <c r="K47" s="19"/>
    </row>
  </sheetData>
  <conditionalFormatting sqref="A3:K59">
    <cfRule type="expression" dxfId="7" priority="3">
      <formula>$F3="v"</formula>
    </cfRule>
    <cfRule type="expression" dxfId="6" priority="4">
      <formula>$F3="no"</formula>
    </cfRule>
  </conditionalFormatting>
  <conditionalFormatting sqref="A3:I59">
    <cfRule type="expression" dxfId="5" priority="1">
      <formula>$F3="m"</formula>
    </cfRule>
    <cfRule type="expression" dxfId="4" priority="2">
      <formula>$F3="d"</formula>
    </cfRule>
  </conditionalFormatting>
  <pageMargins left="0.7" right="0.2" top="0.2" bottom="0.2" header="0.05" footer="0.3"/>
  <pageSetup orientation="landscape" r:id="rId1"/>
  <headerFooter>
    <oddHeader>&amp;L&amp;A</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5973D-FD5D-4594-9373-C250670B2C0D}">
  <dimension ref="A2:K47"/>
  <sheetViews>
    <sheetView workbookViewId="0">
      <selection activeCell="A37" sqref="A37"/>
    </sheetView>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5.570312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41</v>
      </c>
      <c r="B3" s="269" t="s">
        <v>42</v>
      </c>
      <c r="C3" s="269" t="s">
        <v>43</v>
      </c>
      <c r="D3" s="269" t="s">
        <v>5485</v>
      </c>
      <c r="E3" s="269" t="s">
        <v>4</v>
      </c>
      <c r="F3" s="269" t="s">
        <v>6</v>
      </c>
      <c r="G3" s="270"/>
      <c r="H3" s="270"/>
      <c r="I3" s="270"/>
      <c r="J3" s="269"/>
      <c r="K3" s="269" t="s">
        <v>13</v>
      </c>
    </row>
    <row r="4" spans="1:11" ht="45" customHeight="1" x14ac:dyDescent="0.25">
      <c r="A4" s="269" t="s">
        <v>1114</v>
      </c>
      <c r="B4" s="269" t="s">
        <v>1115</v>
      </c>
      <c r="C4" s="269" t="s">
        <v>1116</v>
      </c>
      <c r="D4" s="269" t="s">
        <v>5485</v>
      </c>
      <c r="E4" s="269" t="s">
        <v>8</v>
      </c>
      <c r="F4" s="269" t="s">
        <v>5</v>
      </c>
      <c r="G4" s="270"/>
      <c r="H4" s="270"/>
      <c r="I4" s="270"/>
      <c r="J4" s="269"/>
      <c r="K4" s="269" t="s">
        <v>1118</v>
      </c>
    </row>
    <row r="5" spans="1:11" ht="45" customHeight="1" x14ac:dyDescent="0.25">
      <c r="A5" s="269" t="s">
        <v>1122</v>
      </c>
      <c r="B5" s="269" t="s">
        <v>4908</v>
      </c>
      <c r="C5" s="269" t="s">
        <v>4909</v>
      </c>
      <c r="D5" s="269" t="s">
        <v>5485</v>
      </c>
      <c r="E5" s="269" t="s">
        <v>8</v>
      </c>
      <c r="F5" s="269" t="s">
        <v>5</v>
      </c>
      <c r="G5" s="270"/>
      <c r="H5" s="270"/>
      <c r="I5" s="270"/>
      <c r="J5" s="269"/>
      <c r="K5" s="269" t="s">
        <v>1118</v>
      </c>
    </row>
    <row r="6" spans="1:11" ht="45" customHeight="1" x14ac:dyDescent="0.25">
      <c r="A6" s="269" t="s">
        <v>1125</v>
      </c>
      <c r="B6" s="269" t="s">
        <v>4911</v>
      </c>
      <c r="C6" s="269" t="s">
        <v>4912</v>
      </c>
      <c r="D6" s="269" t="s">
        <v>5485</v>
      </c>
      <c r="E6" s="269" t="s">
        <v>8</v>
      </c>
      <c r="F6" s="269" t="s">
        <v>5</v>
      </c>
      <c r="G6" s="270"/>
      <c r="H6" s="270"/>
      <c r="I6" s="270"/>
      <c r="J6" s="269"/>
      <c r="K6" s="269" t="s">
        <v>1118</v>
      </c>
    </row>
    <row r="7" spans="1:11" ht="45" customHeight="1" x14ac:dyDescent="0.25">
      <c r="A7" s="269" t="s">
        <v>1128</v>
      </c>
      <c r="B7" s="269" t="s">
        <v>1129</v>
      </c>
      <c r="C7" s="269" t="s">
        <v>1130</v>
      </c>
      <c r="D7" s="269" t="s">
        <v>5485</v>
      </c>
      <c r="E7" s="269" t="s">
        <v>8</v>
      </c>
      <c r="F7" s="269" t="s">
        <v>5</v>
      </c>
      <c r="G7" s="270"/>
      <c r="H7" s="270"/>
      <c r="I7" s="270"/>
      <c r="J7" s="269"/>
      <c r="K7" s="269" t="s">
        <v>1118</v>
      </c>
    </row>
    <row r="8" spans="1:11" ht="45" customHeight="1" x14ac:dyDescent="0.25">
      <c r="A8" s="269" t="s">
        <v>1133</v>
      </c>
      <c r="B8" s="269" t="s">
        <v>4914</v>
      </c>
      <c r="C8" s="269" t="s">
        <v>4915</v>
      </c>
      <c r="D8" s="269" t="s">
        <v>5485</v>
      </c>
      <c r="E8" s="269" t="s">
        <v>8</v>
      </c>
      <c r="F8" s="269" t="s">
        <v>5</v>
      </c>
      <c r="G8" s="270"/>
      <c r="H8" s="270"/>
      <c r="I8" s="270"/>
      <c r="J8" s="269"/>
      <c r="K8" s="269" t="s">
        <v>1118</v>
      </c>
    </row>
    <row r="9" spans="1:11" ht="45" customHeight="1" x14ac:dyDescent="0.25">
      <c r="A9" s="269" t="s">
        <v>1136</v>
      </c>
      <c r="B9" s="269" t="s">
        <v>4916</v>
      </c>
      <c r="C9" s="269" t="s">
        <v>4917</v>
      </c>
      <c r="D9" s="269" t="s">
        <v>5485</v>
      </c>
      <c r="E9" s="269" t="s">
        <v>8</v>
      </c>
      <c r="F9" s="269" t="s">
        <v>5</v>
      </c>
      <c r="G9" s="270"/>
      <c r="H9" s="270"/>
      <c r="I9" s="270"/>
      <c r="J9" s="269"/>
      <c r="K9" s="269" t="s">
        <v>1118</v>
      </c>
    </row>
    <row r="10" spans="1:11" ht="45" customHeight="1" x14ac:dyDescent="0.25">
      <c r="A10" s="269" t="s">
        <v>1139</v>
      </c>
      <c r="B10" s="269" t="s">
        <v>4918</v>
      </c>
      <c r="C10" s="269" t="s">
        <v>4919</v>
      </c>
      <c r="D10" s="269" t="s">
        <v>5485</v>
      </c>
      <c r="E10" s="269" t="s">
        <v>8</v>
      </c>
      <c r="F10" s="269" t="s">
        <v>5</v>
      </c>
      <c r="G10" s="270"/>
      <c r="H10" s="270"/>
      <c r="I10" s="270"/>
      <c r="J10" s="269"/>
      <c r="K10" s="269" t="s">
        <v>1118</v>
      </c>
    </row>
    <row r="11" spans="1:11" ht="45" customHeight="1" x14ac:dyDescent="0.25">
      <c r="A11" s="269" t="s">
        <v>1142</v>
      </c>
      <c r="B11" s="269" t="s">
        <v>1143</v>
      </c>
      <c r="C11" s="269" t="s">
        <v>1144</v>
      </c>
      <c r="D11" s="269" t="s">
        <v>5485</v>
      </c>
      <c r="E11" s="269" t="s">
        <v>8</v>
      </c>
      <c r="F11" s="269" t="s">
        <v>5</v>
      </c>
      <c r="G11" s="270"/>
      <c r="H11" s="270"/>
      <c r="I11" s="270"/>
      <c r="J11" s="269"/>
      <c r="K11" s="269" t="s">
        <v>1118</v>
      </c>
    </row>
    <row r="12" spans="1:11" ht="45" customHeight="1" x14ac:dyDescent="0.25">
      <c r="A12" s="269" t="s">
        <v>1147</v>
      </c>
      <c r="B12" s="269" t="s">
        <v>4920</v>
      </c>
      <c r="C12" s="269" t="s">
        <v>4921</v>
      </c>
      <c r="D12" s="269" t="s">
        <v>5487</v>
      </c>
      <c r="E12" s="269" t="s">
        <v>8</v>
      </c>
      <c r="F12" s="269" t="s">
        <v>5</v>
      </c>
      <c r="G12" s="270"/>
      <c r="H12" s="270"/>
      <c r="I12" s="270"/>
      <c r="J12" s="269"/>
      <c r="K12" s="269" t="s">
        <v>1118</v>
      </c>
    </row>
    <row r="13" spans="1:11" ht="45" customHeight="1" x14ac:dyDescent="0.25">
      <c r="A13" s="269" t="s">
        <v>1150</v>
      </c>
      <c r="B13" s="269" t="s">
        <v>4922</v>
      </c>
      <c r="C13" s="269" t="s">
        <v>4912</v>
      </c>
      <c r="D13" s="269" t="s">
        <v>5487</v>
      </c>
      <c r="E13" s="269" t="s">
        <v>8</v>
      </c>
      <c r="F13" s="269" t="s">
        <v>5</v>
      </c>
      <c r="G13" s="270"/>
      <c r="H13" s="270"/>
      <c r="I13" s="270"/>
      <c r="J13" s="269"/>
      <c r="K13" s="269" t="s">
        <v>1118</v>
      </c>
    </row>
    <row r="14" spans="1:11" ht="45" customHeight="1" x14ac:dyDescent="0.25">
      <c r="A14" s="269" t="s">
        <v>1918</v>
      </c>
      <c r="B14" s="269" t="s">
        <v>1919</v>
      </c>
      <c r="C14" s="269" t="s">
        <v>1920</v>
      </c>
      <c r="D14" s="269" t="s">
        <v>5485</v>
      </c>
      <c r="E14" s="269" t="s">
        <v>8</v>
      </c>
      <c r="F14" s="269" t="s">
        <v>5</v>
      </c>
      <c r="G14" s="270"/>
      <c r="H14" s="270"/>
      <c r="I14" s="270"/>
      <c r="J14" s="269"/>
      <c r="K14" s="269" t="s">
        <v>1118</v>
      </c>
    </row>
    <row r="15" spans="1:11" ht="45" customHeight="1" x14ac:dyDescent="0.25">
      <c r="A15" s="269" t="s">
        <v>1923</v>
      </c>
      <c r="B15" s="269" t="s">
        <v>1924</v>
      </c>
      <c r="C15" s="269" t="s">
        <v>1925</v>
      </c>
      <c r="D15" s="269" t="s">
        <v>5485</v>
      </c>
      <c r="E15" s="269" t="s">
        <v>8</v>
      </c>
      <c r="F15" s="269" t="s">
        <v>5</v>
      </c>
      <c r="G15" s="270"/>
      <c r="H15" s="270"/>
      <c r="I15" s="270"/>
      <c r="J15" s="269"/>
      <c r="K15" s="269" t="s">
        <v>1118</v>
      </c>
    </row>
    <row r="16" spans="1:11" ht="45" customHeight="1" x14ac:dyDescent="0.25">
      <c r="A16" s="269" t="s">
        <v>1928</v>
      </c>
      <c r="B16" s="269" t="s">
        <v>1929</v>
      </c>
      <c r="C16" s="269" t="s">
        <v>1930</v>
      </c>
      <c r="D16" s="269" t="s">
        <v>5485</v>
      </c>
      <c r="E16" s="269" t="s">
        <v>8</v>
      </c>
      <c r="F16" s="269" t="s">
        <v>5</v>
      </c>
      <c r="G16" s="270"/>
      <c r="H16" s="270"/>
      <c r="I16" s="270"/>
      <c r="J16" s="269"/>
      <c r="K16" s="269" t="s">
        <v>1118</v>
      </c>
    </row>
    <row r="17" spans="1:11" ht="45" customHeight="1" x14ac:dyDescent="0.25">
      <c r="A17" s="269" t="s">
        <v>1933</v>
      </c>
      <c r="B17" s="269" t="s">
        <v>1934</v>
      </c>
      <c r="C17" s="269" t="s">
        <v>1935</v>
      </c>
      <c r="D17" s="269" t="s">
        <v>5485</v>
      </c>
      <c r="E17" s="269" t="s">
        <v>8</v>
      </c>
      <c r="F17" s="269" t="s">
        <v>5</v>
      </c>
      <c r="G17" s="270"/>
      <c r="H17" s="270"/>
      <c r="I17" s="270"/>
      <c r="J17" s="269"/>
      <c r="K17" s="269" t="s">
        <v>1118</v>
      </c>
    </row>
    <row r="18" spans="1:11" ht="45" customHeight="1" x14ac:dyDescent="0.25">
      <c r="A18" s="269" t="s">
        <v>1938</v>
      </c>
      <c r="B18" s="269" t="s">
        <v>1939</v>
      </c>
      <c r="C18" s="269" t="s">
        <v>1940</v>
      </c>
      <c r="D18" s="269" t="s">
        <v>5485</v>
      </c>
      <c r="E18" s="269" t="s">
        <v>8</v>
      </c>
      <c r="F18" s="269" t="s">
        <v>5</v>
      </c>
      <c r="G18" s="270"/>
      <c r="H18" s="270"/>
      <c r="I18" s="270"/>
      <c r="J18" s="269"/>
      <c r="K18" s="269" t="s">
        <v>1118</v>
      </c>
    </row>
    <row r="19" spans="1:11" ht="45" customHeight="1" x14ac:dyDescent="0.25">
      <c r="A19" s="269" t="s">
        <v>1943</v>
      </c>
      <c r="B19" s="269" t="s">
        <v>1944</v>
      </c>
      <c r="C19" s="269" t="s">
        <v>1945</v>
      </c>
      <c r="D19" s="269" t="s">
        <v>5485</v>
      </c>
      <c r="E19" s="269" t="s">
        <v>8</v>
      </c>
      <c r="F19" s="269" t="s">
        <v>5</v>
      </c>
      <c r="G19" s="270"/>
      <c r="H19" s="270"/>
      <c r="I19" s="270"/>
      <c r="J19" s="269"/>
      <c r="K19" s="269" t="s">
        <v>1118</v>
      </c>
    </row>
    <row r="20" spans="1:11" ht="45" customHeight="1" x14ac:dyDescent="0.25">
      <c r="A20" s="269" t="s">
        <v>1948</v>
      </c>
      <c r="B20" s="269" t="s">
        <v>1949</v>
      </c>
      <c r="C20" s="269" t="s">
        <v>1950</v>
      </c>
      <c r="D20" s="269" t="s">
        <v>5485</v>
      </c>
      <c r="E20" s="269" t="s">
        <v>8</v>
      </c>
      <c r="F20" s="269" t="s">
        <v>5</v>
      </c>
      <c r="G20" s="270"/>
      <c r="H20" s="270"/>
      <c r="I20" s="270"/>
      <c r="J20" s="269"/>
      <c r="K20" s="269" t="s">
        <v>1118</v>
      </c>
    </row>
    <row r="21" spans="1:11" ht="45" customHeight="1" x14ac:dyDescent="0.25">
      <c r="A21" s="269" t="s">
        <v>1953</v>
      </c>
      <c r="B21" s="269" t="s">
        <v>4983</v>
      </c>
      <c r="C21" s="269" t="s">
        <v>4909</v>
      </c>
      <c r="D21" s="269" t="s">
        <v>5485</v>
      </c>
      <c r="E21" s="269" t="s">
        <v>8</v>
      </c>
      <c r="F21" s="269" t="s">
        <v>5</v>
      </c>
      <c r="G21" s="270"/>
      <c r="H21" s="270"/>
      <c r="I21" s="270"/>
      <c r="J21" s="269"/>
      <c r="K21" s="269" t="s">
        <v>1118</v>
      </c>
    </row>
    <row r="22" spans="1:11" ht="45" customHeight="1" x14ac:dyDescent="0.25">
      <c r="A22" s="269" t="s">
        <v>1956</v>
      </c>
      <c r="B22" s="269" t="s">
        <v>1957</v>
      </c>
      <c r="C22" s="269" t="s">
        <v>1958</v>
      </c>
      <c r="D22" s="269" t="s">
        <v>5485</v>
      </c>
      <c r="E22" s="269" t="s">
        <v>8</v>
      </c>
      <c r="F22" s="269" t="s">
        <v>5</v>
      </c>
      <c r="G22" s="270"/>
      <c r="H22" s="270"/>
      <c r="I22" s="270"/>
      <c r="J22" s="269"/>
      <c r="K22" s="269" t="s">
        <v>1118</v>
      </c>
    </row>
    <row r="23" spans="1:11" ht="45" customHeight="1" x14ac:dyDescent="0.25">
      <c r="A23" s="269" t="s">
        <v>1961</v>
      </c>
      <c r="B23" s="269" t="s">
        <v>1962</v>
      </c>
      <c r="C23" s="269" t="s">
        <v>1963</v>
      </c>
      <c r="D23" s="269" t="s">
        <v>5485</v>
      </c>
      <c r="E23" s="269" t="s">
        <v>8</v>
      </c>
      <c r="F23" s="269" t="s">
        <v>5</v>
      </c>
      <c r="G23" s="270"/>
      <c r="H23" s="270"/>
      <c r="I23" s="270"/>
      <c r="J23" s="269"/>
      <c r="K23" s="269" t="s">
        <v>1964</v>
      </c>
    </row>
    <row r="24" spans="1:11" ht="45" customHeight="1" x14ac:dyDescent="0.25">
      <c r="A24" s="269" t="s">
        <v>1967</v>
      </c>
      <c r="B24" s="269" t="s">
        <v>1968</v>
      </c>
      <c r="C24" s="269" t="s">
        <v>1969</v>
      </c>
      <c r="D24" s="269" t="s">
        <v>5485</v>
      </c>
      <c r="E24" s="269" t="s">
        <v>8</v>
      </c>
      <c r="F24" s="269" t="s">
        <v>5</v>
      </c>
      <c r="G24" s="270"/>
      <c r="H24" s="270"/>
      <c r="I24" s="270"/>
      <c r="J24" s="269"/>
      <c r="K24" s="269" t="s">
        <v>1118</v>
      </c>
    </row>
    <row r="25" spans="1:11" ht="45" customHeight="1" x14ac:dyDescent="0.25">
      <c r="A25" s="269" t="s">
        <v>1972</v>
      </c>
      <c r="B25" s="269" t="s">
        <v>1973</v>
      </c>
      <c r="C25" s="269" t="s">
        <v>1969</v>
      </c>
      <c r="D25" s="269" t="s">
        <v>5485</v>
      </c>
      <c r="E25" s="269" t="s">
        <v>8</v>
      </c>
      <c r="F25" s="269" t="s">
        <v>5</v>
      </c>
      <c r="G25" s="270"/>
      <c r="H25" s="270"/>
      <c r="I25" s="270"/>
      <c r="J25" s="269"/>
      <c r="K25" s="269" t="s">
        <v>1118</v>
      </c>
    </row>
    <row r="26" spans="1:11" ht="45" customHeight="1" x14ac:dyDescent="0.25">
      <c r="A26" s="269" t="s">
        <v>1976</v>
      </c>
      <c r="B26" s="269" t="s">
        <v>4984</v>
      </c>
      <c r="C26" s="269" t="s">
        <v>4985</v>
      </c>
      <c r="D26" s="269" t="s">
        <v>5485</v>
      </c>
      <c r="E26" s="269" t="s">
        <v>8</v>
      </c>
      <c r="F26" s="269" t="s">
        <v>5</v>
      </c>
      <c r="G26" s="270"/>
      <c r="H26" s="270"/>
      <c r="I26" s="270"/>
      <c r="J26" s="269"/>
      <c r="K26" s="269" t="s">
        <v>1118</v>
      </c>
    </row>
    <row r="27" spans="1:11" ht="45" customHeight="1" x14ac:dyDescent="0.25">
      <c r="A27" s="269" t="s">
        <v>1979</v>
      </c>
      <c r="B27" s="269" t="s">
        <v>1980</v>
      </c>
      <c r="C27" s="269" t="s">
        <v>1981</v>
      </c>
      <c r="D27" s="269" t="s">
        <v>5485</v>
      </c>
      <c r="E27" s="269" t="s">
        <v>8</v>
      </c>
      <c r="F27" s="269" t="s">
        <v>5</v>
      </c>
      <c r="G27" s="270"/>
      <c r="H27" s="270"/>
      <c r="I27" s="270"/>
      <c r="J27" s="269"/>
      <c r="K27" s="269" t="s">
        <v>1118</v>
      </c>
    </row>
    <row r="28" spans="1:11" ht="45" customHeight="1" x14ac:dyDescent="0.25">
      <c r="A28" s="269" t="s">
        <v>1912</v>
      </c>
      <c r="B28" s="269" t="s">
        <v>1913</v>
      </c>
      <c r="C28" s="269" t="s">
        <v>1914</v>
      </c>
      <c r="D28" s="269" t="s">
        <v>5485</v>
      </c>
      <c r="E28" s="269" t="s">
        <v>8</v>
      </c>
      <c r="F28" s="269" t="s">
        <v>5</v>
      </c>
      <c r="G28" s="270"/>
      <c r="H28" s="270"/>
      <c r="I28" s="270"/>
      <c r="J28" s="269"/>
      <c r="K28" s="269" t="s">
        <v>1915</v>
      </c>
    </row>
    <row r="29" spans="1:11" ht="45" customHeight="1" x14ac:dyDescent="0.25">
      <c r="A29" s="269" t="s">
        <v>1985</v>
      </c>
      <c r="B29" s="269" t="s">
        <v>1986</v>
      </c>
      <c r="C29" s="269" t="s">
        <v>1987</v>
      </c>
      <c r="D29" s="269" t="s">
        <v>5487</v>
      </c>
      <c r="E29" s="269" t="s">
        <v>8</v>
      </c>
      <c r="F29" s="269" t="s">
        <v>5</v>
      </c>
      <c r="G29" s="270"/>
      <c r="H29" s="270"/>
      <c r="I29" s="270"/>
      <c r="J29" s="269"/>
      <c r="K29" s="269" t="s">
        <v>1118</v>
      </c>
    </row>
    <row r="30" spans="1:11" ht="45" customHeight="1" x14ac:dyDescent="0.25">
      <c r="A30" s="269" t="s">
        <v>1990</v>
      </c>
      <c r="B30" s="269" t="s">
        <v>1991</v>
      </c>
      <c r="C30" s="269" t="s">
        <v>1963</v>
      </c>
      <c r="D30" s="269" t="s">
        <v>5487</v>
      </c>
      <c r="E30" s="269" t="s">
        <v>8</v>
      </c>
      <c r="F30" s="269" t="s">
        <v>5</v>
      </c>
      <c r="G30" s="270"/>
      <c r="H30" s="270"/>
      <c r="I30" s="270"/>
      <c r="J30" s="269"/>
      <c r="K30" s="269" t="s">
        <v>1118</v>
      </c>
    </row>
    <row r="31" spans="1:11" ht="45" customHeight="1" x14ac:dyDescent="0.25">
      <c r="A31" s="269" t="s">
        <v>1994</v>
      </c>
      <c r="B31" s="269" t="s">
        <v>1995</v>
      </c>
      <c r="C31" s="269" t="s">
        <v>1996</v>
      </c>
      <c r="D31" s="269" t="s">
        <v>5487</v>
      </c>
      <c r="E31" s="269" t="s">
        <v>8</v>
      </c>
      <c r="F31" s="269" t="s">
        <v>5</v>
      </c>
      <c r="G31" s="270"/>
      <c r="H31" s="270"/>
      <c r="I31" s="270"/>
      <c r="J31" s="269"/>
      <c r="K31" s="269" t="s">
        <v>1118</v>
      </c>
    </row>
    <row r="32" spans="1:11" ht="45" customHeight="1" x14ac:dyDescent="0.25">
      <c r="A32" s="269" t="s">
        <v>1999</v>
      </c>
      <c r="B32" s="269" t="s">
        <v>2000</v>
      </c>
      <c r="C32" s="269" t="s">
        <v>2001</v>
      </c>
      <c r="D32" s="269" t="s">
        <v>5487</v>
      </c>
      <c r="E32" s="269" t="s">
        <v>8</v>
      </c>
      <c r="F32" s="269" t="s">
        <v>5</v>
      </c>
      <c r="G32" s="270"/>
      <c r="H32" s="270"/>
      <c r="I32" s="270"/>
      <c r="J32" s="269"/>
      <c r="K32" s="269" t="s">
        <v>1118</v>
      </c>
    </row>
    <row r="33" spans="1:11" ht="45" customHeight="1" x14ac:dyDescent="0.25">
      <c r="A33" s="269" t="s">
        <v>2004</v>
      </c>
      <c r="B33" s="269" t="s">
        <v>2005</v>
      </c>
      <c r="C33" s="269" t="s">
        <v>2006</v>
      </c>
      <c r="D33" s="269" t="s">
        <v>5487</v>
      </c>
      <c r="E33" s="269" t="s">
        <v>8</v>
      </c>
      <c r="F33" s="269" t="s">
        <v>5</v>
      </c>
      <c r="G33" s="270"/>
      <c r="H33" s="270"/>
      <c r="I33" s="270"/>
      <c r="J33" s="269"/>
      <c r="K33" s="269" t="s">
        <v>1118</v>
      </c>
    </row>
    <row r="34" spans="1:11" ht="45" customHeight="1" x14ac:dyDescent="0.25">
      <c r="A34" s="269" t="s">
        <v>2009</v>
      </c>
      <c r="B34" s="269" t="s">
        <v>2010</v>
      </c>
      <c r="C34" s="269" t="s">
        <v>2011</v>
      </c>
      <c r="D34" s="269" t="s">
        <v>5487</v>
      </c>
      <c r="E34" s="269" t="s">
        <v>8</v>
      </c>
      <c r="F34" s="269" t="s">
        <v>5</v>
      </c>
      <c r="G34" s="270"/>
      <c r="H34" s="270"/>
      <c r="I34" s="270"/>
      <c r="J34" s="269"/>
      <c r="K34" s="269" t="s">
        <v>1118</v>
      </c>
    </row>
    <row r="35" spans="1:11" x14ac:dyDescent="0.25">
      <c r="A35" s="27"/>
      <c r="B35" s="23"/>
      <c r="C35" s="23"/>
      <c r="D35" s="25"/>
      <c r="E35" s="25"/>
      <c r="F35" s="25"/>
      <c r="G35" s="20"/>
      <c r="H35" s="20"/>
      <c r="I35" s="20"/>
      <c r="J35" s="7"/>
      <c r="K35" s="21"/>
    </row>
    <row r="36" spans="1:11" x14ac:dyDescent="0.25">
      <c r="A36" s="27"/>
      <c r="B36" s="23"/>
      <c r="C36" s="23"/>
      <c r="D36" s="25"/>
      <c r="E36" s="25"/>
      <c r="F36" s="25"/>
      <c r="G36" s="20"/>
      <c r="H36" s="20"/>
      <c r="I36" s="20"/>
      <c r="J36" s="7"/>
      <c r="K36" s="21"/>
    </row>
    <row r="37" spans="1:11" x14ac:dyDescent="0.25">
      <c r="A37" s="27"/>
      <c r="B37" s="23"/>
      <c r="C37" s="23"/>
      <c r="D37" s="25"/>
      <c r="E37" s="25"/>
      <c r="F37" s="25"/>
      <c r="G37" s="20"/>
      <c r="H37" s="20"/>
      <c r="I37" s="20"/>
      <c r="J37" s="7"/>
      <c r="K37" s="21"/>
    </row>
    <row r="38" spans="1:11" x14ac:dyDescent="0.25">
      <c r="A38" s="27"/>
      <c r="B38" s="23"/>
      <c r="C38" s="23"/>
      <c r="D38" s="25"/>
      <c r="E38" s="25"/>
      <c r="F38" s="25"/>
      <c r="G38" s="20"/>
      <c r="H38" s="20"/>
      <c r="I38" s="20"/>
      <c r="J38" s="7"/>
      <c r="K38" s="21"/>
    </row>
    <row r="39" spans="1:11" x14ac:dyDescent="0.25">
      <c r="A39" s="27"/>
      <c r="B39" s="23"/>
      <c r="C39" s="23"/>
      <c r="D39" s="25"/>
      <c r="E39" s="25"/>
      <c r="F39" s="25"/>
      <c r="G39" s="20"/>
      <c r="H39" s="20"/>
      <c r="I39" s="20"/>
      <c r="J39" s="7"/>
      <c r="K39" s="21"/>
    </row>
    <row r="40" spans="1:11" x14ac:dyDescent="0.25">
      <c r="A40" s="27"/>
      <c r="B40" s="23"/>
      <c r="C40" s="23"/>
      <c r="D40" s="25"/>
      <c r="E40" s="25"/>
      <c r="F40" s="25"/>
      <c r="G40" s="20"/>
      <c r="H40" s="20"/>
      <c r="I40" s="20"/>
      <c r="J40" s="7"/>
      <c r="K40" s="19"/>
    </row>
    <row r="41" spans="1:11" x14ac:dyDescent="0.25">
      <c r="A41" s="27"/>
      <c r="B41" s="23"/>
      <c r="C41" s="23"/>
      <c r="D41" s="25"/>
      <c r="E41" s="25"/>
      <c r="F41" s="25"/>
      <c r="G41" s="20"/>
      <c r="H41" s="20"/>
      <c r="I41" s="20"/>
      <c r="J41" s="7"/>
      <c r="K41" s="19"/>
    </row>
    <row r="42" spans="1:11" x14ac:dyDescent="0.25">
      <c r="A42" s="27"/>
      <c r="B42" s="23"/>
      <c r="C42" s="23"/>
      <c r="D42" s="25"/>
      <c r="E42" s="25"/>
      <c r="F42" s="25"/>
      <c r="G42" s="20"/>
      <c r="H42" s="20"/>
      <c r="I42" s="20"/>
      <c r="J42" s="7"/>
      <c r="K42" s="19"/>
    </row>
    <row r="43" spans="1:11" x14ac:dyDescent="0.25">
      <c r="A43" s="27"/>
      <c r="B43" s="23"/>
      <c r="C43" s="23"/>
      <c r="D43" s="25"/>
      <c r="E43" s="25"/>
      <c r="F43" s="25"/>
      <c r="G43" s="20"/>
      <c r="H43" s="20"/>
      <c r="I43" s="20"/>
      <c r="J43" s="7"/>
      <c r="K43" s="19"/>
    </row>
    <row r="44" spans="1:11" x14ac:dyDescent="0.25">
      <c r="A44" s="27"/>
      <c r="B44" s="23"/>
      <c r="C44" s="23"/>
      <c r="D44" s="25"/>
      <c r="E44" s="25"/>
      <c r="F44" s="25"/>
      <c r="G44" s="20"/>
      <c r="H44" s="20"/>
      <c r="I44" s="20"/>
      <c r="J44" s="7"/>
      <c r="K44" s="19"/>
    </row>
    <row r="45" spans="1:11" x14ac:dyDescent="0.25">
      <c r="A45" s="27"/>
      <c r="B45" s="23"/>
      <c r="C45" s="23"/>
      <c r="D45" s="25"/>
      <c r="E45" s="25"/>
      <c r="F45" s="25"/>
      <c r="G45" s="20"/>
      <c r="H45" s="20"/>
      <c r="I45" s="20"/>
      <c r="J45" s="7"/>
      <c r="K45" s="19"/>
    </row>
    <row r="46" spans="1:11" x14ac:dyDescent="0.25">
      <c r="A46" s="27"/>
      <c r="B46" s="23"/>
      <c r="C46" s="23"/>
      <c r="D46" s="25"/>
      <c r="E46" s="25"/>
      <c r="F46" s="25"/>
      <c r="G46" s="20"/>
      <c r="H46" s="20"/>
      <c r="I46" s="20"/>
      <c r="J46" s="7"/>
      <c r="K46" s="19"/>
    </row>
    <row r="47" spans="1:11" x14ac:dyDescent="0.25">
      <c r="A47" s="27"/>
      <c r="B47" s="23"/>
      <c r="C47" s="23"/>
      <c r="D47" s="25"/>
      <c r="E47" s="25"/>
      <c r="F47" s="25"/>
      <c r="G47" s="20"/>
      <c r="H47" s="20"/>
      <c r="I47" s="20"/>
      <c r="J47" s="7"/>
      <c r="K47" s="19"/>
    </row>
  </sheetData>
  <conditionalFormatting sqref="A3:K59">
    <cfRule type="expression" dxfId="3" priority="3">
      <formula>$F3="v"</formula>
    </cfRule>
    <cfRule type="expression" dxfId="2" priority="4">
      <formula>$F3="no"</formula>
    </cfRule>
  </conditionalFormatting>
  <conditionalFormatting sqref="A3:I59">
    <cfRule type="expression" dxfId="1" priority="1">
      <formula>$F3="m"</formula>
    </cfRule>
    <cfRule type="expression" dxfId="0" priority="2">
      <formula>$F3="d"</formula>
    </cfRule>
  </conditionalFormatting>
  <pageMargins left="0.7" right="0.2" top="0.2" bottom="0.2" header="0.05" footer="0.3"/>
  <pageSetup orientation="landscape" r:id="rId1"/>
  <headerFooter>
    <oddHeader>&amp;L&amp;A</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A41EF-98A2-428B-9A5B-D3606BAA1EAF}">
  <dimension ref="A1:Z169"/>
  <sheetViews>
    <sheetView workbookViewId="0">
      <selection activeCell="B1" sqref="B1:J1"/>
    </sheetView>
  </sheetViews>
  <sheetFormatPr defaultRowHeight="15" x14ac:dyDescent="0.25"/>
  <cols>
    <col min="2" max="2" width="11.7109375" customWidth="1"/>
    <col min="3" max="3" width="15" customWidth="1"/>
    <col min="10" max="10" width="12" customWidth="1"/>
    <col min="11" max="11" width="0" hidden="1" customWidth="1"/>
    <col min="12" max="21" width="9.140625" hidden="1" customWidth="1"/>
    <col min="22" max="22" width="0" hidden="1" customWidth="1"/>
  </cols>
  <sheetData>
    <row r="1" spans="1:26" ht="37.5" thickTop="1" thickBot="1" x14ac:dyDescent="0.3">
      <c r="A1" s="32"/>
      <c r="B1" s="310" t="s">
        <v>4812</v>
      </c>
      <c r="C1" s="311"/>
      <c r="D1" s="311"/>
      <c r="E1" s="311"/>
      <c r="F1" s="311"/>
      <c r="G1" s="311"/>
      <c r="H1" s="311"/>
      <c r="I1" s="311"/>
      <c r="J1" s="312"/>
      <c r="K1" s="33"/>
      <c r="L1" s="313" t="s">
        <v>4727</v>
      </c>
      <c r="M1" s="314"/>
      <c r="N1" s="314"/>
      <c r="O1" s="314"/>
      <c r="P1" s="314"/>
      <c r="Q1" s="314"/>
      <c r="R1" s="314"/>
      <c r="S1" s="315"/>
      <c r="T1" s="34"/>
      <c r="U1" s="34"/>
      <c r="V1" s="35"/>
      <c r="W1" s="36"/>
      <c r="X1" s="36"/>
      <c r="Y1" s="36"/>
      <c r="Z1" s="34"/>
    </row>
    <row r="2" spans="1:26" ht="16.5" thickTop="1" thickBot="1" x14ac:dyDescent="0.3">
      <c r="A2" s="32"/>
      <c r="B2" s="37" t="s">
        <v>4728</v>
      </c>
      <c r="C2" s="190" t="s">
        <v>4729</v>
      </c>
      <c r="D2" s="190" t="s">
        <v>4730</v>
      </c>
      <c r="E2" s="190" t="s">
        <v>4731</v>
      </c>
      <c r="F2" s="316"/>
      <c r="G2" s="317"/>
      <c r="H2" s="190" t="s">
        <v>4732</v>
      </c>
      <c r="I2" s="190" t="s">
        <v>4733</v>
      </c>
      <c r="J2" s="38" t="s">
        <v>4734</v>
      </c>
      <c r="K2" s="38" t="s">
        <v>4735</v>
      </c>
      <c r="L2" s="39"/>
      <c r="M2" s="39"/>
      <c r="N2" s="39"/>
      <c r="O2" s="39"/>
      <c r="P2" s="39"/>
      <c r="Q2" s="39"/>
      <c r="R2" s="39"/>
      <c r="S2" s="39"/>
      <c r="T2" s="40"/>
      <c r="U2" s="34"/>
      <c r="V2" s="35"/>
      <c r="W2" s="36"/>
      <c r="X2" s="36"/>
      <c r="Y2" s="36"/>
      <c r="Z2" s="34"/>
    </row>
    <row r="3" spans="1:26" ht="21.75" thickBot="1" x14ac:dyDescent="0.3">
      <c r="A3" s="41"/>
      <c r="B3" s="42">
        <v>2</v>
      </c>
      <c r="C3" s="43">
        <f>IF(B3=0,0,IF(B3=1,25,IF(B3=2,50,IF(B3=3,500,0))))</f>
        <v>50</v>
      </c>
      <c r="D3" s="44">
        <v>8</v>
      </c>
      <c r="E3" s="44">
        <v>6</v>
      </c>
      <c r="F3" s="318"/>
      <c r="G3" s="317"/>
      <c r="H3" s="44">
        <v>2.2999999999999998</v>
      </c>
      <c r="I3" s="44">
        <v>1.3</v>
      </c>
      <c r="J3" s="44">
        <v>7.3</v>
      </c>
      <c r="K3" s="187">
        <f>IF(J3&lt;0,"",(J3+I3-H3))</f>
        <v>6.3</v>
      </c>
      <c r="L3" s="39"/>
      <c r="M3" s="39"/>
      <c r="N3" s="39"/>
      <c r="O3" s="45" t="s">
        <v>4716</v>
      </c>
      <c r="P3" s="39"/>
      <c r="Q3" s="39"/>
      <c r="R3" s="39"/>
      <c r="S3" s="39"/>
      <c r="T3" s="40"/>
      <c r="U3" s="34"/>
      <c r="V3" s="35"/>
      <c r="W3" s="36"/>
      <c r="X3" s="36"/>
      <c r="Y3" s="36"/>
      <c r="Z3" s="34"/>
    </row>
    <row r="4" spans="1:26" ht="15.75" thickBot="1" x14ac:dyDescent="0.3">
      <c r="A4" s="41"/>
      <c r="B4" s="46"/>
      <c r="C4" s="191"/>
      <c r="D4" s="191"/>
      <c r="E4" s="191"/>
      <c r="F4" s="191"/>
      <c r="G4" s="191"/>
      <c r="H4" s="191"/>
      <c r="I4" s="191"/>
      <c r="J4" s="192"/>
      <c r="K4" s="47"/>
      <c r="L4" s="39"/>
      <c r="M4" s="39"/>
      <c r="N4" s="39"/>
      <c r="O4" s="39"/>
      <c r="P4" s="39"/>
      <c r="Q4" s="39"/>
      <c r="R4" s="39"/>
      <c r="S4" s="39"/>
      <c r="T4" s="40"/>
      <c r="U4" s="34"/>
      <c r="V4" s="35"/>
      <c r="W4" s="36"/>
      <c r="X4" s="36"/>
      <c r="Y4" s="36"/>
      <c r="Z4" s="34"/>
    </row>
    <row r="5" spans="1:26" ht="15.75" thickBot="1" x14ac:dyDescent="0.3">
      <c r="A5" s="41"/>
      <c r="B5" s="48"/>
      <c r="C5" s="193"/>
      <c r="D5" s="194" t="s">
        <v>4736</v>
      </c>
      <c r="E5" s="195"/>
      <c r="F5" s="196"/>
      <c r="G5" s="193"/>
      <c r="H5" s="194" t="s">
        <v>4737</v>
      </c>
      <c r="I5" s="195"/>
      <c r="J5" s="38" t="s">
        <v>4735</v>
      </c>
      <c r="K5" s="319" t="s">
        <v>4716</v>
      </c>
      <c r="L5" s="39"/>
      <c r="M5" s="39"/>
      <c r="N5" s="39"/>
      <c r="O5" s="39"/>
      <c r="P5" s="39"/>
      <c r="Q5" s="39"/>
      <c r="R5" s="39"/>
      <c r="S5" s="39"/>
      <c r="T5" s="40"/>
      <c r="U5" s="34"/>
      <c r="V5" s="35"/>
      <c r="W5" s="36"/>
      <c r="X5" s="36"/>
      <c r="Y5" s="36"/>
      <c r="Z5" s="34"/>
    </row>
    <row r="6" spans="1:26" ht="16.5" thickTop="1" thickBot="1" x14ac:dyDescent="0.3">
      <c r="A6" s="41"/>
      <c r="B6" s="48"/>
      <c r="C6" s="197" t="s">
        <v>4738</v>
      </c>
      <c r="D6" s="197" t="s">
        <v>4739</v>
      </c>
      <c r="E6" s="197" t="s">
        <v>4740</v>
      </c>
      <c r="F6" s="198"/>
      <c r="G6" s="197" t="s">
        <v>4738</v>
      </c>
      <c r="H6" s="197" t="s">
        <v>4739</v>
      </c>
      <c r="I6" s="197" t="s">
        <v>4740</v>
      </c>
      <c r="J6" s="321">
        <f>K3</f>
        <v>6.3</v>
      </c>
      <c r="K6" s="320"/>
      <c r="L6" s="39"/>
      <c r="M6" s="39"/>
      <c r="N6" s="39" t="s">
        <v>4741</v>
      </c>
      <c r="O6" s="49" t="s">
        <v>4742</v>
      </c>
      <c r="P6" s="39"/>
      <c r="Q6" s="39"/>
      <c r="R6" s="39"/>
      <c r="S6" s="39"/>
      <c r="T6" s="40"/>
      <c r="U6" s="34"/>
      <c r="V6" s="35"/>
      <c r="W6" s="36"/>
      <c r="X6" s="36"/>
      <c r="Y6" s="36"/>
      <c r="Z6" s="34"/>
    </row>
    <row r="7" spans="1:26" ht="20.25" thickTop="1" thickBot="1" x14ac:dyDescent="0.35">
      <c r="A7" s="41"/>
      <c r="B7" s="50" t="s">
        <v>4743</v>
      </c>
      <c r="C7" s="51">
        <v>41</v>
      </c>
      <c r="D7" s="52">
        <v>40</v>
      </c>
      <c r="E7" s="53">
        <v>2.2000000000000002</v>
      </c>
      <c r="F7" s="199" t="s">
        <v>4744</v>
      </c>
      <c r="G7" s="52">
        <v>41</v>
      </c>
      <c r="H7" s="52">
        <v>40</v>
      </c>
      <c r="I7" s="54">
        <v>7</v>
      </c>
      <c r="J7" s="322"/>
      <c r="K7" s="55">
        <v>0</v>
      </c>
      <c r="L7" s="39"/>
      <c r="M7" s="56" t="s">
        <v>4745</v>
      </c>
      <c r="N7" s="57">
        <f>N8-N10</f>
        <v>-6.883899999999997</v>
      </c>
      <c r="O7" s="58" t="e">
        <f>SQRT(N7)</f>
        <v>#NUM!</v>
      </c>
      <c r="P7" s="39" t="s">
        <v>4746</v>
      </c>
      <c r="Q7" s="39"/>
      <c r="R7" s="39"/>
      <c r="S7" s="39"/>
      <c r="T7" s="40"/>
      <c r="U7" s="34"/>
      <c r="V7" s="35"/>
      <c r="W7" s="36"/>
      <c r="X7" s="36"/>
      <c r="Y7" s="36"/>
      <c r="Z7" s="34"/>
    </row>
    <row r="8" spans="1:26" ht="17.25" thickTop="1" thickBot="1" x14ac:dyDescent="0.3">
      <c r="A8" s="41"/>
      <c r="B8" s="59" t="s">
        <v>4747</v>
      </c>
      <c r="C8" s="60">
        <v>70</v>
      </c>
      <c r="D8" s="52">
        <v>10</v>
      </c>
      <c r="E8" s="53">
        <v>51.3</v>
      </c>
      <c r="F8" s="199" t="s">
        <v>4747</v>
      </c>
      <c r="G8" s="61">
        <v>70</v>
      </c>
      <c r="H8" s="52">
        <v>10</v>
      </c>
      <c r="I8" s="53">
        <v>51.06</v>
      </c>
      <c r="J8" s="200" t="s">
        <v>4748</v>
      </c>
      <c r="K8" s="62" t="s">
        <v>4716</v>
      </c>
      <c r="L8" s="63"/>
      <c r="M8" s="64" t="s">
        <v>4749</v>
      </c>
      <c r="N8" s="65">
        <f>N14*N14</f>
        <v>67.076099999999997</v>
      </c>
      <c r="O8" s="58">
        <f>IF(I15=0,SQRT(N8),I15)</f>
        <v>8.19</v>
      </c>
      <c r="P8" s="39" t="s">
        <v>4750</v>
      </c>
      <c r="Q8" s="39"/>
      <c r="R8" s="39"/>
      <c r="S8" s="39"/>
      <c r="T8" s="40"/>
      <c r="U8" s="34"/>
      <c r="V8" s="35"/>
      <c r="W8" s="36"/>
      <c r="X8" s="36"/>
      <c r="Y8" s="36"/>
      <c r="Z8" s="34"/>
    </row>
    <row r="9" spans="1:26" ht="20.25" thickTop="1" thickBot="1" x14ac:dyDescent="0.35">
      <c r="A9" s="41"/>
      <c r="B9" s="50"/>
      <c r="C9" s="201"/>
      <c r="D9" s="202"/>
      <c r="E9" s="202">
        <v>35.22</v>
      </c>
      <c r="F9" s="203"/>
      <c r="G9" s="204"/>
      <c r="H9" s="204"/>
      <c r="I9" s="204"/>
      <c r="J9" s="66"/>
      <c r="K9" s="66"/>
      <c r="L9" s="39"/>
      <c r="M9" s="64"/>
      <c r="N9" s="67"/>
      <c r="O9" s="58"/>
      <c r="P9" s="39"/>
      <c r="Q9" s="39"/>
      <c r="R9" s="39"/>
      <c r="S9" s="39"/>
      <c r="T9" s="40"/>
      <c r="U9" s="34"/>
      <c r="V9" s="35"/>
      <c r="W9" s="36"/>
      <c r="X9" s="36"/>
      <c r="Y9" s="36"/>
      <c r="Z9" s="34"/>
    </row>
    <row r="10" spans="1:26" ht="22.5" thickTop="1" thickBot="1" x14ac:dyDescent="0.3">
      <c r="A10" s="41"/>
      <c r="B10" s="68" t="s">
        <v>4751</v>
      </c>
      <c r="C10" s="295" t="str">
        <f>IF(B3=0,"",IF(C3&gt;F14,"PATON POSITION IS ON STA",""))</f>
        <v/>
      </c>
      <c r="D10" s="296"/>
      <c r="E10" s="296"/>
      <c r="F10" s="297"/>
      <c r="G10" s="298" t="str">
        <f>IF(D3&gt;20,"Caution! EPE is more than 20","")</f>
        <v/>
      </c>
      <c r="H10" s="299"/>
      <c r="I10" s="299"/>
      <c r="J10" s="300"/>
      <c r="K10" s="69">
        <v>0</v>
      </c>
      <c r="L10" s="39"/>
      <c r="M10" s="70" t="s">
        <v>4752</v>
      </c>
      <c r="N10" s="71">
        <f>(N13)*(N13)</f>
        <v>73.959999999999994</v>
      </c>
      <c r="O10" s="58">
        <f>SQRT(N10)</f>
        <v>8.6</v>
      </c>
      <c r="P10" s="39" t="s">
        <v>4753</v>
      </c>
      <c r="Q10" s="39"/>
      <c r="R10" s="39"/>
      <c r="S10" s="39"/>
      <c r="T10" s="40"/>
      <c r="U10" s="34"/>
      <c r="V10" s="35"/>
      <c r="W10" s="36"/>
      <c r="X10" s="36"/>
      <c r="Y10" s="36"/>
      <c r="Z10" s="34"/>
    </row>
    <row r="11" spans="1:26" ht="22.5" thickTop="1" thickBot="1" x14ac:dyDescent="0.3">
      <c r="A11" s="41"/>
      <c r="B11" s="72" t="s">
        <v>4754</v>
      </c>
      <c r="C11" s="301" t="str">
        <f>IF(C3=0,"",IF(F14&gt;C3,"THIS PATON IS OFF STATION",""))</f>
        <v>THIS PATON IS OFF STATION</v>
      </c>
      <c r="D11" s="302"/>
      <c r="E11" s="302"/>
      <c r="F11" s="303"/>
      <c r="G11" s="304" t="str">
        <f>IF(B3=0,"AID TYPE IS NOT DEFINED",IF(B3=1,"LATERAL FIXED DAYBEACON",IF(B3=2,"FLOATING LATERAL  BUOY",IF(B3=3,"REGULATORY AID",""))))</f>
        <v>FLOATING LATERAL  BUOY</v>
      </c>
      <c r="H11" s="305"/>
      <c r="I11" s="305"/>
      <c r="J11" s="306"/>
      <c r="K11" s="188">
        <v>1.3</v>
      </c>
      <c r="L11" s="39"/>
      <c r="M11" s="73"/>
      <c r="N11" s="73"/>
      <c r="O11" s="74"/>
      <c r="P11" s="39"/>
      <c r="Q11" s="39"/>
      <c r="R11" s="39"/>
      <c r="S11" s="39"/>
      <c r="T11" s="40"/>
      <c r="U11" s="34"/>
      <c r="V11" s="35"/>
      <c r="W11" s="36"/>
      <c r="X11" s="36"/>
      <c r="Y11" s="36"/>
      <c r="Z11" s="34"/>
    </row>
    <row r="12" spans="1:26" ht="16.5" thickTop="1" thickBot="1" x14ac:dyDescent="0.3">
      <c r="A12" s="41"/>
      <c r="B12" s="48"/>
      <c r="C12" s="205"/>
      <c r="D12" s="205"/>
      <c r="E12" s="205"/>
      <c r="F12" s="205"/>
      <c r="G12" s="205"/>
      <c r="H12" s="205"/>
      <c r="I12" s="205"/>
      <c r="J12" s="307" t="s">
        <v>4716</v>
      </c>
      <c r="K12" s="337">
        <v>1.2</v>
      </c>
      <c r="L12" s="39"/>
      <c r="M12" s="39"/>
      <c r="N12" s="39"/>
      <c r="O12" s="39"/>
      <c r="P12" s="39"/>
      <c r="Q12" s="39"/>
      <c r="R12" s="39">
        <v>77</v>
      </c>
      <c r="S12" s="39">
        <v>9.18</v>
      </c>
      <c r="T12" s="40"/>
      <c r="U12" s="34"/>
      <c r="V12" s="35"/>
      <c r="W12" s="36"/>
      <c r="X12" s="36"/>
      <c r="Y12" s="36"/>
      <c r="Z12" s="34"/>
    </row>
    <row r="13" spans="1:26" ht="24.75" thickTop="1" thickBot="1" x14ac:dyDescent="0.4">
      <c r="A13" s="41"/>
      <c r="B13" s="308" t="s">
        <v>4755</v>
      </c>
      <c r="C13" s="309"/>
      <c r="D13" s="309"/>
      <c r="E13" s="309"/>
      <c r="F13" s="309"/>
      <c r="G13" s="309"/>
      <c r="H13" s="206"/>
      <c r="I13" s="205"/>
      <c r="J13" s="307"/>
      <c r="K13" s="337"/>
      <c r="L13" s="39"/>
      <c r="M13" s="75" t="s">
        <v>4756</v>
      </c>
      <c r="N13" s="76">
        <f>((K3+H3))</f>
        <v>8.6</v>
      </c>
      <c r="O13" s="334" t="s">
        <v>4757</v>
      </c>
      <c r="P13" s="335"/>
      <c r="Q13" s="336"/>
      <c r="R13" s="39"/>
      <c r="S13" s="39"/>
      <c r="T13" s="40"/>
      <c r="U13" s="34"/>
      <c r="V13" s="35"/>
      <c r="W13" s="36" t="s">
        <v>4758</v>
      </c>
      <c r="X13" s="36"/>
      <c r="Y13" s="36"/>
      <c r="Z13" s="34"/>
    </row>
    <row r="14" spans="1:26" ht="25.5" thickTop="1" thickBot="1" x14ac:dyDescent="0.4">
      <c r="A14" s="41" t="s">
        <v>4716</v>
      </c>
      <c r="B14" s="77" t="s">
        <v>4759</v>
      </c>
      <c r="C14" s="78">
        <f>SQRT(D47*D47+D46*D46)</f>
        <v>8.0055782982356452E-2</v>
      </c>
      <c r="D14" s="207" t="s">
        <v>4760</v>
      </c>
      <c r="E14" s="208" t="s">
        <v>4761</v>
      </c>
      <c r="F14" s="79">
        <f>IF(C7&lt;=1,0,C15-((D3+E3)))</f>
        <v>472.42854409475569</v>
      </c>
      <c r="G14" s="207" t="s">
        <v>4762</v>
      </c>
      <c r="H14" s="338" t="s">
        <v>4763</v>
      </c>
      <c r="I14" s="339"/>
      <c r="J14" s="340"/>
      <c r="K14" s="80">
        <f>(K3+K7)*K12</f>
        <v>7.56</v>
      </c>
      <c r="L14" s="39"/>
      <c r="M14" s="81" t="s">
        <v>4764</v>
      </c>
      <c r="N14" s="82">
        <f>((K3+K7)*K11)</f>
        <v>8.19</v>
      </c>
      <c r="O14" s="341" t="s">
        <v>4765</v>
      </c>
      <c r="P14" s="342"/>
      <c r="Q14" s="343"/>
      <c r="R14" s="39"/>
      <c r="S14" s="39">
        <v>32</v>
      </c>
      <c r="T14" s="40">
        <v>4.92</v>
      </c>
      <c r="U14" s="34"/>
      <c r="V14" s="35"/>
      <c r="W14" s="36"/>
      <c r="X14" s="36"/>
      <c r="Y14" s="36"/>
      <c r="Z14" s="34"/>
    </row>
    <row r="15" spans="1:26" ht="22.5" thickTop="1" thickBot="1" x14ac:dyDescent="0.3">
      <c r="A15" s="41"/>
      <c r="B15" s="83" t="s">
        <v>4759</v>
      </c>
      <c r="C15" s="79">
        <f>C14*6076.12</f>
        <v>486.42854409475569</v>
      </c>
      <c r="D15" s="207" t="s">
        <v>4762</v>
      </c>
      <c r="E15" s="209" t="s">
        <v>4766</v>
      </c>
      <c r="F15" s="84">
        <f>IF(C7=0,"000",C54)</f>
        <v>2.1390102312045136</v>
      </c>
      <c r="G15" s="210" t="b">
        <v>1</v>
      </c>
      <c r="H15" s="346" t="s">
        <v>4767</v>
      </c>
      <c r="I15" s="347"/>
      <c r="J15" s="348"/>
      <c r="K15" s="189">
        <v>0</v>
      </c>
      <c r="L15" s="39"/>
      <c r="M15" s="85" t="s">
        <v>4768</v>
      </c>
      <c r="N15" s="86"/>
      <c r="O15" s="374"/>
      <c r="P15" s="375"/>
      <c r="Q15" s="376"/>
      <c r="R15" s="39"/>
      <c r="S15" s="39"/>
      <c r="T15" s="40"/>
      <c r="U15" s="34"/>
      <c r="V15" s="35"/>
      <c r="W15" s="36"/>
      <c r="X15" s="36"/>
      <c r="Y15" s="36"/>
      <c r="Z15" s="34"/>
    </row>
    <row r="16" spans="1:26" ht="6" customHeight="1" thickTop="1" x14ac:dyDescent="0.25">
      <c r="A16" s="41"/>
      <c r="B16" s="48"/>
      <c r="C16" s="205"/>
      <c r="D16" s="205"/>
      <c r="E16" s="205"/>
      <c r="F16" s="205"/>
      <c r="G16" s="205"/>
      <c r="H16" s="211"/>
      <c r="I16" s="211"/>
      <c r="J16" s="212"/>
      <c r="K16" s="87"/>
      <c r="L16" s="39"/>
      <c r="M16" s="39"/>
      <c r="N16" s="39"/>
      <c r="O16" s="39"/>
      <c r="P16" s="39"/>
      <c r="Q16" s="39"/>
      <c r="R16" s="39"/>
      <c r="S16" s="39"/>
      <c r="T16" s="40"/>
      <c r="U16" s="34"/>
      <c r="V16" s="35"/>
      <c r="W16" s="36"/>
      <c r="X16" s="36"/>
      <c r="Y16" s="36"/>
      <c r="Z16" s="34"/>
    </row>
    <row r="17" spans="1:26" ht="6" customHeight="1" thickBot="1" x14ac:dyDescent="0.3">
      <c r="A17" s="41"/>
      <c r="B17" s="88"/>
      <c r="C17" s="213"/>
      <c r="D17" s="213"/>
      <c r="E17" s="213"/>
      <c r="F17" s="213"/>
      <c r="G17" s="213"/>
      <c r="H17" s="213"/>
      <c r="I17" s="213"/>
      <c r="J17" s="89"/>
      <c r="K17" s="89"/>
      <c r="L17" s="39"/>
      <c r="M17" s="39"/>
      <c r="N17" s="39"/>
      <c r="O17" s="39"/>
      <c r="P17" s="39"/>
      <c r="Q17" s="39"/>
      <c r="R17" s="39"/>
      <c r="S17" s="39"/>
      <c r="T17" s="40"/>
      <c r="U17" s="34"/>
      <c r="V17" s="35"/>
      <c r="W17" s="36"/>
      <c r="X17" s="36"/>
      <c r="Y17" s="36"/>
      <c r="Z17" s="34"/>
    </row>
    <row r="18" spans="1:26" ht="21.75" thickTop="1" x14ac:dyDescent="0.3">
      <c r="A18" s="41"/>
      <c r="B18" s="90" t="s">
        <v>4716</v>
      </c>
      <c r="C18" s="91" t="s">
        <v>4769</v>
      </c>
      <c r="D18" s="92"/>
      <c r="E18" s="93"/>
      <c r="F18" s="94"/>
      <c r="G18" s="95"/>
      <c r="H18" s="96"/>
      <c r="I18" s="97"/>
      <c r="J18" s="98"/>
      <c r="K18" s="99"/>
      <c r="L18" s="39"/>
      <c r="M18" s="39"/>
      <c r="N18" s="39"/>
      <c r="O18" s="39"/>
      <c r="P18" s="39"/>
      <c r="Q18" s="39"/>
      <c r="R18" s="39"/>
      <c r="S18" s="39"/>
      <c r="T18" s="40"/>
      <c r="U18" s="34"/>
      <c r="V18" s="35" t="s">
        <v>4770</v>
      </c>
      <c r="W18" s="36"/>
      <c r="X18" s="36"/>
      <c r="Y18" s="36"/>
      <c r="Z18" s="34"/>
    </row>
    <row r="19" spans="1:26" ht="16.5" thickBot="1" x14ac:dyDescent="0.3">
      <c r="A19" s="41"/>
      <c r="B19" s="100"/>
      <c r="C19" s="214"/>
      <c r="D19" s="215"/>
      <c r="E19" s="216" t="s">
        <v>4771</v>
      </c>
      <c r="F19" s="217"/>
      <c r="G19" s="218" t="s">
        <v>4772</v>
      </c>
      <c r="H19" s="219"/>
      <c r="I19" s="220"/>
      <c r="J19" s="101"/>
      <c r="K19" s="99"/>
      <c r="L19" s="39"/>
      <c r="M19" s="39"/>
      <c r="N19" s="39"/>
      <c r="O19" s="39"/>
      <c r="P19" s="39"/>
      <c r="Q19" s="39"/>
      <c r="R19" s="39"/>
      <c r="S19" s="39"/>
      <c r="T19" s="40"/>
      <c r="U19" s="34"/>
      <c r="V19" s="35"/>
      <c r="W19" s="36"/>
      <c r="X19" s="36"/>
      <c r="Y19" s="36"/>
      <c r="Z19" s="34"/>
    </row>
    <row r="20" spans="1:26" ht="17.25" thickTop="1" thickBot="1" x14ac:dyDescent="0.3">
      <c r="A20" s="41"/>
      <c r="B20" s="48"/>
      <c r="C20" s="214"/>
      <c r="D20" s="215"/>
      <c r="E20" s="102">
        <v>0</v>
      </c>
      <c r="F20" s="207" t="s">
        <v>4760</v>
      </c>
      <c r="G20" s="103">
        <f>IF(E20=0,0,E20*6076.12)</f>
        <v>0</v>
      </c>
      <c r="H20" s="207" t="s">
        <v>4762</v>
      </c>
      <c r="I20" s="220"/>
      <c r="J20" s="101"/>
      <c r="K20" s="99"/>
      <c r="L20" s="39"/>
      <c r="M20" s="39"/>
      <c r="N20" s="39"/>
      <c r="O20" s="39"/>
      <c r="P20" s="39"/>
      <c r="Q20" s="39"/>
      <c r="R20" s="39"/>
      <c r="S20" s="39"/>
      <c r="T20" s="40"/>
      <c r="U20" s="34"/>
      <c r="V20" s="35"/>
      <c r="W20" s="36"/>
      <c r="X20" s="36"/>
      <c r="Y20" s="36"/>
      <c r="Z20" s="34"/>
    </row>
    <row r="21" spans="1:26" ht="15.75" thickBot="1" x14ac:dyDescent="0.3">
      <c r="A21" s="41"/>
      <c r="B21" s="104"/>
      <c r="C21" s="323" t="s">
        <v>4773</v>
      </c>
      <c r="D21" s="323"/>
      <c r="E21" s="323"/>
      <c r="F21" s="323"/>
      <c r="G21" s="323"/>
      <c r="H21" s="323"/>
      <c r="I21" s="323"/>
      <c r="J21" s="324"/>
      <c r="K21" s="99"/>
      <c r="L21" s="39"/>
      <c r="M21" s="39"/>
      <c r="N21" s="39"/>
      <c r="O21" s="39"/>
      <c r="P21" s="39"/>
      <c r="Q21" s="39"/>
      <c r="R21" s="39"/>
      <c r="S21" s="39"/>
      <c r="T21" s="40"/>
      <c r="U21" s="34"/>
      <c r="V21" s="35"/>
      <c r="W21" s="36"/>
      <c r="X21" s="36"/>
      <c r="Y21" s="36"/>
      <c r="Z21" s="34"/>
    </row>
    <row r="22" spans="1:26" ht="21.75" thickTop="1" x14ac:dyDescent="0.25">
      <c r="A22" s="41"/>
      <c r="B22" s="105"/>
      <c r="C22" s="106" t="s">
        <v>4774</v>
      </c>
      <c r="D22" s="107"/>
      <c r="E22" s="108"/>
      <c r="F22" s="109"/>
      <c r="G22" s="110"/>
      <c r="H22" s="111"/>
      <c r="I22" s="112"/>
      <c r="J22" s="113"/>
      <c r="K22" s="99"/>
      <c r="L22" s="39"/>
      <c r="M22" s="39"/>
      <c r="N22" s="39"/>
      <c r="O22" s="39"/>
      <c r="P22" s="39"/>
      <c r="Q22" s="39"/>
      <c r="R22" s="39"/>
      <c r="S22" s="39"/>
      <c r="T22" s="40"/>
      <c r="U22" s="34"/>
      <c r="V22" s="35"/>
      <c r="W22" s="36"/>
      <c r="X22" s="36"/>
      <c r="Y22" s="36"/>
      <c r="Z22" s="34"/>
    </row>
    <row r="23" spans="1:26" ht="16.5" thickBot="1" x14ac:dyDescent="0.3">
      <c r="A23" s="41"/>
      <c r="B23" s="48"/>
      <c r="C23" s="214"/>
      <c r="D23" s="217"/>
      <c r="E23" s="216" t="s">
        <v>4775</v>
      </c>
      <c r="F23" s="217"/>
      <c r="G23" s="218" t="s">
        <v>4772</v>
      </c>
      <c r="H23" s="221"/>
      <c r="I23" s="220"/>
      <c r="J23" s="101"/>
      <c r="K23" s="99"/>
      <c r="L23" s="39"/>
      <c r="M23" s="39"/>
      <c r="N23" s="39"/>
      <c r="O23" s="39"/>
      <c r="P23" s="39"/>
      <c r="Q23" s="39"/>
      <c r="R23" s="39"/>
      <c r="S23" s="39"/>
      <c r="T23" s="40"/>
      <c r="U23" s="34"/>
      <c r="V23" s="35"/>
      <c r="W23" s="36"/>
      <c r="X23" s="36"/>
      <c r="Y23" s="36"/>
      <c r="Z23" s="34"/>
    </row>
    <row r="24" spans="1:26" ht="17.25" thickTop="1" thickBot="1" x14ac:dyDescent="0.3">
      <c r="A24" s="41"/>
      <c r="B24" s="48"/>
      <c r="C24" s="214"/>
      <c r="D24" s="215"/>
      <c r="E24" s="44">
        <v>132</v>
      </c>
      <c r="F24" s="207" t="s">
        <v>4776</v>
      </c>
      <c r="G24" s="114">
        <f>IF(E24=0,0,E24*3.28)</f>
        <v>432.96</v>
      </c>
      <c r="H24" s="207" t="s">
        <v>4762</v>
      </c>
      <c r="I24" s="220"/>
      <c r="J24" s="101"/>
      <c r="K24" s="99"/>
      <c r="L24" s="39"/>
      <c r="M24" s="39"/>
      <c r="N24" s="39"/>
      <c r="O24" s="39"/>
      <c r="P24" s="39"/>
      <c r="Q24" s="39"/>
      <c r="R24" s="39"/>
      <c r="S24" s="39"/>
      <c r="T24" s="40"/>
      <c r="U24" s="34"/>
      <c r="V24" s="35"/>
      <c r="W24" s="36"/>
      <c r="X24" s="36"/>
      <c r="Y24" s="36"/>
      <c r="Z24" s="34"/>
    </row>
    <row r="25" spans="1:26" ht="15.75" thickBot="1" x14ac:dyDescent="0.3">
      <c r="A25" s="41"/>
      <c r="B25" s="104"/>
      <c r="C25" s="323" t="s">
        <v>4777</v>
      </c>
      <c r="D25" s="323"/>
      <c r="E25" s="323"/>
      <c r="F25" s="323"/>
      <c r="G25" s="323"/>
      <c r="H25" s="323"/>
      <c r="I25" s="323"/>
      <c r="J25" s="324"/>
      <c r="K25" s="99"/>
      <c r="L25" s="39"/>
      <c r="M25" s="39"/>
      <c r="N25" s="39"/>
      <c r="O25" s="39"/>
      <c r="P25" s="39"/>
      <c r="Q25" s="39"/>
      <c r="R25" s="39"/>
      <c r="S25" s="39"/>
      <c r="T25" s="40"/>
      <c r="U25" s="34"/>
      <c r="V25" s="35"/>
      <c r="W25" s="36"/>
      <c r="X25" s="36"/>
      <c r="Y25" s="36"/>
      <c r="Z25" s="34"/>
    </row>
    <row r="26" spans="1:26" ht="21.75" thickTop="1" x14ac:dyDescent="0.25">
      <c r="A26" s="41"/>
      <c r="B26" s="105"/>
      <c r="C26" s="106" t="s">
        <v>4778</v>
      </c>
      <c r="D26" s="115"/>
      <c r="E26" s="116"/>
      <c r="F26" s="117"/>
      <c r="G26" s="118"/>
      <c r="H26" s="119"/>
      <c r="I26" s="120"/>
      <c r="J26" s="121"/>
      <c r="K26" s="99"/>
      <c r="L26" s="39"/>
      <c r="M26" s="39"/>
      <c r="N26" s="39"/>
      <c r="O26" s="39"/>
      <c r="P26" s="39"/>
      <c r="Q26" s="39"/>
      <c r="R26" s="39"/>
      <c r="S26" s="39"/>
      <c r="T26" s="40"/>
      <c r="U26" s="34"/>
      <c r="V26" s="35"/>
      <c r="W26" s="36"/>
      <c r="X26" s="36"/>
      <c r="Y26" s="36"/>
      <c r="Z26" s="34"/>
    </row>
    <row r="27" spans="1:26" ht="15.75" thickBot="1" x14ac:dyDescent="0.3">
      <c r="A27" s="41"/>
      <c r="B27" s="48"/>
      <c r="C27" s="222"/>
      <c r="D27" s="223"/>
      <c r="E27" s="216" t="s">
        <v>4779</v>
      </c>
      <c r="F27" s="224"/>
      <c r="G27" s="218" t="s">
        <v>4775</v>
      </c>
      <c r="H27" s="225"/>
      <c r="I27" s="226"/>
      <c r="J27" s="122"/>
      <c r="K27" s="99"/>
      <c r="L27" s="39"/>
      <c r="M27" s="39"/>
      <c r="N27" s="39"/>
      <c r="O27" s="39"/>
      <c r="P27" s="39"/>
      <c r="Q27" s="39"/>
      <c r="R27" s="39"/>
      <c r="S27" s="39"/>
      <c r="T27" s="40"/>
      <c r="U27" s="34"/>
      <c r="V27" s="35"/>
      <c r="W27" s="36"/>
      <c r="X27" s="36"/>
      <c r="Y27" s="36"/>
      <c r="Z27" s="34"/>
    </row>
    <row r="28" spans="1:26" ht="17.25" thickTop="1" thickBot="1" x14ac:dyDescent="0.3">
      <c r="A28" s="41"/>
      <c r="B28" s="48"/>
      <c r="C28" s="222"/>
      <c r="D28" s="227"/>
      <c r="E28" s="44">
        <v>0</v>
      </c>
      <c r="F28" s="207" t="s">
        <v>4762</v>
      </c>
      <c r="G28" s="114">
        <f>IF(E28=0,0,E28/3.28)</f>
        <v>0</v>
      </c>
      <c r="H28" s="207" t="s">
        <v>4776</v>
      </c>
      <c r="I28" s="226"/>
      <c r="J28" s="122"/>
      <c r="K28" s="99"/>
      <c r="L28" s="39"/>
      <c r="M28" s="39"/>
      <c r="N28" s="39"/>
      <c r="O28" s="39"/>
      <c r="P28" s="39"/>
      <c r="Q28" s="39"/>
      <c r="R28" s="39"/>
      <c r="S28" s="39"/>
      <c r="T28" s="40"/>
      <c r="U28" s="34"/>
      <c r="V28" s="35"/>
      <c r="W28" s="36"/>
      <c r="X28" s="36"/>
      <c r="Y28" s="36"/>
      <c r="Z28" s="34"/>
    </row>
    <row r="29" spans="1:26" ht="15.75" thickBot="1" x14ac:dyDescent="0.3">
      <c r="A29" s="41"/>
      <c r="B29" s="104"/>
      <c r="C29" s="323" t="s">
        <v>4780</v>
      </c>
      <c r="D29" s="323"/>
      <c r="E29" s="323"/>
      <c r="F29" s="323"/>
      <c r="G29" s="323"/>
      <c r="H29" s="323"/>
      <c r="I29" s="323"/>
      <c r="J29" s="324"/>
      <c r="K29" s="99"/>
      <c r="L29" s="39"/>
      <c r="M29" s="39"/>
      <c r="N29" s="39"/>
      <c r="O29" s="39"/>
      <c r="P29" s="39"/>
      <c r="Q29" s="39"/>
      <c r="R29" s="39"/>
      <c r="S29" s="39"/>
      <c r="T29" s="40"/>
      <c r="U29" s="34"/>
      <c r="V29" s="35"/>
      <c r="W29" s="36"/>
      <c r="X29" s="36"/>
      <c r="Y29" s="36"/>
      <c r="Z29" s="34"/>
    </row>
    <row r="30" spans="1:26" ht="21.75" thickTop="1" x14ac:dyDescent="0.25">
      <c r="A30" s="41"/>
      <c r="B30" s="105"/>
      <c r="C30" s="106" t="s">
        <v>4781</v>
      </c>
      <c r="D30" s="123"/>
      <c r="E30" s="124"/>
      <c r="F30" s="117"/>
      <c r="G30" s="125"/>
      <c r="H30" s="126"/>
      <c r="I30" s="120"/>
      <c r="J30" s="127"/>
      <c r="K30" s="128"/>
      <c r="L30" s="39"/>
      <c r="M30" s="39"/>
      <c r="N30" s="39"/>
      <c r="O30" s="39"/>
      <c r="P30" s="39"/>
      <c r="Q30" s="39"/>
      <c r="R30" s="39"/>
      <c r="S30" s="39"/>
      <c r="T30" s="40"/>
      <c r="U30" s="34"/>
      <c r="V30" s="35"/>
      <c r="W30" s="36"/>
      <c r="X30" s="36"/>
      <c r="Y30" s="36"/>
      <c r="Z30" s="34"/>
    </row>
    <row r="31" spans="1:26" ht="15.75" thickBot="1" x14ac:dyDescent="0.3">
      <c r="A31" s="41"/>
      <c r="B31" s="48"/>
      <c r="C31" s="360" t="s">
        <v>4782</v>
      </c>
      <c r="D31" s="361"/>
      <c r="E31" s="361"/>
      <c r="F31" s="361"/>
      <c r="G31" s="228" t="s">
        <v>4783</v>
      </c>
      <c r="H31" s="229"/>
      <c r="I31" s="226"/>
      <c r="J31" s="129"/>
      <c r="K31" s="128"/>
      <c r="L31" s="39"/>
      <c r="M31" s="39"/>
      <c r="N31" s="39"/>
      <c r="O31" s="39"/>
      <c r="P31" s="39"/>
      <c r="Q31" s="39"/>
      <c r="R31" s="39"/>
      <c r="S31" s="39"/>
      <c r="T31" s="40"/>
      <c r="U31" s="34"/>
      <c r="V31" s="35"/>
      <c r="W31" s="36"/>
      <c r="X31" s="36"/>
      <c r="Y31" s="36"/>
      <c r="Z31" s="34"/>
    </row>
    <row r="32" spans="1:26" ht="20.25" thickBot="1" x14ac:dyDescent="0.3">
      <c r="A32" s="41"/>
      <c r="B32" s="48"/>
      <c r="C32" s="230"/>
      <c r="D32" s="130">
        <v>0</v>
      </c>
      <c r="E32" s="207" t="s">
        <v>4762</v>
      </c>
      <c r="F32" s="231"/>
      <c r="G32" s="232">
        <f>IF(D32=0,0, (D32*12)/D35)</f>
        <v>0</v>
      </c>
      <c r="H32" s="229"/>
      <c r="I32" s="226"/>
      <c r="J32" s="129"/>
      <c r="K32" s="128"/>
      <c r="L32" s="39"/>
      <c r="M32" s="39"/>
      <c r="N32" s="39"/>
      <c r="O32" s="39"/>
      <c r="P32" s="39"/>
      <c r="Q32" s="39"/>
      <c r="R32" s="39"/>
      <c r="S32" s="39"/>
      <c r="T32" s="40"/>
      <c r="U32" s="34"/>
      <c r="V32" s="35"/>
      <c r="W32" s="36"/>
      <c r="X32" s="36"/>
      <c r="Y32" s="36"/>
      <c r="Z32" s="34"/>
    </row>
    <row r="33" spans="1:26" x14ac:dyDescent="0.25">
      <c r="A33" s="41"/>
      <c r="B33" s="48"/>
      <c r="C33" s="230"/>
      <c r="D33" s="233" t="s">
        <v>4784</v>
      </c>
      <c r="E33" s="234"/>
      <c r="F33" s="235" t="s">
        <v>4785</v>
      </c>
      <c r="G33" s="236"/>
      <c r="H33" s="229"/>
      <c r="I33" s="226"/>
      <c r="J33" s="129"/>
      <c r="K33" s="128"/>
      <c r="L33" s="39"/>
      <c r="M33" s="39"/>
      <c r="N33" s="39"/>
      <c r="O33" s="39"/>
      <c r="P33" s="39"/>
      <c r="Q33" s="39"/>
      <c r="R33" s="39"/>
      <c r="S33" s="39"/>
      <c r="T33" s="40"/>
      <c r="U33" s="34"/>
      <c r="V33" s="35"/>
      <c r="W33" s="36"/>
      <c r="X33" s="36"/>
      <c r="Y33" s="36"/>
      <c r="Z33" s="34"/>
    </row>
    <row r="34" spans="1:26" ht="18.75" thickBot="1" x14ac:dyDescent="0.3">
      <c r="A34" s="41"/>
      <c r="B34" s="48"/>
      <c r="C34" s="237" t="s">
        <v>4716</v>
      </c>
      <c r="D34" s="238" t="str">
        <f>IF(B34=0," ",IF(D32&lt;0.03,"NOT CHARTABLE","CHARTABLE"))</f>
        <v xml:space="preserve"> </v>
      </c>
      <c r="E34" s="239"/>
      <c r="F34" s="240" t="s">
        <v>4716</v>
      </c>
      <c r="G34" s="241"/>
      <c r="H34" s="229"/>
      <c r="I34" s="226"/>
      <c r="J34" s="129"/>
      <c r="K34" s="128"/>
      <c r="L34" s="39"/>
      <c r="M34" s="39"/>
      <c r="N34" s="39"/>
      <c r="O34" s="39"/>
      <c r="P34" s="39"/>
      <c r="Q34" s="39"/>
      <c r="R34" s="39"/>
      <c r="S34" s="39"/>
      <c r="T34" s="40"/>
      <c r="U34" s="34"/>
      <c r="V34" s="35"/>
      <c r="W34" s="36"/>
      <c r="X34" s="36"/>
      <c r="Y34" s="36"/>
      <c r="Z34" s="34"/>
    </row>
    <row r="35" spans="1:26" ht="19.5" thickBot="1" x14ac:dyDescent="0.3">
      <c r="A35" s="41"/>
      <c r="B35" s="48"/>
      <c r="C35" s="237" t="s">
        <v>4786</v>
      </c>
      <c r="D35" s="131">
        <v>0</v>
      </c>
      <c r="E35" s="207" t="s">
        <v>4787</v>
      </c>
      <c r="F35" s="362" t="str">
        <f>IF(D35=0," ",IF(G32&lt;0.03,"THE OBJECT IS NOT CHARTABLE","THE OBJECT IS CHARTABLE"))</f>
        <v xml:space="preserve"> </v>
      </c>
      <c r="G35" s="363"/>
      <c r="H35" s="363"/>
      <c r="I35" s="364"/>
      <c r="J35" s="129"/>
      <c r="K35" s="128"/>
      <c r="L35" s="39"/>
      <c r="M35" s="39"/>
      <c r="N35" s="39"/>
      <c r="O35" s="39"/>
      <c r="P35" s="39"/>
      <c r="Q35" s="39"/>
      <c r="R35" s="39"/>
      <c r="S35" s="39"/>
      <c r="T35" s="40"/>
      <c r="U35" s="34"/>
      <c r="V35" s="35"/>
      <c r="W35" s="36"/>
      <c r="X35" s="36"/>
      <c r="Y35" s="36"/>
      <c r="Z35" s="34"/>
    </row>
    <row r="36" spans="1:26" ht="18.75" x14ac:dyDescent="0.25">
      <c r="A36" s="41"/>
      <c r="B36" s="48"/>
      <c r="C36" s="242" t="s">
        <v>4716</v>
      </c>
      <c r="D36" s="243"/>
      <c r="E36" s="244"/>
      <c r="F36" s="245"/>
      <c r="G36" s="246"/>
      <c r="H36" s="247"/>
      <c r="I36" s="248"/>
      <c r="J36" s="129"/>
      <c r="K36" s="128"/>
      <c r="L36" s="39"/>
      <c r="M36" s="39"/>
      <c r="N36" s="39"/>
      <c r="O36" s="39"/>
      <c r="P36" s="39"/>
      <c r="Q36" s="39"/>
      <c r="R36" s="39"/>
      <c r="S36" s="39"/>
      <c r="T36" s="40"/>
      <c r="U36" s="34"/>
      <c r="V36" s="35"/>
      <c r="W36" s="36"/>
      <c r="X36" s="36"/>
      <c r="Y36" s="36"/>
      <c r="Z36" s="34"/>
    </row>
    <row r="37" spans="1:26" x14ac:dyDescent="0.25">
      <c r="A37" s="41"/>
      <c r="B37" s="48"/>
      <c r="C37" s="365" t="s">
        <v>4788</v>
      </c>
      <c r="D37" s="365"/>
      <c r="E37" s="365"/>
      <c r="F37" s="365"/>
      <c r="G37" s="365"/>
      <c r="H37" s="365"/>
      <c r="I37" s="365"/>
      <c r="J37" s="366"/>
      <c r="K37" s="128"/>
      <c r="L37" s="39"/>
      <c r="M37" s="39"/>
      <c r="N37" s="39"/>
      <c r="O37" s="39"/>
      <c r="P37" s="39"/>
      <c r="Q37" s="39"/>
      <c r="R37" s="39"/>
      <c r="S37" s="39"/>
      <c r="T37" s="40"/>
      <c r="U37" s="34"/>
      <c r="V37" s="35"/>
      <c r="W37" s="36"/>
      <c r="X37" s="36"/>
      <c r="Y37" s="36"/>
      <c r="Z37" s="34"/>
    </row>
    <row r="38" spans="1:26" x14ac:dyDescent="0.25">
      <c r="A38" s="41"/>
      <c r="B38" s="48"/>
      <c r="C38" s="365"/>
      <c r="D38" s="365"/>
      <c r="E38" s="365"/>
      <c r="F38" s="365"/>
      <c r="G38" s="365"/>
      <c r="H38" s="365"/>
      <c r="I38" s="365"/>
      <c r="J38" s="366"/>
      <c r="K38" s="128"/>
      <c r="L38" s="39"/>
      <c r="M38" s="39"/>
      <c r="N38" s="39"/>
      <c r="O38" s="39"/>
      <c r="P38" s="39"/>
      <c r="Q38" s="39"/>
      <c r="R38" s="39"/>
      <c r="S38" s="39"/>
      <c r="T38" s="40"/>
      <c r="U38" s="34"/>
      <c r="V38" s="35"/>
      <c r="W38" s="36"/>
      <c r="X38" s="36"/>
      <c r="Y38" s="36"/>
      <c r="Z38" s="34"/>
    </row>
    <row r="39" spans="1:26" ht="15.75" thickBot="1" x14ac:dyDescent="0.3">
      <c r="A39" s="41"/>
      <c r="B39" s="104"/>
      <c r="C39" s="367"/>
      <c r="D39" s="367"/>
      <c r="E39" s="367"/>
      <c r="F39" s="367"/>
      <c r="G39" s="367"/>
      <c r="H39" s="367"/>
      <c r="I39" s="367"/>
      <c r="J39" s="368"/>
      <c r="K39" s="154"/>
      <c r="L39" s="39"/>
      <c r="M39" s="39"/>
      <c r="N39" s="39"/>
      <c r="O39" s="39"/>
      <c r="P39" s="39"/>
      <c r="Q39" s="39"/>
      <c r="R39" s="39"/>
      <c r="S39" s="39"/>
      <c r="T39" s="40"/>
      <c r="U39" s="34"/>
      <c r="V39" s="35"/>
      <c r="W39" s="36"/>
      <c r="X39" s="36"/>
      <c r="Y39" s="36"/>
      <c r="Z39" s="34"/>
    </row>
    <row r="40" spans="1:26" ht="16.5" hidden="1" thickTop="1" thickBot="1" x14ac:dyDescent="0.3">
      <c r="A40" s="132"/>
      <c r="B40" s="105"/>
      <c r="C40" s="133"/>
      <c r="D40" s="134"/>
      <c r="E40" s="134"/>
      <c r="F40" s="134"/>
      <c r="G40" s="134"/>
      <c r="H40" s="134"/>
      <c r="I40" s="134"/>
      <c r="J40" s="249"/>
      <c r="K40" s="154"/>
      <c r="L40" s="39"/>
      <c r="M40" s="39"/>
      <c r="N40" s="39"/>
      <c r="O40" s="39"/>
      <c r="P40" s="39"/>
      <c r="Q40" s="39"/>
      <c r="R40" s="39"/>
      <c r="S40" s="39"/>
      <c r="T40" s="40"/>
      <c r="U40" s="34"/>
      <c r="V40" s="35"/>
      <c r="W40" s="36"/>
      <c r="X40" s="36"/>
      <c r="Y40" s="36"/>
      <c r="Z40" s="34"/>
    </row>
    <row r="41" spans="1:26" ht="16.5" hidden="1" thickTop="1" thickBot="1" x14ac:dyDescent="0.3">
      <c r="A41" s="132"/>
      <c r="B41" s="135"/>
      <c r="C41" s="136" t="s">
        <v>4789</v>
      </c>
      <c r="D41" s="136" t="s">
        <v>4790</v>
      </c>
      <c r="E41" s="137"/>
      <c r="F41" s="137"/>
      <c r="G41" s="137" t="s">
        <v>4791</v>
      </c>
      <c r="H41" s="136"/>
      <c r="I41" s="137">
        <v>41.644529166666665</v>
      </c>
      <c r="J41" s="250">
        <v>41.625384444444443</v>
      </c>
      <c r="K41" s="154"/>
      <c r="L41" s="39"/>
      <c r="M41" s="39"/>
      <c r="N41" s="39"/>
      <c r="O41" s="39"/>
      <c r="P41" s="39"/>
      <c r="Q41" s="39"/>
      <c r="R41" s="39"/>
      <c r="S41" s="39"/>
      <c r="T41" s="40"/>
      <c r="U41" s="34"/>
      <c r="V41" s="35"/>
      <c r="W41" s="36"/>
      <c r="X41" s="36"/>
      <c r="Y41" s="36"/>
      <c r="Z41" s="34"/>
    </row>
    <row r="42" spans="1:26" ht="15.75" hidden="1" thickTop="1" x14ac:dyDescent="0.25">
      <c r="A42" s="132"/>
      <c r="B42" s="138"/>
      <c r="C42" s="251">
        <f>C7+D7/60+E7/60/60</f>
        <v>41.667277777777777</v>
      </c>
      <c r="D42" s="252">
        <f>G7+H7/60+I7/60/60</f>
        <v>41.668611111111112</v>
      </c>
      <c r="E42" s="204"/>
      <c r="F42" s="203" t="s">
        <v>4792</v>
      </c>
      <c r="G42" s="252">
        <f>D42-C42</f>
        <v>1.3333333333349628E-3</v>
      </c>
      <c r="H42" s="252"/>
      <c r="I42" s="204">
        <v>71.370781944444431</v>
      </c>
      <c r="J42" s="66">
        <v>71.392271944444445</v>
      </c>
      <c r="K42" s="154"/>
      <c r="L42" s="39"/>
      <c r="M42" s="39"/>
      <c r="N42" s="39"/>
      <c r="O42" s="39"/>
      <c r="P42" s="39"/>
      <c r="Q42" s="39"/>
      <c r="R42" s="39"/>
      <c r="S42" s="39"/>
      <c r="T42" s="40"/>
      <c r="U42" s="34"/>
      <c r="V42" s="35"/>
      <c r="W42" s="36"/>
      <c r="X42" s="36"/>
      <c r="Y42" s="36"/>
      <c r="Z42" s="34"/>
    </row>
    <row r="43" spans="1:26" ht="15.75" hidden="1" thickBot="1" x14ac:dyDescent="0.3">
      <c r="A43" s="132"/>
      <c r="B43" s="135"/>
      <c r="C43" s="252">
        <f>C8+D8/60+E8/60/60</f>
        <v>70.180916666666675</v>
      </c>
      <c r="D43" s="252">
        <f>G8+H8/60+I8/60/60</f>
        <v>70.180850000000007</v>
      </c>
      <c r="E43" s="204"/>
      <c r="F43" s="203" t="s">
        <v>4793</v>
      </c>
      <c r="G43" s="252">
        <f>C43-D43</f>
        <v>6.666666666887977E-5</v>
      </c>
      <c r="H43" s="252"/>
      <c r="I43" s="204"/>
      <c r="J43" s="66"/>
      <c r="K43" s="154"/>
      <c r="L43" s="39"/>
      <c r="M43" s="39"/>
      <c r="N43" s="39"/>
      <c r="O43" s="39"/>
      <c r="P43" s="39"/>
      <c r="Q43" s="39"/>
      <c r="R43" s="39"/>
      <c r="S43" s="39"/>
      <c r="T43" s="40"/>
      <c r="U43" s="34"/>
      <c r="V43" s="35"/>
      <c r="W43" s="36"/>
      <c r="X43" s="36"/>
      <c r="Y43" s="36"/>
      <c r="Z43" s="34"/>
    </row>
    <row r="44" spans="1:26" ht="15.75" hidden="1" thickTop="1" x14ac:dyDescent="0.25">
      <c r="A44" s="132"/>
      <c r="B44" s="138"/>
      <c r="C44" s="204"/>
      <c r="D44" s="204"/>
      <c r="E44" s="204"/>
      <c r="F44" s="204"/>
      <c r="G44" s="204"/>
      <c r="H44" s="204"/>
      <c r="I44" s="204"/>
      <c r="J44" s="66"/>
      <c r="K44" s="154"/>
      <c r="L44" s="39"/>
      <c r="M44" s="39"/>
      <c r="N44" s="39"/>
      <c r="O44" s="39"/>
      <c r="P44" s="39"/>
      <c r="Q44" s="39"/>
      <c r="R44" s="39"/>
      <c r="S44" s="39"/>
      <c r="T44" s="40"/>
      <c r="U44" s="34"/>
      <c r="V44" s="35"/>
      <c r="W44" s="36"/>
      <c r="X44" s="36"/>
      <c r="Y44" s="36"/>
      <c r="Z44" s="34"/>
    </row>
    <row r="45" spans="1:26" ht="15.75" hidden="1" thickBot="1" x14ac:dyDescent="0.3">
      <c r="A45" s="132"/>
      <c r="B45" s="135"/>
      <c r="C45" s="204" t="s">
        <v>4794</v>
      </c>
      <c r="D45" s="204"/>
      <c r="E45" s="204"/>
      <c r="F45" s="204"/>
      <c r="G45" s="204"/>
      <c r="H45" s="204"/>
      <c r="I45" s="204"/>
      <c r="J45" s="66"/>
      <c r="K45" s="154"/>
      <c r="L45" s="39"/>
      <c r="M45" s="39"/>
      <c r="N45" s="39"/>
      <c r="O45" s="39"/>
      <c r="P45" s="39"/>
      <c r="Q45" s="39"/>
      <c r="R45" s="39"/>
      <c r="S45" s="39"/>
      <c r="T45" s="40"/>
      <c r="U45" s="34"/>
      <c r="V45" s="35"/>
      <c r="W45" s="36"/>
      <c r="X45" s="36"/>
      <c r="Y45" s="36"/>
      <c r="Z45" s="34"/>
    </row>
    <row r="46" spans="1:26" ht="15.75" hidden="1" thickTop="1" x14ac:dyDescent="0.25">
      <c r="A46" s="132"/>
      <c r="B46" s="138"/>
      <c r="C46" s="204"/>
      <c r="D46" s="252">
        <f>G43*60*COS((C42+D42)/2*PI()/180)</f>
        <v>2.9880409807280439E-3</v>
      </c>
      <c r="E46" s="253">
        <f>D46*6076.1</f>
        <v>18.155635803001669</v>
      </c>
      <c r="F46" s="204"/>
      <c r="G46" s="204"/>
      <c r="H46" s="204"/>
      <c r="I46" s="204"/>
      <c r="J46" s="66"/>
      <c r="K46" s="154"/>
      <c r="L46" s="39"/>
      <c r="M46" s="39"/>
      <c r="N46" s="39"/>
      <c r="O46" s="39"/>
      <c r="P46" s="39"/>
      <c r="Q46" s="39"/>
      <c r="R46" s="39"/>
      <c r="S46" s="39"/>
      <c r="T46" s="40"/>
      <c r="U46" s="34"/>
      <c r="V46" s="35"/>
      <c r="W46" s="36"/>
      <c r="X46" s="36"/>
      <c r="Y46" s="36"/>
      <c r="Z46" s="34"/>
    </row>
    <row r="47" spans="1:26" ht="15.75" hidden="1" thickBot="1" x14ac:dyDescent="0.3">
      <c r="A47" s="132"/>
      <c r="B47" s="135"/>
      <c r="C47" s="204"/>
      <c r="D47" s="252">
        <f>G42*60</f>
        <v>8.0000000000097771E-2</v>
      </c>
      <c r="E47" s="253">
        <f>D47*6076.1</f>
        <v>486.08800000059409</v>
      </c>
      <c r="F47" s="204"/>
      <c r="G47" s="204"/>
      <c r="H47" s="204"/>
      <c r="I47" s="204"/>
      <c r="J47" s="66"/>
      <c r="K47" s="154"/>
      <c r="L47" s="39"/>
      <c r="M47" s="39"/>
      <c r="N47" s="39"/>
      <c r="O47" s="39"/>
      <c r="P47" s="39"/>
      <c r="Q47" s="39"/>
      <c r="R47" s="39"/>
      <c r="S47" s="39"/>
      <c r="T47" s="40"/>
      <c r="U47" s="34"/>
      <c r="V47" s="35"/>
      <c r="W47" s="36"/>
      <c r="X47" s="36"/>
      <c r="Y47" s="36"/>
      <c r="Z47" s="34"/>
    </row>
    <row r="48" spans="1:26" ht="15.75" hidden="1" thickTop="1" x14ac:dyDescent="0.25">
      <c r="A48" s="132"/>
      <c r="B48" s="138"/>
      <c r="C48" s="204"/>
      <c r="D48" s="254" t="s">
        <v>4760</v>
      </c>
      <c r="E48" s="254" t="s">
        <v>4795</v>
      </c>
      <c r="F48" s="204"/>
      <c r="G48" s="204"/>
      <c r="H48" s="204"/>
      <c r="I48" s="204"/>
      <c r="J48" s="66"/>
      <c r="K48" s="154"/>
      <c r="L48" s="39"/>
      <c r="M48" s="39"/>
      <c r="N48" s="39"/>
      <c r="O48" s="39"/>
      <c r="P48" s="39"/>
      <c r="Q48" s="39"/>
      <c r="R48" s="39"/>
      <c r="S48" s="39"/>
      <c r="T48" s="40"/>
      <c r="U48" s="34"/>
      <c r="V48" s="35"/>
      <c r="W48" s="36"/>
      <c r="X48" s="36"/>
      <c r="Y48" s="36"/>
      <c r="Z48" s="34"/>
    </row>
    <row r="49" spans="1:26" ht="15.75" hidden="1" thickBot="1" x14ac:dyDescent="0.3">
      <c r="A49" s="132"/>
      <c r="B49" s="135"/>
      <c r="C49" s="255" t="s">
        <v>4796</v>
      </c>
      <c r="D49" s="204"/>
      <c r="E49" s="204"/>
      <c r="F49" s="204"/>
      <c r="G49" s="204"/>
      <c r="H49" s="204"/>
      <c r="I49" s="204"/>
      <c r="J49" s="66"/>
      <c r="K49" s="154"/>
      <c r="L49" s="39"/>
      <c r="M49" s="39"/>
      <c r="N49" s="39"/>
      <c r="O49" s="39"/>
      <c r="P49" s="39"/>
      <c r="Q49" s="39"/>
      <c r="R49" s="39"/>
      <c r="S49" s="39"/>
      <c r="T49" s="40"/>
      <c r="U49" s="34"/>
      <c r="V49" s="35"/>
      <c r="W49" s="36"/>
      <c r="X49" s="36"/>
      <c r="Y49" s="36"/>
      <c r="Z49" s="34"/>
    </row>
    <row r="50" spans="1:26" ht="15.75" hidden="1" thickTop="1" x14ac:dyDescent="0.25">
      <c r="A50" s="132"/>
      <c r="B50" s="138"/>
      <c r="C50" s="204">
        <f>C42*PI()/180</f>
        <v>0.72723118756528848</v>
      </c>
      <c r="D50" s="204">
        <f>D42*PI()/180</f>
        <v>0.72725445862198168</v>
      </c>
      <c r="E50" s="204"/>
      <c r="F50" s="252"/>
      <c r="G50" s="204"/>
      <c r="H50" s="204"/>
      <c r="I50" s="204"/>
      <c r="J50" s="66"/>
      <c r="K50" s="154"/>
      <c r="L50" s="39"/>
      <c r="M50" s="39"/>
      <c r="N50" s="39"/>
      <c r="O50" s="39"/>
      <c r="P50" s="39"/>
      <c r="Q50" s="39"/>
      <c r="R50" s="39"/>
      <c r="S50" s="39"/>
      <c r="T50" s="40"/>
      <c r="U50" s="34"/>
      <c r="V50" s="35"/>
      <c r="W50" s="36"/>
      <c r="X50" s="36"/>
      <c r="Y50" s="36"/>
      <c r="Z50" s="34"/>
    </row>
    <row r="51" spans="1:26" ht="15.75" hidden="1" thickBot="1" x14ac:dyDescent="0.3">
      <c r="A51" s="132"/>
      <c r="B51" s="135"/>
      <c r="C51" s="204">
        <f>C43*PI()/180</f>
        <v>1.2248880679010972</v>
      </c>
      <c r="D51" s="204">
        <f>D43*PI()/180</f>
        <v>1.2248869043482624</v>
      </c>
      <c r="E51" s="204"/>
      <c r="F51" s="204"/>
      <c r="G51" s="204"/>
      <c r="H51" s="204"/>
      <c r="I51" s="204"/>
      <c r="J51" s="66"/>
      <c r="K51" s="154"/>
      <c r="L51" s="39"/>
      <c r="M51" s="39"/>
      <c r="N51" s="39"/>
      <c r="O51" s="39"/>
      <c r="P51" s="39"/>
      <c r="Q51" s="39"/>
      <c r="R51" s="39"/>
      <c r="S51" s="39"/>
      <c r="T51" s="40"/>
      <c r="U51" s="34"/>
      <c r="V51" s="35"/>
      <c r="W51" s="36"/>
      <c r="X51" s="36"/>
      <c r="Y51" s="36"/>
      <c r="Z51" s="34"/>
    </row>
    <row r="52" spans="1:26" ht="15.75" hidden="1" thickTop="1" x14ac:dyDescent="0.25">
      <c r="A52" s="132"/>
      <c r="B52" s="138"/>
      <c r="C52" s="204"/>
      <c r="D52" s="204"/>
      <c r="E52" s="204"/>
      <c r="F52" s="204"/>
      <c r="G52" s="204"/>
      <c r="H52" s="204"/>
      <c r="I52" s="204"/>
      <c r="J52" s="66"/>
      <c r="K52" s="154"/>
      <c r="L52" s="39"/>
      <c r="M52" s="39"/>
      <c r="N52" s="39"/>
      <c r="O52" s="39"/>
      <c r="P52" s="39"/>
      <c r="Q52" s="39"/>
      <c r="R52" s="39"/>
      <c r="S52" s="39"/>
      <c r="T52" s="40"/>
      <c r="U52" s="34"/>
      <c r="V52" s="35"/>
      <c r="W52" s="36"/>
      <c r="X52" s="36"/>
      <c r="Y52" s="36"/>
      <c r="Z52" s="34"/>
    </row>
    <row r="53" spans="1:26" ht="19.5" hidden="1" thickBot="1" x14ac:dyDescent="0.35">
      <c r="A53" s="132"/>
      <c r="B53" s="135"/>
      <c r="C53" s="204">
        <f>-1*ATAN2(COS(C50)*SIN(D50)-SIN(C50)*COS(D50)*COS(D51-C51),SIN(D51-C51)*COS(D50))</f>
        <v>3.7332771268363915E-2</v>
      </c>
      <c r="D53" s="204"/>
      <c r="E53" s="204"/>
      <c r="F53" s="256" t="s">
        <v>4797</v>
      </c>
      <c r="G53" s="204"/>
      <c r="H53" s="204"/>
      <c r="I53" s="204"/>
      <c r="J53" s="66"/>
      <c r="K53" s="154"/>
      <c r="L53" s="39"/>
      <c r="M53" s="39"/>
      <c r="N53" s="39"/>
      <c r="O53" s="39"/>
      <c r="P53" s="39"/>
      <c r="Q53" s="39"/>
      <c r="R53" s="39"/>
      <c r="S53" s="39"/>
      <c r="T53" s="40"/>
      <c r="U53" s="34"/>
      <c r="V53" s="35"/>
      <c r="W53" s="36"/>
      <c r="X53" s="36"/>
      <c r="Y53" s="36"/>
      <c r="Z53" s="34"/>
    </row>
    <row r="54" spans="1:26" ht="15.75" hidden="1" thickTop="1" x14ac:dyDescent="0.25">
      <c r="A54" s="132"/>
      <c r="B54" s="138"/>
      <c r="C54" s="204">
        <f>IF(360+C53/(2*PI())*360&gt;360,C53/(2*PI())*360,360+C53/(2*PI())*360)</f>
        <v>2.1390102312045136</v>
      </c>
      <c r="D54" s="204" t="s">
        <v>4798</v>
      </c>
      <c r="E54" s="204"/>
      <c r="F54" s="204"/>
      <c r="G54" s="204"/>
      <c r="H54" s="204"/>
      <c r="I54" s="204"/>
      <c r="J54" s="66"/>
      <c r="K54" s="154"/>
      <c r="L54" s="39"/>
      <c r="M54" s="39"/>
      <c r="N54" s="39"/>
      <c r="O54" s="39"/>
      <c r="P54" s="39"/>
      <c r="Q54" s="39"/>
      <c r="R54" s="39"/>
      <c r="S54" s="39"/>
      <c r="T54" s="40"/>
      <c r="U54" s="34"/>
      <c r="V54" s="35"/>
      <c r="W54" s="36"/>
      <c r="X54" s="36"/>
      <c r="Y54" s="36"/>
      <c r="Z54" s="34"/>
    </row>
    <row r="55" spans="1:26" ht="15.75" hidden="1" thickBot="1" x14ac:dyDescent="0.3">
      <c r="A55" s="132"/>
      <c r="B55" s="135"/>
      <c r="C55" s="204">
        <f>61.582*ACOS(SIN(C42)*SIN(D42)+COS(C42)*COS(D42)*COS(C43-D43))*6371.14</f>
        <v>523.42959936201908</v>
      </c>
      <c r="D55" s="204" t="s">
        <v>4799</v>
      </c>
      <c r="E55" s="204"/>
      <c r="F55" s="204"/>
      <c r="G55" s="204"/>
      <c r="H55" s="204"/>
      <c r="I55" s="204"/>
      <c r="J55" s="66"/>
      <c r="K55" s="154"/>
      <c r="L55" s="39"/>
      <c r="M55" s="39"/>
      <c r="N55" s="39"/>
      <c r="O55" s="39"/>
      <c r="P55" s="39"/>
      <c r="Q55" s="39"/>
      <c r="R55" s="39"/>
      <c r="S55" s="39"/>
      <c r="T55" s="40"/>
      <c r="U55" s="34"/>
      <c r="V55" s="35"/>
      <c r="W55" s="36"/>
      <c r="X55" s="36"/>
      <c r="Y55" s="36"/>
      <c r="Z55" s="34"/>
    </row>
    <row r="56" spans="1:26" ht="21.75" thickTop="1" x14ac:dyDescent="0.25">
      <c r="A56" s="132"/>
      <c r="B56" s="331" t="s">
        <v>4800</v>
      </c>
      <c r="C56" s="332"/>
      <c r="D56" s="332"/>
      <c r="E56" s="332"/>
      <c r="F56" s="332"/>
      <c r="G56" s="332"/>
      <c r="H56" s="332"/>
      <c r="I56" s="332"/>
      <c r="J56" s="333"/>
      <c r="K56" s="154"/>
      <c r="L56" s="369" t="s">
        <v>4716</v>
      </c>
      <c r="M56" s="370"/>
      <c r="N56" s="370"/>
      <c r="O56" s="370"/>
      <c r="P56" s="139"/>
      <c r="Q56" s="39"/>
      <c r="R56" s="39"/>
      <c r="S56" s="39"/>
      <c r="T56" s="40"/>
      <c r="U56" s="34"/>
      <c r="V56" s="35"/>
      <c r="W56" s="36"/>
      <c r="X56" s="36"/>
      <c r="Y56" s="36"/>
      <c r="Z56" s="34"/>
    </row>
    <row r="57" spans="1:26" ht="20.25" thickBot="1" x14ac:dyDescent="0.3">
      <c r="A57" s="132"/>
      <c r="B57" s="140" t="s">
        <v>4716</v>
      </c>
      <c r="C57" s="204"/>
      <c r="D57" s="204"/>
      <c r="E57" s="218" t="s">
        <v>4801</v>
      </c>
      <c r="F57" s="204"/>
      <c r="G57" s="204"/>
      <c r="H57" s="204"/>
      <c r="I57" s="204"/>
      <c r="J57" s="66"/>
      <c r="K57" s="154"/>
      <c r="L57" s="141"/>
      <c r="M57" s="142"/>
      <c r="N57" s="141"/>
      <c r="O57" s="143"/>
      <c r="P57" s="139"/>
      <c r="Q57" s="39"/>
      <c r="R57" s="39"/>
      <c r="S57" s="39"/>
      <c r="T57" s="40"/>
      <c r="U57" s="34"/>
      <c r="V57" s="35"/>
      <c r="W57" s="36"/>
      <c r="X57" s="36"/>
      <c r="Y57" s="36"/>
      <c r="Z57" s="34"/>
    </row>
    <row r="58" spans="1:26" ht="20.25" thickBot="1" x14ac:dyDescent="0.3">
      <c r="A58" s="132"/>
      <c r="B58" s="144" t="s">
        <v>4716</v>
      </c>
      <c r="C58" s="204"/>
      <c r="D58" s="204"/>
      <c r="E58" s="145">
        <v>0</v>
      </c>
      <c r="F58" s="257" t="s">
        <v>4802</v>
      </c>
      <c r="G58" s="204"/>
      <c r="H58" s="204"/>
      <c r="I58" s="204"/>
      <c r="J58" s="66"/>
      <c r="K58" s="154"/>
      <c r="L58" s="141"/>
      <c r="M58" s="142"/>
      <c r="N58" s="146"/>
      <c r="O58" s="147" t="s">
        <v>4716</v>
      </c>
      <c r="P58" s="148" t="s">
        <v>4716</v>
      </c>
      <c r="Q58" s="39"/>
      <c r="R58" s="39"/>
      <c r="S58" s="39"/>
      <c r="T58" s="40"/>
      <c r="U58" s="34"/>
      <c r="V58" s="35"/>
      <c r="W58" s="36"/>
      <c r="X58" s="36"/>
      <c r="Y58" s="36"/>
      <c r="Z58" s="34"/>
    </row>
    <row r="59" spans="1:26" ht="20.25" thickBot="1" x14ac:dyDescent="0.3">
      <c r="A59" s="132"/>
      <c r="B59" s="144" t="s">
        <v>4716</v>
      </c>
      <c r="C59" s="371" t="s">
        <v>4803</v>
      </c>
      <c r="D59" s="372"/>
      <c r="E59" s="372"/>
      <c r="F59" s="372"/>
      <c r="G59" s="372"/>
      <c r="H59" s="372"/>
      <c r="I59" s="372"/>
      <c r="J59" s="373"/>
      <c r="K59" s="154"/>
      <c r="L59" s="141"/>
      <c r="M59" s="142"/>
      <c r="N59" s="149"/>
      <c r="O59" s="143"/>
      <c r="P59" s="148" t="s">
        <v>4716</v>
      </c>
      <c r="Q59" s="39"/>
      <c r="R59" s="39"/>
      <c r="S59" s="39"/>
      <c r="T59" s="40"/>
      <c r="U59" s="34"/>
      <c r="V59" s="35"/>
      <c r="W59" s="36"/>
      <c r="X59" s="36"/>
      <c r="Y59" s="36"/>
      <c r="Z59" s="34"/>
    </row>
    <row r="60" spans="1:26" ht="21" thickTop="1" thickBot="1" x14ac:dyDescent="0.3">
      <c r="A60" s="132"/>
      <c r="B60" s="144" t="s">
        <v>4716</v>
      </c>
      <c r="C60" s="204"/>
      <c r="D60" s="204"/>
      <c r="E60" s="150">
        <v>0</v>
      </c>
      <c r="F60" s="151" t="s">
        <v>4804</v>
      </c>
      <c r="G60" s="204"/>
      <c r="H60" s="204"/>
      <c r="I60" s="204"/>
      <c r="J60" s="66"/>
      <c r="K60" s="154"/>
      <c r="L60" s="141"/>
      <c r="M60" s="142"/>
      <c r="N60" s="146" t="s">
        <v>4716</v>
      </c>
      <c r="O60" s="147" t="s">
        <v>4716</v>
      </c>
      <c r="P60" s="148" t="s">
        <v>4716</v>
      </c>
      <c r="Q60" s="39"/>
      <c r="R60" s="39"/>
      <c r="S60" s="39"/>
      <c r="T60" s="40"/>
      <c r="U60" s="34"/>
      <c r="V60" s="35"/>
      <c r="W60" s="36"/>
      <c r="X60" s="36"/>
      <c r="Y60" s="36"/>
      <c r="Z60" s="34"/>
    </row>
    <row r="61" spans="1:26" ht="21" thickTop="1" thickBot="1" x14ac:dyDescent="0.3">
      <c r="A61" s="132"/>
      <c r="B61" s="144" t="s">
        <v>4716</v>
      </c>
      <c r="C61" s="204"/>
      <c r="D61" s="204"/>
      <c r="E61" s="218" t="s">
        <v>4805</v>
      </c>
      <c r="F61" s="204"/>
      <c r="G61" s="204"/>
      <c r="H61" s="204"/>
      <c r="I61" s="204"/>
      <c r="J61" s="66"/>
      <c r="K61" s="154"/>
      <c r="L61" s="349" t="s">
        <v>4716</v>
      </c>
      <c r="M61" s="350"/>
      <c r="N61" s="350"/>
      <c r="O61" s="350"/>
      <c r="P61" s="350"/>
      <c r="Q61" s="39"/>
      <c r="R61" s="39"/>
      <c r="S61" s="39"/>
      <c r="T61" s="40"/>
      <c r="U61" s="34"/>
      <c r="V61" s="35"/>
      <c r="W61" s="36"/>
      <c r="X61" s="36"/>
      <c r="Y61" s="36"/>
      <c r="Z61" s="34"/>
    </row>
    <row r="62" spans="1:26" ht="22.5" thickTop="1" thickBot="1" x14ac:dyDescent="0.3">
      <c r="A62" s="132"/>
      <c r="B62" s="144" t="s">
        <v>4716</v>
      </c>
      <c r="C62" s="204"/>
      <c r="D62" s="204"/>
      <c r="E62" s="152" t="str">
        <f>IF(E60=0," ",(E58*(VLOOKUP(E60,D74:E163,2))))</f>
        <v xml:space="preserve"> </v>
      </c>
      <c r="F62" s="257" t="s">
        <v>4802</v>
      </c>
      <c r="G62" s="204"/>
      <c r="H62" s="204"/>
      <c r="I62" s="204"/>
      <c r="J62" s="66"/>
      <c r="K62" s="154"/>
      <c r="L62" s="351" t="s">
        <v>4716</v>
      </c>
      <c r="M62" s="352"/>
      <c r="N62" s="352"/>
      <c r="O62" s="352"/>
      <c r="P62" s="352"/>
      <c r="Q62" s="39"/>
      <c r="R62" s="39"/>
      <c r="S62" s="39"/>
      <c r="T62" s="40"/>
      <c r="U62" s="34"/>
      <c r="V62" s="35"/>
      <c r="W62" s="36"/>
      <c r="X62" s="36"/>
      <c r="Y62" s="36"/>
      <c r="Z62" s="34"/>
    </row>
    <row r="63" spans="1:26" ht="20.25" thickTop="1" x14ac:dyDescent="0.25">
      <c r="A63" s="132"/>
      <c r="B63" s="144" t="s">
        <v>4716</v>
      </c>
      <c r="C63" s="353" t="s">
        <v>4806</v>
      </c>
      <c r="D63" s="354"/>
      <c r="E63" s="354"/>
      <c r="F63" s="354"/>
      <c r="G63" s="354"/>
      <c r="H63" s="354"/>
      <c r="I63" s="354"/>
      <c r="J63" s="355"/>
      <c r="K63" s="154"/>
      <c r="L63" s="351" t="s">
        <v>4716</v>
      </c>
      <c r="M63" s="352"/>
      <c r="N63" s="352"/>
      <c r="O63" s="352"/>
      <c r="P63" s="352"/>
      <c r="Q63" s="39"/>
      <c r="R63" s="39"/>
      <c r="S63" s="39"/>
      <c r="T63" s="40"/>
      <c r="U63" s="34"/>
      <c r="V63" s="35"/>
      <c r="W63" s="36"/>
      <c r="X63" s="36"/>
      <c r="Y63" s="36"/>
      <c r="Z63" s="34"/>
    </row>
    <row r="64" spans="1:26" ht="19.5" x14ac:dyDescent="0.25">
      <c r="A64" s="132"/>
      <c r="B64" s="144" t="s">
        <v>4716</v>
      </c>
      <c r="C64" s="354"/>
      <c r="D64" s="354"/>
      <c r="E64" s="354"/>
      <c r="F64" s="354"/>
      <c r="G64" s="354"/>
      <c r="H64" s="354"/>
      <c r="I64" s="354"/>
      <c r="J64" s="355"/>
      <c r="K64" s="154"/>
      <c r="L64" s="351" t="s">
        <v>4716</v>
      </c>
      <c r="M64" s="352"/>
      <c r="N64" s="352"/>
      <c r="O64" s="352"/>
      <c r="P64" s="352"/>
      <c r="Q64" s="39"/>
      <c r="R64" s="39"/>
      <c r="S64" s="39"/>
      <c r="T64" s="40"/>
      <c r="U64" s="34"/>
      <c r="V64" s="35"/>
      <c r="W64" s="36"/>
      <c r="X64" s="36"/>
      <c r="Y64" s="36"/>
      <c r="Z64" s="34"/>
    </row>
    <row r="65" spans="1:26" ht="19.5" x14ac:dyDescent="0.25">
      <c r="A65" s="132"/>
      <c r="B65" s="144" t="s">
        <v>4716</v>
      </c>
      <c r="C65" s="354"/>
      <c r="D65" s="354"/>
      <c r="E65" s="354"/>
      <c r="F65" s="354"/>
      <c r="G65" s="354"/>
      <c r="H65" s="354"/>
      <c r="I65" s="354"/>
      <c r="J65" s="355"/>
      <c r="K65" s="154"/>
      <c r="L65" s="358" t="s">
        <v>4716</v>
      </c>
      <c r="M65" s="359"/>
      <c r="N65" s="359"/>
      <c r="O65" s="359"/>
      <c r="P65" s="359"/>
      <c r="Q65" s="39"/>
      <c r="R65" s="39"/>
      <c r="S65" s="39"/>
      <c r="T65" s="40"/>
      <c r="U65" s="34"/>
      <c r="V65" s="35"/>
      <c r="W65" s="36"/>
      <c r="X65" s="36"/>
      <c r="Y65" s="36"/>
      <c r="Z65" s="34"/>
    </row>
    <row r="66" spans="1:26" ht="19.5" x14ac:dyDescent="0.25">
      <c r="A66" s="132"/>
      <c r="B66" s="144" t="s">
        <v>4716</v>
      </c>
      <c r="C66" s="354"/>
      <c r="D66" s="354"/>
      <c r="E66" s="354"/>
      <c r="F66" s="354"/>
      <c r="G66" s="354"/>
      <c r="H66" s="354"/>
      <c r="I66" s="354"/>
      <c r="J66" s="355"/>
      <c r="K66" s="154"/>
      <c r="L66" s="39"/>
      <c r="M66" s="39"/>
      <c r="N66" s="39"/>
      <c r="O66" s="39"/>
      <c r="P66" s="39"/>
      <c r="Q66" s="39"/>
      <c r="R66" s="39"/>
      <c r="S66" s="39"/>
      <c r="T66" s="40"/>
      <c r="U66" s="34"/>
      <c r="V66" s="35"/>
      <c r="W66" s="36"/>
      <c r="X66" s="36"/>
      <c r="Y66" s="36"/>
      <c r="Z66" s="34"/>
    </row>
    <row r="67" spans="1:26" ht="15.75" thickBot="1" x14ac:dyDescent="0.3">
      <c r="A67" s="132"/>
      <c r="B67" s="104"/>
      <c r="C67" s="356"/>
      <c r="D67" s="356"/>
      <c r="E67" s="356"/>
      <c r="F67" s="356"/>
      <c r="G67" s="356"/>
      <c r="H67" s="356"/>
      <c r="I67" s="356"/>
      <c r="J67" s="357"/>
      <c r="K67" s="154"/>
      <c r="L67" s="39"/>
      <c r="M67" s="39"/>
      <c r="N67" s="39"/>
      <c r="O67" s="39"/>
      <c r="P67" s="39"/>
      <c r="Q67" s="39"/>
      <c r="R67" s="39"/>
      <c r="S67" s="39"/>
      <c r="T67" s="40"/>
      <c r="U67" s="34"/>
      <c r="V67" s="35"/>
      <c r="W67" s="36"/>
      <c r="X67" s="36"/>
      <c r="Y67" s="36"/>
      <c r="Z67" s="34"/>
    </row>
    <row r="68" spans="1:26" ht="16.5" thickTop="1" thickBot="1" x14ac:dyDescent="0.3">
      <c r="A68" s="34"/>
      <c r="B68" s="153"/>
      <c r="C68" s="39"/>
      <c r="D68" s="39"/>
      <c r="E68" s="39"/>
      <c r="F68" s="39"/>
      <c r="G68" s="39"/>
      <c r="H68" s="39"/>
      <c r="I68" s="39"/>
      <c r="J68" s="258"/>
      <c r="K68" s="154"/>
      <c r="L68" s="39"/>
      <c r="M68" s="39"/>
      <c r="N68" s="39"/>
      <c r="O68" s="39"/>
      <c r="P68" s="39"/>
      <c r="Q68" s="39"/>
      <c r="R68" s="39"/>
      <c r="S68" s="39"/>
      <c r="T68" s="40"/>
      <c r="U68" s="34"/>
      <c r="V68" s="35"/>
      <c r="W68" s="36"/>
      <c r="X68" s="36"/>
      <c r="Y68" s="36"/>
      <c r="Z68" s="34"/>
    </row>
    <row r="69" spans="1:26" ht="20.25" thickBot="1" x14ac:dyDescent="0.3">
      <c r="A69" s="34"/>
      <c r="B69" s="155" t="s">
        <v>4716</v>
      </c>
      <c r="C69" s="156"/>
      <c r="D69" s="156"/>
      <c r="E69" s="156"/>
      <c r="F69" s="157" t="s">
        <v>4807</v>
      </c>
      <c r="G69" s="156"/>
      <c r="H69" s="156"/>
      <c r="I69" s="156"/>
      <c r="J69" s="158"/>
      <c r="K69" s="154"/>
      <c r="L69" s="39"/>
      <c r="M69" s="39"/>
      <c r="N69" s="39"/>
      <c r="O69" s="39"/>
      <c r="P69" s="39"/>
      <c r="Q69" s="39"/>
      <c r="R69" s="39"/>
      <c r="S69" s="39"/>
      <c r="T69" s="40"/>
      <c r="U69" s="34"/>
      <c r="V69" s="35"/>
      <c r="W69" s="36"/>
      <c r="X69" s="36"/>
      <c r="Y69" s="36"/>
      <c r="Z69" s="34"/>
    </row>
    <row r="70" spans="1:26" ht="20.25" hidden="1" thickBot="1" x14ac:dyDescent="0.3">
      <c r="A70" s="34"/>
      <c r="B70" s="159" t="s">
        <v>4716</v>
      </c>
      <c r="C70" s="160"/>
      <c r="D70" s="160"/>
      <c r="E70" s="160"/>
      <c r="F70" s="160"/>
      <c r="G70" s="160"/>
      <c r="H70" s="160"/>
      <c r="I70" s="160"/>
      <c r="J70" s="160"/>
      <c r="K70" s="161"/>
      <c r="L70" s="39"/>
      <c r="M70" s="39"/>
      <c r="N70" s="39"/>
      <c r="O70" s="39"/>
      <c r="P70" s="39"/>
      <c r="Q70" s="39"/>
      <c r="R70" s="39"/>
      <c r="S70" s="39"/>
      <c r="T70" s="40"/>
      <c r="U70" s="34"/>
      <c r="V70" s="35"/>
      <c r="W70" s="36"/>
      <c r="X70" s="36"/>
      <c r="Y70" s="36"/>
      <c r="Z70" s="34"/>
    </row>
    <row r="71" spans="1:26" ht="15.75" hidden="1" x14ac:dyDescent="0.25">
      <c r="A71" s="132"/>
      <c r="B71" s="325" t="s">
        <v>4808</v>
      </c>
      <c r="C71" s="326"/>
      <c r="D71" s="326"/>
      <c r="E71" s="326"/>
      <c r="F71" s="326"/>
      <c r="G71" s="326"/>
      <c r="H71" s="326"/>
      <c r="I71" s="326"/>
      <c r="J71" s="327"/>
      <c r="K71" s="162"/>
      <c r="L71" s="163"/>
      <c r="M71" s="132"/>
      <c r="N71" s="132"/>
      <c r="O71" s="132"/>
      <c r="P71" s="132"/>
      <c r="Q71" s="132"/>
      <c r="R71" s="132"/>
      <c r="S71" s="132"/>
      <c r="T71" s="164"/>
      <c r="U71" s="132"/>
      <c r="V71" s="36"/>
      <c r="W71" s="36"/>
      <c r="X71" s="36"/>
      <c r="Y71" s="36"/>
      <c r="Z71" s="34"/>
    </row>
    <row r="72" spans="1:26" ht="15.75" hidden="1" x14ac:dyDescent="0.25">
      <c r="A72" s="132"/>
      <c r="B72" s="328" t="s">
        <v>4809</v>
      </c>
      <c r="C72" s="329"/>
      <c r="D72" s="329"/>
      <c r="E72" s="329"/>
      <c r="F72" s="329"/>
      <c r="G72" s="329"/>
      <c r="H72" s="329"/>
      <c r="I72" s="329"/>
      <c r="J72" s="330"/>
      <c r="K72" s="165"/>
      <c r="L72" s="163"/>
      <c r="M72" s="132"/>
      <c r="N72" s="132"/>
      <c r="O72" s="132"/>
      <c r="P72" s="132"/>
      <c r="Q72" s="132"/>
      <c r="R72" s="132"/>
      <c r="S72" s="132"/>
      <c r="T72" s="164"/>
      <c r="U72" s="132"/>
      <c r="V72" s="36"/>
      <c r="W72" s="36"/>
      <c r="X72" s="36"/>
      <c r="Y72" s="36"/>
      <c r="Z72" s="34"/>
    </row>
    <row r="73" spans="1:26" ht="15.75" hidden="1" x14ac:dyDescent="0.25">
      <c r="A73" s="132"/>
      <c r="B73" s="132"/>
      <c r="C73" s="166"/>
      <c r="D73" s="167" t="s">
        <v>4810</v>
      </c>
      <c r="E73" s="167" t="s">
        <v>4811</v>
      </c>
      <c r="F73" s="168" t="s">
        <v>4810</v>
      </c>
      <c r="G73" s="167" t="s">
        <v>4811</v>
      </c>
      <c r="H73" s="167" t="s">
        <v>4810</v>
      </c>
      <c r="I73" s="167" t="s">
        <v>4811</v>
      </c>
      <c r="J73" s="167" t="s">
        <v>4810</v>
      </c>
      <c r="K73" s="167" t="s">
        <v>4811</v>
      </c>
      <c r="L73" s="163"/>
      <c r="M73" s="132"/>
      <c r="N73" s="132"/>
      <c r="O73" s="132"/>
      <c r="P73" s="132"/>
      <c r="Q73" s="132"/>
      <c r="R73" s="132"/>
      <c r="S73" s="132"/>
      <c r="T73" s="164"/>
      <c r="U73" s="132"/>
      <c r="V73" s="36"/>
      <c r="W73" s="36"/>
      <c r="X73" s="36"/>
      <c r="Y73" s="36"/>
      <c r="Z73" s="34"/>
    </row>
    <row r="74" spans="1:26" ht="15.75" hidden="1" x14ac:dyDescent="0.25">
      <c r="A74" s="132"/>
      <c r="B74" s="132"/>
      <c r="C74" s="166"/>
      <c r="D74" s="167">
        <v>1</v>
      </c>
      <c r="E74" s="169">
        <v>1.7000000000000001E-2</v>
      </c>
      <c r="F74" s="168">
        <v>26</v>
      </c>
      <c r="G74" s="169">
        <v>0.48699999999999999</v>
      </c>
      <c r="H74" s="170">
        <v>51</v>
      </c>
      <c r="I74" s="169">
        <v>1.234</v>
      </c>
      <c r="J74" s="168">
        <v>76</v>
      </c>
      <c r="K74" s="169">
        <v>4.01</v>
      </c>
      <c r="L74" s="163"/>
      <c r="M74" s="132"/>
      <c r="N74" s="132"/>
      <c r="O74" s="132"/>
      <c r="P74" s="132"/>
      <c r="Q74" s="132"/>
      <c r="R74" s="132"/>
      <c r="S74" s="132"/>
      <c r="T74" s="164"/>
      <c r="U74" s="132"/>
      <c r="V74" s="36"/>
      <c r="W74" s="36"/>
      <c r="X74" s="36"/>
      <c r="Y74" s="36"/>
      <c r="Z74" s="34"/>
    </row>
    <row r="75" spans="1:26" ht="15.75" hidden="1" x14ac:dyDescent="0.25">
      <c r="A75" s="132"/>
      <c r="B75" s="132"/>
      <c r="C75" s="166"/>
      <c r="D75" s="167">
        <v>2</v>
      </c>
      <c r="E75" s="169">
        <v>3.4000000000000002E-2</v>
      </c>
      <c r="F75" s="168">
        <v>27</v>
      </c>
      <c r="G75" s="169">
        <v>0.50900000000000001</v>
      </c>
      <c r="H75" s="170">
        <v>52</v>
      </c>
      <c r="I75" s="169">
        <v>1.2789999999999999</v>
      </c>
      <c r="J75" s="168">
        <v>77</v>
      </c>
      <c r="K75" s="169">
        <v>4.3310000000000004</v>
      </c>
      <c r="L75" s="163"/>
      <c r="M75" s="132"/>
      <c r="N75" s="132"/>
      <c r="O75" s="132"/>
      <c r="P75" s="132"/>
      <c r="Q75" s="132"/>
      <c r="R75" s="132"/>
      <c r="S75" s="132"/>
      <c r="T75" s="164"/>
      <c r="U75" s="132"/>
      <c r="V75" s="36"/>
      <c r="W75" s="36"/>
      <c r="X75" s="36"/>
      <c r="Y75" s="36"/>
      <c r="Z75" s="34"/>
    </row>
    <row r="76" spans="1:26" ht="15.75" hidden="1" x14ac:dyDescent="0.25">
      <c r="A76" s="132"/>
      <c r="B76" s="132"/>
      <c r="C76" s="166"/>
      <c r="D76" s="167">
        <v>3</v>
      </c>
      <c r="E76" s="169">
        <v>5.1999999999999998E-2</v>
      </c>
      <c r="F76" s="168">
        <v>28</v>
      </c>
      <c r="G76" s="169">
        <v>0.53100000000000003</v>
      </c>
      <c r="H76" s="170">
        <v>53</v>
      </c>
      <c r="I76" s="169">
        <v>1.327</v>
      </c>
      <c r="J76" s="168">
        <v>78</v>
      </c>
      <c r="K76" s="169">
        <v>4.7039999999999997</v>
      </c>
      <c r="L76" s="163"/>
      <c r="M76" s="132"/>
      <c r="N76" s="132"/>
      <c r="O76" s="132"/>
      <c r="P76" s="132"/>
      <c r="Q76" s="132"/>
      <c r="R76" s="132"/>
      <c r="S76" s="132"/>
      <c r="T76" s="164"/>
      <c r="U76" s="132"/>
      <c r="V76" s="36"/>
      <c r="W76" s="36"/>
      <c r="X76" s="36"/>
      <c r="Y76" s="36"/>
      <c r="Z76" s="34"/>
    </row>
    <row r="77" spans="1:26" ht="15.75" hidden="1" x14ac:dyDescent="0.25">
      <c r="A77" s="132"/>
      <c r="B77" s="132"/>
      <c r="C77" s="171"/>
      <c r="D77" s="167">
        <v>4</v>
      </c>
      <c r="E77" s="169">
        <v>6.9000000000000006E-2</v>
      </c>
      <c r="F77" s="168">
        <v>29</v>
      </c>
      <c r="G77" s="169">
        <v>0.55400000000000005</v>
      </c>
      <c r="H77" s="170">
        <v>54</v>
      </c>
      <c r="I77" s="169">
        <v>1.3759999999999999</v>
      </c>
      <c r="J77" s="168">
        <v>79</v>
      </c>
      <c r="K77" s="169">
        <v>5.1440000000000001</v>
      </c>
      <c r="L77" s="172"/>
      <c r="M77" s="132"/>
      <c r="N77" s="132"/>
      <c r="O77" s="132"/>
      <c r="P77" s="132"/>
      <c r="Q77" s="132"/>
      <c r="R77" s="132"/>
      <c r="S77" s="132"/>
      <c r="T77" s="164"/>
      <c r="U77" s="132"/>
      <c r="V77" s="36"/>
      <c r="W77" s="36"/>
      <c r="X77" s="36"/>
      <c r="Y77" s="36"/>
      <c r="Z77" s="34"/>
    </row>
    <row r="78" spans="1:26" ht="15.75" hidden="1" x14ac:dyDescent="0.25">
      <c r="A78" s="132"/>
      <c r="B78" s="132"/>
      <c r="C78" s="173"/>
      <c r="D78" s="167">
        <v>5</v>
      </c>
      <c r="E78" s="169">
        <v>8.6999999999999994E-2</v>
      </c>
      <c r="F78" s="168">
        <v>30</v>
      </c>
      <c r="G78" s="169">
        <v>0.57699999999999996</v>
      </c>
      <c r="H78" s="170">
        <v>55</v>
      </c>
      <c r="I78" s="169">
        <v>1.4279999999999999</v>
      </c>
      <c r="J78" s="168">
        <v>80</v>
      </c>
      <c r="K78" s="169">
        <v>5.6710000000000003</v>
      </c>
      <c r="L78" s="163"/>
      <c r="M78" s="132"/>
      <c r="N78" s="132"/>
      <c r="O78" s="132"/>
      <c r="P78" s="132"/>
      <c r="Q78" s="132"/>
      <c r="R78" s="132"/>
      <c r="S78" s="132"/>
      <c r="T78" s="164"/>
      <c r="U78" s="132"/>
      <c r="V78" s="36"/>
      <c r="W78" s="36"/>
      <c r="X78" s="36"/>
      <c r="Y78" s="36"/>
      <c r="Z78" s="34"/>
    </row>
    <row r="79" spans="1:26" ht="15.75" hidden="1" x14ac:dyDescent="0.25">
      <c r="A79" s="132"/>
      <c r="B79" s="132"/>
      <c r="C79" s="173"/>
      <c r="D79" s="167">
        <v>6</v>
      </c>
      <c r="E79" s="169">
        <v>0.105</v>
      </c>
      <c r="F79" s="168">
        <v>31</v>
      </c>
      <c r="G79" s="169">
        <v>0.6</v>
      </c>
      <c r="H79" s="170">
        <v>56</v>
      </c>
      <c r="I79" s="169">
        <v>1.482</v>
      </c>
      <c r="J79" s="168">
        <v>81</v>
      </c>
      <c r="K79" s="169">
        <v>6.3129999999999997</v>
      </c>
      <c r="L79" s="163"/>
      <c r="M79" s="132"/>
      <c r="N79" s="132"/>
      <c r="O79" s="132"/>
      <c r="P79" s="132"/>
      <c r="Q79" s="132"/>
      <c r="R79" s="132"/>
      <c r="S79" s="132"/>
      <c r="T79" s="164"/>
      <c r="U79" s="132"/>
      <c r="V79" s="36"/>
      <c r="W79" s="36"/>
      <c r="X79" s="36"/>
      <c r="Y79" s="36"/>
      <c r="Z79" s="34"/>
    </row>
    <row r="80" spans="1:26" ht="15.75" hidden="1" x14ac:dyDescent="0.25">
      <c r="A80" s="132"/>
      <c r="B80" s="132"/>
      <c r="C80" s="166"/>
      <c r="D80" s="167">
        <v>7</v>
      </c>
      <c r="E80" s="169">
        <v>0.122</v>
      </c>
      <c r="F80" s="168">
        <v>32</v>
      </c>
      <c r="G80" s="169">
        <v>0.624</v>
      </c>
      <c r="H80" s="170">
        <v>57</v>
      </c>
      <c r="I80" s="169">
        <v>1.5389999999999999</v>
      </c>
      <c r="J80" s="168">
        <v>82</v>
      </c>
      <c r="K80" s="169">
        <v>7.1150000000000002</v>
      </c>
      <c r="L80" s="163"/>
      <c r="M80" s="132"/>
      <c r="N80" s="132"/>
      <c r="O80" s="132"/>
      <c r="P80" s="132"/>
      <c r="Q80" s="132"/>
      <c r="R80" s="132"/>
      <c r="S80" s="132"/>
      <c r="T80" s="164"/>
      <c r="U80" s="132"/>
      <c r="V80" s="36"/>
      <c r="W80" s="36"/>
      <c r="X80" s="36"/>
      <c r="Y80" s="36"/>
      <c r="Z80" s="34"/>
    </row>
    <row r="81" spans="1:26" ht="15.75" hidden="1" x14ac:dyDescent="0.25">
      <c r="A81" s="132"/>
      <c r="B81" s="132"/>
      <c r="C81" s="174"/>
      <c r="D81" s="167">
        <v>8</v>
      </c>
      <c r="E81" s="169">
        <v>0.14000000000000001</v>
      </c>
      <c r="F81" s="168">
        <v>33</v>
      </c>
      <c r="G81" s="169">
        <v>0.64900000000000002</v>
      </c>
      <c r="H81" s="170">
        <v>58</v>
      </c>
      <c r="I81" s="169">
        <v>1.6</v>
      </c>
      <c r="J81" s="168">
        <v>83</v>
      </c>
      <c r="K81" s="169">
        <v>8.1440000000000001</v>
      </c>
      <c r="L81" s="163"/>
      <c r="M81" s="132"/>
      <c r="N81" s="132"/>
      <c r="O81" s="132"/>
      <c r="P81" s="132"/>
      <c r="Q81" s="132"/>
      <c r="R81" s="132"/>
      <c r="S81" s="132"/>
      <c r="T81" s="164"/>
      <c r="U81" s="132"/>
      <c r="V81" s="36"/>
      <c r="W81" s="36"/>
      <c r="X81" s="36"/>
      <c r="Y81" s="36"/>
      <c r="Z81" s="34"/>
    </row>
    <row r="82" spans="1:26" ht="15.75" hidden="1" x14ac:dyDescent="0.25">
      <c r="A82" s="132"/>
      <c r="B82" s="132"/>
      <c r="C82" s="174"/>
      <c r="D82" s="167">
        <v>9</v>
      </c>
      <c r="E82" s="169">
        <v>0.158</v>
      </c>
      <c r="F82" s="168">
        <v>34</v>
      </c>
      <c r="G82" s="169">
        <v>0.67400000000000004</v>
      </c>
      <c r="H82" s="170">
        <v>59</v>
      </c>
      <c r="I82" s="169">
        <v>1.6639999999999999</v>
      </c>
      <c r="J82" s="168">
        <v>84</v>
      </c>
      <c r="K82" s="169">
        <v>9.5139999999999993</v>
      </c>
      <c r="L82" s="163"/>
      <c r="M82" s="132"/>
      <c r="N82" s="132"/>
      <c r="O82" s="132"/>
      <c r="P82" s="132"/>
      <c r="Q82" s="132"/>
      <c r="R82" s="132"/>
      <c r="S82" s="132"/>
      <c r="T82" s="164"/>
      <c r="U82" s="132"/>
      <c r="V82" s="36"/>
      <c r="W82" s="36"/>
      <c r="X82" s="36"/>
      <c r="Y82" s="36"/>
      <c r="Z82" s="34"/>
    </row>
    <row r="83" spans="1:26" ht="15.75" hidden="1" x14ac:dyDescent="0.25">
      <c r="A83" s="132"/>
      <c r="B83" s="132"/>
      <c r="C83" s="175"/>
      <c r="D83" s="167">
        <v>10</v>
      </c>
      <c r="E83" s="169">
        <v>0.17599999999999999</v>
      </c>
      <c r="F83" s="168">
        <v>35</v>
      </c>
      <c r="G83" s="169">
        <v>0.7</v>
      </c>
      <c r="H83" s="170">
        <v>60</v>
      </c>
      <c r="I83" s="169">
        <v>1.732</v>
      </c>
      <c r="J83" s="168">
        <v>85</v>
      </c>
      <c r="K83" s="169">
        <v>11.43</v>
      </c>
      <c r="L83" s="163"/>
      <c r="M83" s="132"/>
      <c r="N83" s="132"/>
      <c r="O83" s="132"/>
      <c r="P83" s="132"/>
      <c r="Q83" s="132"/>
      <c r="R83" s="132"/>
      <c r="S83" s="132"/>
      <c r="T83" s="164"/>
      <c r="U83" s="132"/>
      <c r="V83" s="36"/>
      <c r="W83" s="36"/>
      <c r="X83" s="36"/>
      <c r="Y83" s="36"/>
      <c r="Z83" s="34"/>
    </row>
    <row r="84" spans="1:26" ht="15.75" hidden="1" x14ac:dyDescent="0.25">
      <c r="A84" s="132"/>
      <c r="B84" s="132"/>
      <c r="C84" s="167"/>
      <c r="D84" s="167">
        <v>11</v>
      </c>
      <c r="E84" s="169">
        <v>0.19400000000000001</v>
      </c>
      <c r="F84" s="168">
        <v>36</v>
      </c>
      <c r="G84" s="169">
        <v>0.72599999999999998</v>
      </c>
      <c r="H84" s="170">
        <v>61</v>
      </c>
      <c r="I84" s="169">
        <v>1.804</v>
      </c>
      <c r="J84" s="168">
        <v>86</v>
      </c>
      <c r="K84" s="169">
        <v>14.3</v>
      </c>
      <c r="L84" s="163"/>
      <c r="M84" s="132"/>
      <c r="N84" s="132"/>
      <c r="O84" s="132"/>
      <c r="P84" s="132"/>
      <c r="Q84" s="132"/>
      <c r="R84" s="132"/>
      <c r="S84" s="132"/>
      <c r="T84" s="164"/>
      <c r="U84" s="132"/>
      <c r="V84" s="36"/>
      <c r="W84" s="36"/>
      <c r="X84" s="36"/>
      <c r="Y84" s="36"/>
      <c r="Z84" s="34"/>
    </row>
    <row r="85" spans="1:26" ht="15.75" hidden="1" x14ac:dyDescent="0.25">
      <c r="A85" s="132"/>
      <c r="B85" s="132"/>
      <c r="C85" s="167"/>
      <c r="D85" s="167">
        <v>12</v>
      </c>
      <c r="E85" s="169">
        <v>0.21199999999999999</v>
      </c>
      <c r="F85" s="168">
        <v>37</v>
      </c>
      <c r="G85" s="169">
        <v>0.753</v>
      </c>
      <c r="H85" s="170">
        <v>62</v>
      </c>
      <c r="I85" s="169">
        <v>1.88</v>
      </c>
      <c r="J85" s="168">
        <v>87</v>
      </c>
      <c r="K85" s="169">
        <v>19.081</v>
      </c>
      <c r="L85" s="163"/>
      <c r="M85" s="132"/>
      <c r="N85" s="132"/>
      <c r="O85" s="132"/>
      <c r="P85" s="132"/>
      <c r="Q85" s="132"/>
      <c r="R85" s="132"/>
      <c r="S85" s="132"/>
      <c r="T85" s="164"/>
      <c r="U85" s="132"/>
      <c r="V85" s="36"/>
      <c r="W85" s="36"/>
      <c r="X85" s="36"/>
      <c r="Y85" s="36"/>
      <c r="Z85" s="34"/>
    </row>
    <row r="86" spans="1:26" ht="15.75" hidden="1" x14ac:dyDescent="0.25">
      <c r="A86" s="132"/>
      <c r="B86" s="132"/>
      <c r="C86" s="167"/>
      <c r="D86" s="167">
        <v>13</v>
      </c>
      <c r="E86" s="169">
        <v>0.23</v>
      </c>
      <c r="F86" s="168">
        <v>38</v>
      </c>
      <c r="G86" s="169">
        <v>0.78100000000000003</v>
      </c>
      <c r="H86" s="170">
        <v>63</v>
      </c>
      <c r="I86" s="169">
        <v>1.962</v>
      </c>
      <c r="J86" s="168">
        <v>88</v>
      </c>
      <c r="K86" s="169">
        <v>28.635999999999999</v>
      </c>
      <c r="L86" s="163"/>
      <c r="M86" s="132"/>
      <c r="N86" s="132"/>
      <c r="O86" s="132"/>
      <c r="P86" s="132"/>
      <c r="Q86" s="132"/>
      <c r="R86" s="132"/>
      <c r="S86" s="132"/>
      <c r="T86" s="164"/>
      <c r="U86" s="132"/>
      <c r="V86" s="36"/>
      <c r="W86" s="36"/>
      <c r="X86" s="36"/>
      <c r="Y86" s="36"/>
      <c r="Z86" s="34"/>
    </row>
    <row r="87" spans="1:26" ht="15.75" hidden="1" x14ac:dyDescent="0.25">
      <c r="A87" s="132"/>
      <c r="B87" s="132"/>
      <c r="C87" s="167"/>
      <c r="D87" s="167">
        <v>14</v>
      </c>
      <c r="E87" s="169">
        <v>0.249</v>
      </c>
      <c r="F87" s="168">
        <v>39</v>
      </c>
      <c r="G87" s="169">
        <v>0.80900000000000005</v>
      </c>
      <c r="H87" s="170">
        <v>64</v>
      </c>
      <c r="I87" s="169">
        <v>2.0499999999999998</v>
      </c>
      <c r="J87" s="168">
        <v>89</v>
      </c>
      <c r="K87" s="169">
        <v>57.29</v>
      </c>
      <c r="L87" s="163"/>
      <c r="M87" s="132"/>
      <c r="N87" s="132"/>
      <c r="O87" s="132"/>
      <c r="P87" s="132"/>
      <c r="Q87" s="132"/>
      <c r="R87" s="132"/>
      <c r="S87" s="132"/>
      <c r="T87" s="164"/>
      <c r="U87" s="132"/>
      <c r="V87" s="36"/>
      <c r="W87" s="36"/>
      <c r="X87" s="36"/>
      <c r="Y87" s="36"/>
      <c r="Z87" s="34"/>
    </row>
    <row r="88" spans="1:26" ht="15.75" hidden="1" x14ac:dyDescent="0.25">
      <c r="A88" s="132"/>
      <c r="B88" s="132"/>
      <c r="C88" s="167"/>
      <c r="D88" s="167">
        <v>15</v>
      </c>
      <c r="E88" s="169">
        <v>0.26700000000000002</v>
      </c>
      <c r="F88" s="168">
        <v>40</v>
      </c>
      <c r="G88" s="169">
        <v>0.83899999999999997</v>
      </c>
      <c r="H88" s="170">
        <v>65</v>
      </c>
      <c r="I88" s="169">
        <v>2.1440000000000001</v>
      </c>
      <c r="J88" s="168">
        <v>90</v>
      </c>
      <c r="K88" s="169">
        <v>0</v>
      </c>
      <c r="L88" s="163"/>
      <c r="M88" s="132"/>
      <c r="N88" s="132"/>
      <c r="O88" s="132"/>
      <c r="P88" s="132"/>
      <c r="Q88" s="132"/>
      <c r="R88" s="132"/>
      <c r="S88" s="132"/>
      <c r="T88" s="164"/>
      <c r="U88" s="132"/>
      <c r="V88" s="36"/>
      <c r="W88" s="36"/>
      <c r="X88" s="36"/>
      <c r="Y88" s="36"/>
      <c r="Z88" s="34"/>
    </row>
    <row r="89" spans="1:26" ht="15.75" hidden="1" x14ac:dyDescent="0.25">
      <c r="A89" s="132"/>
      <c r="B89" s="132"/>
      <c r="C89" s="167"/>
      <c r="D89" s="167">
        <v>16</v>
      </c>
      <c r="E89" s="169">
        <v>0.28599999999999998</v>
      </c>
      <c r="F89" s="168">
        <v>41</v>
      </c>
      <c r="G89" s="169">
        <v>0.86899999999999999</v>
      </c>
      <c r="H89" s="170">
        <v>66</v>
      </c>
      <c r="I89" s="169">
        <v>2.246</v>
      </c>
      <c r="J89" s="168"/>
      <c r="K89" s="163"/>
      <c r="L89" s="163"/>
      <c r="M89" s="132"/>
      <c r="N89" s="132"/>
      <c r="O89" s="132"/>
      <c r="P89" s="132"/>
      <c r="Q89" s="132"/>
      <c r="R89" s="132"/>
      <c r="S89" s="132"/>
      <c r="T89" s="164"/>
      <c r="U89" s="132"/>
      <c r="V89" s="36"/>
      <c r="W89" s="36"/>
      <c r="X89" s="36"/>
      <c r="Y89" s="36"/>
      <c r="Z89" s="34"/>
    </row>
    <row r="90" spans="1:26" ht="15.75" hidden="1" x14ac:dyDescent="0.25">
      <c r="A90" s="132"/>
      <c r="B90" s="132"/>
      <c r="C90" s="167"/>
      <c r="D90" s="167">
        <v>17</v>
      </c>
      <c r="E90" s="169">
        <v>0.30499999999999999</v>
      </c>
      <c r="F90" s="168">
        <v>42</v>
      </c>
      <c r="G90" s="169">
        <v>0.9</v>
      </c>
      <c r="H90" s="170">
        <v>67</v>
      </c>
      <c r="I90" s="169">
        <v>2.355</v>
      </c>
      <c r="J90" s="168"/>
      <c r="K90" s="163"/>
      <c r="L90" s="163"/>
      <c r="M90" s="132"/>
      <c r="N90" s="132"/>
      <c r="O90" s="132"/>
      <c r="P90" s="132"/>
      <c r="Q90" s="132"/>
      <c r="R90" s="132"/>
      <c r="S90" s="132"/>
      <c r="T90" s="164"/>
      <c r="U90" s="132"/>
      <c r="V90" s="36"/>
      <c r="W90" s="36"/>
      <c r="X90" s="36"/>
      <c r="Y90" s="36"/>
      <c r="Z90" s="34"/>
    </row>
    <row r="91" spans="1:26" ht="15.75" hidden="1" x14ac:dyDescent="0.25">
      <c r="A91" s="132"/>
      <c r="B91" s="132"/>
      <c r="C91" s="167"/>
      <c r="D91" s="167">
        <v>18</v>
      </c>
      <c r="E91" s="169">
        <v>0.32400000000000001</v>
      </c>
      <c r="F91" s="168">
        <v>43</v>
      </c>
      <c r="G91" s="169">
        <v>0.93500000000000005</v>
      </c>
      <c r="H91" s="170">
        <v>68</v>
      </c>
      <c r="I91" s="169">
        <v>2.4750000000000001</v>
      </c>
      <c r="J91" s="168"/>
      <c r="K91" s="163"/>
      <c r="L91" s="163"/>
      <c r="M91" s="132"/>
      <c r="N91" s="132"/>
      <c r="O91" s="132"/>
      <c r="P91" s="132"/>
      <c r="Q91" s="132"/>
      <c r="R91" s="132"/>
      <c r="S91" s="132"/>
      <c r="T91" s="164"/>
      <c r="U91" s="132"/>
      <c r="V91" s="36"/>
      <c r="W91" s="36"/>
      <c r="X91" s="36"/>
      <c r="Y91" s="36"/>
      <c r="Z91" s="34"/>
    </row>
    <row r="92" spans="1:26" ht="15.75" hidden="1" x14ac:dyDescent="0.25">
      <c r="A92" s="132"/>
      <c r="B92" s="132"/>
      <c r="C92" s="167"/>
      <c r="D92" s="167">
        <v>19</v>
      </c>
      <c r="E92" s="169">
        <v>0.34399999999999997</v>
      </c>
      <c r="F92" s="168">
        <v>44</v>
      </c>
      <c r="G92" s="169">
        <v>0.96499999999999997</v>
      </c>
      <c r="H92" s="170">
        <v>69</v>
      </c>
      <c r="I92" s="169">
        <v>2.605</v>
      </c>
      <c r="J92" s="168"/>
      <c r="K92" s="163"/>
      <c r="L92" s="163"/>
      <c r="M92" s="132"/>
      <c r="N92" s="132"/>
      <c r="O92" s="132"/>
      <c r="P92" s="132"/>
      <c r="Q92" s="132"/>
      <c r="R92" s="132"/>
      <c r="S92" s="132"/>
      <c r="T92" s="164"/>
      <c r="U92" s="132"/>
      <c r="V92" s="36"/>
      <c r="W92" s="36"/>
      <c r="X92" s="36"/>
      <c r="Y92" s="36"/>
      <c r="Z92" s="34"/>
    </row>
    <row r="93" spans="1:26" ht="15.75" hidden="1" x14ac:dyDescent="0.25">
      <c r="A93" s="132"/>
      <c r="B93" s="132"/>
      <c r="C93" s="167"/>
      <c r="D93" s="167">
        <v>20</v>
      </c>
      <c r="E93" s="169">
        <v>0.36299999999999999</v>
      </c>
      <c r="F93" s="168">
        <v>45</v>
      </c>
      <c r="G93" s="169">
        <v>1</v>
      </c>
      <c r="H93" s="170">
        <v>70</v>
      </c>
      <c r="I93" s="169">
        <v>2.7469999999999999</v>
      </c>
      <c r="J93" s="168"/>
      <c r="K93" s="163"/>
      <c r="L93" s="163"/>
      <c r="M93" s="132"/>
      <c r="N93" s="132"/>
      <c r="O93" s="132"/>
      <c r="P93" s="132"/>
      <c r="Q93" s="132"/>
      <c r="R93" s="132"/>
      <c r="S93" s="132"/>
      <c r="T93" s="164"/>
      <c r="U93" s="132"/>
      <c r="V93" s="36"/>
      <c r="W93" s="36"/>
      <c r="X93" s="36"/>
      <c r="Y93" s="36"/>
      <c r="Z93" s="34"/>
    </row>
    <row r="94" spans="1:26" ht="15.75" hidden="1" x14ac:dyDescent="0.25">
      <c r="A94" s="132"/>
      <c r="B94" s="132"/>
      <c r="C94" s="167"/>
      <c r="D94" s="167">
        <v>21</v>
      </c>
      <c r="E94" s="169">
        <v>0.38300000000000001</v>
      </c>
      <c r="F94" s="168">
        <v>46</v>
      </c>
      <c r="G94" s="169">
        <v>1.0349999999999999</v>
      </c>
      <c r="H94" s="170">
        <v>71</v>
      </c>
      <c r="I94" s="169">
        <v>2.9039999999999999</v>
      </c>
      <c r="J94" s="168"/>
      <c r="K94" s="163"/>
      <c r="L94" s="163"/>
      <c r="M94" s="132"/>
      <c r="N94" s="132"/>
      <c r="O94" s="132"/>
      <c r="P94" s="132"/>
      <c r="Q94" s="132"/>
      <c r="R94" s="132"/>
      <c r="S94" s="132"/>
      <c r="T94" s="164"/>
      <c r="U94" s="132"/>
      <c r="V94" s="36"/>
      <c r="W94" s="36"/>
      <c r="X94" s="36"/>
      <c r="Y94" s="36"/>
      <c r="Z94" s="34"/>
    </row>
    <row r="95" spans="1:26" ht="15.75" hidden="1" x14ac:dyDescent="0.25">
      <c r="A95" s="132"/>
      <c r="B95" s="132"/>
      <c r="C95" s="167"/>
      <c r="D95" s="167">
        <v>22</v>
      </c>
      <c r="E95" s="169">
        <v>0.40400000000000003</v>
      </c>
      <c r="F95" s="168">
        <v>47</v>
      </c>
      <c r="G95" s="169">
        <v>1.0720000000000001</v>
      </c>
      <c r="H95" s="170">
        <v>72</v>
      </c>
      <c r="I95" s="169">
        <v>3.077</v>
      </c>
      <c r="J95" s="168"/>
      <c r="K95" s="163"/>
      <c r="L95" s="163"/>
      <c r="M95" s="132"/>
      <c r="N95" s="132"/>
      <c r="O95" s="132"/>
      <c r="P95" s="132"/>
      <c r="Q95" s="132"/>
      <c r="R95" s="132"/>
      <c r="S95" s="132"/>
      <c r="T95" s="164"/>
      <c r="U95" s="132"/>
      <c r="V95" s="36"/>
      <c r="W95" s="36"/>
      <c r="X95" s="36"/>
      <c r="Y95" s="36"/>
      <c r="Z95" s="34"/>
    </row>
    <row r="96" spans="1:26" ht="15.75" hidden="1" x14ac:dyDescent="0.25">
      <c r="A96" s="132"/>
      <c r="B96" s="132"/>
      <c r="C96" s="167"/>
      <c r="D96" s="167">
        <v>23</v>
      </c>
      <c r="E96" s="169">
        <v>0.42399999999999999</v>
      </c>
      <c r="F96" s="168">
        <v>48</v>
      </c>
      <c r="G96" s="169">
        <v>1.1100000000000001</v>
      </c>
      <c r="H96" s="170">
        <v>73</v>
      </c>
      <c r="I96" s="169">
        <v>3.27</v>
      </c>
      <c r="J96" s="168"/>
      <c r="K96" s="163"/>
      <c r="L96" s="163"/>
      <c r="M96" s="132"/>
      <c r="N96" s="132"/>
      <c r="O96" s="132"/>
      <c r="P96" s="132"/>
      <c r="Q96" s="132"/>
      <c r="R96" s="132"/>
      <c r="S96" s="132"/>
      <c r="T96" s="164"/>
      <c r="U96" s="132"/>
      <c r="V96" s="36"/>
      <c r="W96" s="36"/>
      <c r="X96" s="36"/>
      <c r="Y96" s="36"/>
      <c r="Z96" s="34"/>
    </row>
    <row r="97" spans="1:26" ht="15.75" hidden="1" x14ac:dyDescent="0.25">
      <c r="A97" s="132"/>
      <c r="B97" s="132"/>
      <c r="C97" s="167"/>
      <c r="D97" s="167">
        <v>24</v>
      </c>
      <c r="E97" s="169">
        <v>0.44500000000000001</v>
      </c>
      <c r="F97" s="168">
        <v>49</v>
      </c>
      <c r="G97" s="169">
        <v>1.1499999999999999</v>
      </c>
      <c r="H97" s="170">
        <v>74</v>
      </c>
      <c r="I97" s="169">
        <v>3.4870000000000001</v>
      </c>
      <c r="J97" s="168"/>
      <c r="K97" s="163"/>
      <c r="L97" s="163"/>
      <c r="M97" s="132"/>
      <c r="N97" s="132"/>
      <c r="O97" s="132"/>
      <c r="P97" s="132"/>
      <c r="Q97" s="132"/>
      <c r="R97" s="132"/>
      <c r="S97" s="132"/>
      <c r="T97" s="164"/>
      <c r="U97" s="132"/>
      <c r="V97" s="36"/>
      <c r="W97" s="36"/>
      <c r="X97" s="36"/>
      <c r="Y97" s="36"/>
      <c r="Z97" s="34"/>
    </row>
    <row r="98" spans="1:26" ht="15.75" hidden="1" x14ac:dyDescent="0.25">
      <c r="A98" s="132"/>
      <c r="B98" s="132"/>
      <c r="C98" s="167"/>
      <c r="D98" s="167">
        <v>25</v>
      </c>
      <c r="E98" s="169">
        <v>0.46600000000000003</v>
      </c>
      <c r="F98" s="168">
        <v>50</v>
      </c>
      <c r="G98" s="169">
        <v>1.1910000000000001</v>
      </c>
      <c r="H98" s="170">
        <v>75</v>
      </c>
      <c r="I98" s="169">
        <v>3.7320000000000002</v>
      </c>
      <c r="J98" s="168"/>
      <c r="K98" s="163"/>
      <c r="L98" s="163"/>
      <c r="M98" s="132"/>
      <c r="N98" s="132"/>
      <c r="O98" s="132"/>
      <c r="P98" s="132"/>
      <c r="Q98" s="132"/>
      <c r="R98" s="132"/>
      <c r="S98" s="132"/>
      <c r="T98" s="164"/>
      <c r="U98" s="132"/>
      <c r="V98" s="36"/>
      <c r="W98" s="36"/>
      <c r="X98" s="36"/>
      <c r="Y98" s="36"/>
      <c r="Z98" s="34"/>
    </row>
    <row r="99" spans="1:26" ht="15.75" hidden="1" x14ac:dyDescent="0.25">
      <c r="A99" s="132"/>
      <c r="B99" s="132"/>
      <c r="C99" s="167"/>
      <c r="D99" s="168">
        <v>26</v>
      </c>
      <c r="E99" s="169">
        <v>0.48699999999999999</v>
      </c>
      <c r="F99" s="168"/>
      <c r="G99" s="176"/>
      <c r="H99" s="170"/>
      <c r="I99" s="170"/>
      <c r="J99" s="163"/>
      <c r="K99" s="163"/>
      <c r="L99" s="163"/>
      <c r="M99" s="132"/>
      <c r="N99" s="132"/>
      <c r="O99" s="132"/>
      <c r="P99" s="132"/>
      <c r="Q99" s="132"/>
      <c r="R99" s="132"/>
      <c r="S99" s="132"/>
      <c r="T99" s="164"/>
      <c r="U99" s="132"/>
      <c r="V99" s="36"/>
      <c r="W99" s="36"/>
      <c r="X99" s="36"/>
      <c r="Y99" s="36"/>
      <c r="Z99" s="34"/>
    </row>
    <row r="100" spans="1:26" ht="15.75" hidden="1" x14ac:dyDescent="0.25">
      <c r="A100" s="132"/>
      <c r="B100" s="132"/>
      <c r="C100" s="167"/>
      <c r="D100" s="168">
        <v>27</v>
      </c>
      <c r="E100" s="169">
        <v>0.50900000000000001</v>
      </c>
      <c r="F100" s="168"/>
      <c r="G100" s="176"/>
      <c r="H100" s="170"/>
      <c r="I100" s="170"/>
      <c r="J100" s="163"/>
      <c r="K100" s="163"/>
      <c r="L100" s="163"/>
      <c r="M100" s="132"/>
      <c r="N100" s="132"/>
      <c r="O100" s="132"/>
      <c r="P100" s="132"/>
      <c r="Q100" s="132"/>
      <c r="R100" s="132"/>
      <c r="S100" s="132"/>
      <c r="T100" s="164"/>
      <c r="U100" s="132"/>
      <c r="V100" s="36"/>
      <c r="W100" s="36"/>
      <c r="X100" s="36"/>
      <c r="Y100" s="36"/>
      <c r="Z100" s="34"/>
    </row>
    <row r="101" spans="1:26" ht="15.75" hidden="1" x14ac:dyDescent="0.25">
      <c r="A101" s="132"/>
      <c r="B101" s="132"/>
      <c r="C101" s="167"/>
      <c r="D101" s="168">
        <v>28</v>
      </c>
      <c r="E101" s="169">
        <v>0.53100000000000003</v>
      </c>
      <c r="F101" s="168"/>
      <c r="G101" s="176"/>
      <c r="H101" s="170"/>
      <c r="I101" s="170"/>
      <c r="J101" s="163"/>
      <c r="K101" s="163"/>
      <c r="L101" s="163"/>
      <c r="M101" s="132"/>
      <c r="N101" s="132"/>
      <c r="O101" s="132"/>
      <c r="P101" s="132"/>
      <c r="Q101" s="132"/>
      <c r="R101" s="132"/>
      <c r="S101" s="132"/>
      <c r="T101" s="164"/>
      <c r="U101" s="132"/>
      <c r="V101" s="36"/>
      <c r="W101" s="36"/>
      <c r="X101" s="36"/>
      <c r="Y101" s="36"/>
      <c r="Z101" s="34"/>
    </row>
    <row r="102" spans="1:26" ht="15.75" hidden="1" x14ac:dyDescent="0.25">
      <c r="A102" s="132"/>
      <c r="B102" s="132"/>
      <c r="C102" s="167"/>
      <c r="D102" s="177">
        <v>29</v>
      </c>
      <c r="E102" s="169">
        <v>0.55400000000000005</v>
      </c>
      <c r="F102" s="168"/>
      <c r="G102" s="176"/>
      <c r="H102" s="170"/>
      <c r="I102" s="170"/>
      <c r="J102" s="163"/>
      <c r="K102" s="163"/>
      <c r="L102" s="163"/>
      <c r="M102" s="132"/>
      <c r="N102" s="132"/>
      <c r="O102" s="132"/>
      <c r="P102" s="132"/>
      <c r="Q102" s="132"/>
      <c r="R102" s="132"/>
      <c r="S102" s="132"/>
      <c r="T102" s="164"/>
      <c r="U102" s="132"/>
      <c r="V102" s="36"/>
      <c r="W102" s="36"/>
      <c r="X102" s="36"/>
      <c r="Y102" s="36"/>
      <c r="Z102" s="34"/>
    </row>
    <row r="103" spans="1:26" ht="15.75" hidden="1" x14ac:dyDescent="0.25">
      <c r="A103" s="132"/>
      <c r="B103" s="132"/>
      <c r="C103" s="167"/>
      <c r="D103" s="168">
        <v>30</v>
      </c>
      <c r="E103" s="169">
        <v>0.57699999999999996</v>
      </c>
      <c r="F103" s="168"/>
      <c r="G103" s="176"/>
      <c r="H103" s="170"/>
      <c r="I103" s="170"/>
      <c r="J103" s="163"/>
      <c r="K103" s="163"/>
      <c r="L103" s="163"/>
      <c r="M103" s="132"/>
      <c r="N103" s="132"/>
      <c r="O103" s="132"/>
      <c r="P103" s="132"/>
      <c r="Q103" s="132"/>
      <c r="R103" s="132"/>
      <c r="S103" s="132"/>
      <c r="T103" s="164"/>
      <c r="U103" s="132"/>
      <c r="V103" s="36"/>
      <c r="W103" s="36"/>
      <c r="X103" s="36"/>
      <c r="Y103" s="36"/>
      <c r="Z103" s="34"/>
    </row>
    <row r="104" spans="1:26" ht="15.75" hidden="1" x14ac:dyDescent="0.25">
      <c r="A104" s="132"/>
      <c r="B104" s="132"/>
      <c r="C104" s="167"/>
      <c r="D104" s="168">
        <v>31</v>
      </c>
      <c r="E104" s="169">
        <v>0.6</v>
      </c>
      <c r="F104" s="168"/>
      <c r="G104" s="176"/>
      <c r="H104" s="170"/>
      <c r="I104" s="170"/>
      <c r="J104" s="163"/>
      <c r="K104" s="163"/>
      <c r="L104" s="163"/>
      <c r="M104" s="132"/>
      <c r="N104" s="132"/>
      <c r="O104" s="132"/>
      <c r="P104" s="132"/>
      <c r="Q104" s="132"/>
      <c r="R104" s="132"/>
      <c r="S104" s="132"/>
      <c r="T104" s="164"/>
      <c r="U104" s="132"/>
      <c r="V104" s="36"/>
      <c r="W104" s="36"/>
      <c r="X104" s="36"/>
      <c r="Y104" s="36"/>
      <c r="Z104" s="34"/>
    </row>
    <row r="105" spans="1:26" ht="15.75" hidden="1" x14ac:dyDescent="0.25">
      <c r="A105" s="132"/>
      <c r="B105" s="132"/>
      <c r="C105" s="167"/>
      <c r="D105" s="168">
        <v>32</v>
      </c>
      <c r="E105" s="169">
        <v>0.624</v>
      </c>
      <c r="F105" s="168"/>
      <c r="G105" s="176"/>
      <c r="H105" s="170"/>
      <c r="I105" s="170"/>
      <c r="J105" s="163"/>
      <c r="K105" s="163"/>
      <c r="L105" s="163"/>
      <c r="M105" s="132"/>
      <c r="N105" s="132"/>
      <c r="O105" s="132"/>
      <c r="P105" s="132"/>
      <c r="Q105" s="132"/>
      <c r="R105" s="132"/>
      <c r="S105" s="132"/>
      <c r="T105" s="164"/>
      <c r="U105" s="132"/>
      <c r="V105" s="36"/>
      <c r="W105" s="36"/>
      <c r="X105" s="36"/>
      <c r="Y105" s="36"/>
      <c r="Z105" s="34"/>
    </row>
    <row r="106" spans="1:26" ht="15.75" hidden="1" x14ac:dyDescent="0.25">
      <c r="A106" s="132"/>
      <c r="B106" s="132"/>
      <c r="C106" s="167"/>
      <c r="D106" s="168">
        <v>33</v>
      </c>
      <c r="E106" s="169">
        <v>0.64900000000000002</v>
      </c>
      <c r="F106" s="168"/>
      <c r="G106" s="176"/>
      <c r="H106" s="170"/>
      <c r="I106" s="170"/>
      <c r="J106" s="163"/>
      <c r="K106" s="163"/>
      <c r="L106" s="163"/>
      <c r="M106" s="132"/>
      <c r="N106" s="132"/>
      <c r="O106" s="132"/>
      <c r="P106" s="132"/>
      <c r="Q106" s="132"/>
      <c r="R106" s="132"/>
      <c r="S106" s="132"/>
      <c r="T106" s="164"/>
      <c r="U106" s="132"/>
      <c r="V106" s="36"/>
      <c r="W106" s="36"/>
      <c r="X106" s="36"/>
      <c r="Y106" s="36"/>
      <c r="Z106" s="34"/>
    </row>
    <row r="107" spans="1:26" ht="15.75" hidden="1" x14ac:dyDescent="0.25">
      <c r="A107" s="132"/>
      <c r="B107" s="132"/>
      <c r="C107" s="167"/>
      <c r="D107" s="168">
        <v>34</v>
      </c>
      <c r="E107" s="169">
        <v>0.67400000000000004</v>
      </c>
      <c r="F107" s="168"/>
      <c r="G107" s="176"/>
      <c r="H107" s="170"/>
      <c r="I107" s="170"/>
      <c r="J107" s="163"/>
      <c r="K107" s="163"/>
      <c r="L107" s="163"/>
      <c r="M107" s="132"/>
      <c r="N107" s="132"/>
      <c r="O107" s="132"/>
      <c r="P107" s="132"/>
      <c r="Q107" s="132"/>
      <c r="R107" s="132"/>
      <c r="S107" s="132"/>
      <c r="T107" s="164"/>
      <c r="U107" s="132"/>
      <c r="V107" s="36"/>
      <c r="W107" s="36"/>
      <c r="X107" s="36"/>
      <c r="Y107" s="36"/>
      <c r="Z107" s="34"/>
    </row>
    <row r="108" spans="1:26" ht="15.75" hidden="1" x14ac:dyDescent="0.25">
      <c r="A108" s="132"/>
      <c r="B108" s="132"/>
      <c r="C108" s="167"/>
      <c r="D108" s="168">
        <v>35</v>
      </c>
      <c r="E108" s="169">
        <v>0.7</v>
      </c>
      <c r="F108" s="168"/>
      <c r="G108" s="176"/>
      <c r="H108" s="170"/>
      <c r="I108" s="170"/>
      <c r="J108" s="163"/>
      <c r="K108" s="163"/>
      <c r="L108" s="163"/>
      <c r="M108" s="132"/>
      <c r="N108" s="132"/>
      <c r="O108" s="132"/>
      <c r="P108" s="132"/>
      <c r="Q108" s="132"/>
      <c r="R108" s="132"/>
      <c r="S108" s="132"/>
      <c r="T108" s="164"/>
      <c r="U108" s="132"/>
      <c r="V108" s="36"/>
      <c r="W108" s="36"/>
      <c r="X108" s="36"/>
      <c r="Y108" s="36"/>
      <c r="Z108" s="34"/>
    </row>
    <row r="109" spans="1:26" ht="15.75" hidden="1" x14ac:dyDescent="0.25">
      <c r="A109" s="41"/>
      <c r="B109" s="41"/>
      <c r="C109" s="167"/>
      <c r="D109" s="168">
        <v>36</v>
      </c>
      <c r="E109" s="169">
        <v>0.72599999999999998</v>
      </c>
      <c r="F109" s="168"/>
      <c r="G109" s="176"/>
      <c r="H109" s="170"/>
      <c r="I109" s="170"/>
      <c r="J109" s="163"/>
      <c r="K109" s="163"/>
      <c r="L109" s="163"/>
      <c r="M109" s="132"/>
      <c r="N109" s="132"/>
      <c r="O109" s="132"/>
      <c r="P109" s="132"/>
      <c r="Q109" s="132"/>
      <c r="R109" s="132"/>
      <c r="S109" s="132"/>
      <c r="T109" s="164"/>
      <c r="U109" s="132"/>
      <c r="V109" s="36"/>
      <c r="W109" s="36"/>
      <c r="X109" s="36"/>
      <c r="Y109" s="36"/>
      <c r="Z109" s="34"/>
    </row>
    <row r="110" spans="1:26" ht="15.75" hidden="1" x14ac:dyDescent="0.25">
      <c r="A110" s="41"/>
      <c r="B110" s="41"/>
      <c r="C110" s="167"/>
      <c r="D110" s="168">
        <v>37</v>
      </c>
      <c r="E110" s="169">
        <v>0.753</v>
      </c>
      <c r="F110" s="168"/>
      <c r="G110" s="176"/>
      <c r="H110" s="170"/>
      <c r="I110" s="170"/>
      <c r="J110" s="163"/>
      <c r="K110" s="163"/>
      <c r="L110" s="163"/>
      <c r="M110" s="132"/>
      <c r="N110" s="132"/>
      <c r="O110" s="132"/>
      <c r="P110" s="132"/>
      <c r="Q110" s="132"/>
      <c r="R110" s="132"/>
      <c r="S110" s="132"/>
      <c r="T110" s="164"/>
      <c r="U110" s="132"/>
      <c r="V110" s="36"/>
      <c r="W110" s="36"/>
      <c r="X110" s="36"/>
      <c r="Y110" s="36"/>
      <c r="Z110" s="34"/>
    </row>
    <row r="111" spans="1:26" ht="15.75" hidden="1" x14ac:dyDescent="0.25">
      <c r="A111" s="41"/>
      <c r="B111" s="41"/>
      <c r="C111" s="167"/>
      <c r="D111" s="168">
        <v>38</v>
      </c>
      <c r="E111" s="169">
        <v>0.78100000000000003</v>
      </c>
      <c r="F111" s="168"/>
      <c r="G111" s="176"/>
      <c r="H111" s="170"/>
      <c r="I111" s="170"/>
      <c r="J111" s="163"/>
      <c r="K111" s="163"/>
      <c r="L111" s="163"/>
      <c r="M111" s="132"/>
      <c r="N111" s="132"/>
      <c r="O111" s="132"/>
      <c r="P111" s="132"/>
      <c r="Q111" s="132"/>
      <c r="R111" s="132"/>
      <c r="S111" s="132"/>
      <c r="T111" s="164"/>
      <c r="U111" s="132"/>
      <c r="V111" s="36"/>
      <c r="W111" s="36"/>
      <c r="X111" s="36"/>
      <c r="Y111" s="36"/>
      <c r="Z111" s="34"/>
    </row>
    <row r="112" spans="1:26" ht="15.75" hidden="1" x14ac:dyDescent="0.25">
      <c r="A112" s="41"/>
      <c r="B112" s="41"/>
      <c r="C112" s="167"/>
      <c r="D112" s="168">
        <v>39</v>
      </c>
      <c r="E112" s="169">
        <v>0.80900000000000005</v>
      </c>
      <c r="F112" s="168"/>
      <c r="G112" s="176"/>
      <c r="H112" s="170"/>
      <c r="I112" s="170"/>
      <c r="J112" s="163"/>
      <c r="K112" s="163"/>
      <c r="L112" s="163"/>
      <c r="M112" s="132"/>
      <c r="N112" s="132"/>
      <c r="O112" s="132"/>
      <c r="P112" s="132"/>
      <c r="Q112" s="132"/>
      <c r="R112" s="132"/>
      <c r="S112" s="132"/>
      <c r="T112" s="164"/>
      <c r="U112" s="132"/>
      <c r="V112" s="36"/>
      <c r="W112" s="36"/>
      <c r="X112" s="36"/>
      <c r="Y112" s="36"/>
      <c r="Z112" s="34"/>
    </row>
    <row r="113" spans="1:26" ht="15.75" hidden="1" x14ac:dyDescent="0.25">
      <c r="A113" s="41"/>
      <c r="B113" s="41"/>
      <c r="C113" s="167"/>
      <c r="D113" s="168">
        <v>40</v>
      </c>
      <c r="E113" s="169">
        <v>0.83899999999999997</v>
      </c>
      <c r="F113" s="168"/>
      <c r="G113" s="176"/>
      <c r="H113" s="170"/>
      <c r="I113" s="170"/>
      <c r="J113" s="163"/>
      <c r="K113" s="163"/>
      <c r="L113" s="163"/>
      <c r="M113" s="132"/>
      <c r="N113" s="132"/>
      <c r="O113" s="132"/>
      <c r="P113" s="132"/>
      <c r="Q113" s="132"/>
      <c r="R113" s="132"/>
      <c r="S113" s="132"/>
      <c r="T113" s="164"/>
      <c r="U113" s="132"/>
      <c r="V113" s="36"/>
      <c r="W113" s="36"/>
      <c r="X113" s="36"/>
      <c r="Y113" s="36"/>
      <c r="Z113" s="34"/>
    </row>
    <row r="114" spans="1:26" ht="15.75" hidden="1" x14ac:dyDescent="0.25">
      <c r="A114" s="41"/>
      <c r="B114" s="41"/>
      <c r="C114" s="167"/>
      <c r="D114" s="168">
        <v>41</v>
      </c>
      <c r="E114" s="169">
        <v>0.86899999999999999</v>
      </c>
      <c r="F114" s="168"/>
      <c r="G114" s="176"/>
      <c r="H114" s="170"/>
      <c r="I114" s="170"/>
      <c r="J114" s="163"/>
      <c r="K114" s="163"/>
      <c r="L114" s="163"/>
      <c r="M114" s="132"/>
      <c r="N114" s="132"/>
      <c r="O114" s="132"/>
      <c r="P114" s="132"/>
      <c r="Q114" s="132"/>
      <c r="R114" s="132"/>
      <c r="S114" s="132"/>
      <c r="T114" s="164"/>
      <c r="U114" s="132"/>
      <c r="V114" s="36"/>
      <c r="W114" s="36"/>
      <c r="X114" s="36"/>
      <c r="Y114" s="36"/>
      <c r="Z114" s="34"/>
    </row>
    <row r="115" spans="1:26" ht="15.75" hidden="1" x14ac:dyDescent="0.25">
      <c r="A115" s="41"/>
      <c r="B115" s="41"/>
      <c r="C115" s="167"/>
      <c r="D115" s="168">
        <v>42</v>
      </c>
      <c r="E115" s="169">
        <v>0.9</v>
      </c>
      <c r="F115" s="168"/>
      <c r="G115" s="176"/>
      <c r="H115" s="170"/>
      <c r="I115" s="170"/>
      <c r="J115" s="163"/>
      <c r="K115" s="163"/>
      <c r="L115" s="163"/>
      <c r="M115" s="132"/>
      <c r="N115" s="132"/>
      <c r="O115" s="132"/>
      <c r="P115" s="132"/>
      <c r="Q115" s="132"/>
      <c r="R115" s="132"/>
      <c r="S115" s="132"/>
      <c r="T115" s="164"/>
      <c r="U115" s="132"/>
      <c r="V115" s="36"/>
      <c r="W115" s="36"/>
      <c r="X115" s="36"/>
      <c r="Y115" s="36"/>
      <c r="Z115" s="34"/>
    </row>
    <row r="116" spans="1:26" ht="15.75" hidden="1" x14ac:dyDescent="0.25">
      <c r="A116" s="41"/>
      <c r="B116" s="41"/>
      <c r="C116" s="167"/>
      <c r="D116" s="168">
        <v>43</v>
      </c>
      <c r="E116" s="169">
        <v>0.93500000000000005</v>
      </c>
      <c r="F116" s="168"/>
      <c r="G116" s="176"/>
      <c r="H116" s="170"/>
      <c r="I116" s="170"/>
      <c r="J116" s="163"/>
      <c r="K116" s="163"/>
      <c r="L116" s="163"/>
      <c r="M116" s="132"/>
      <c r="N116" s="132"/>
      <c r="O116" s="132"/>
      <c r="P116" s="132"/>
      <c r="Q116" s="132"/>
      <c r="R116" s="132"/>
      <c r="S116" s="132"/>
      <c r="T116" s="164"/>
      <c r="U116" s="132"/>
      <c r="V116" s="36"/>
      <c r="W116" s="36"/>
      <c r="X116" s="36"/>
      <c r="Y116" s="36"/>
      <c r="Z116" s="34"/>
    </row>
    <row r="117" spans="1:26" ht="15.75" hidden="1" x14ac:dyDescent="0.25">
      <c r="A117" s="41"/>
      <c r="B117" s="41"/>
      <c r="C117" s="167"/>
      <c r="D117" s="168">
        <v>44</v>
      </c>
      <c r="E117" s="169">
        <v>0.96499999999999997</v>
      </c>
      <c r="F117" s="168"/>
      <c r="G117" s="176"/>
      <c r="H117" s="170"/>
      <c r="I117" s="170"/>
      <c r="J117" s="163"/>
      <c r="K117" s="163"/>
      <c r="L117" s="163"/>
      <c r="M117" s="132"/>
      <c r="N117" s="132"/>
      <c r="O117" s="132"/>
      <c r="P117" s="132"/>
      <c r="Q117" s="132"/>
      <c r="R117" s="132"/>
      <c r="S117" s="132"/>
      <c r="T117" s="164"/>
      <c r="U117" s="132"/>
      <c r="V117" s="36"/>
      <c r="W117" s="36"/>
      <c r="X117" s="36"/>
      <c r="Y117" s="36"/>
      <c r="Z117" s="34"/>
    </row>
    <row r="118" spans="1:26" ht="15.75" hidden="1" x14ac:dyDescent="0.25">
      <c r="A118" s="41"/>
      <c r="B118" s="41"/>
      <c r="C118" s="167"/>
      <c r="D118" s="168">
        <v>45</v>
      </c>
      <c r="E118" s="169">
        <v>1</v>
      </c>
      <c r="F118" s="168"/>
      <c r="G118" s="176"/>
      <c r="H118" s="170"/>
      <c r="I118" s="170"/>
      <c r="J118" s="163"/>
      <c r="K118" s="163"/>
      <c r="L118" s="163"/>
      <c r="M118" s="132"/>
      <c r="N118" s="132"/>
      <c r="O118" s="132"/>
      <c r="P118" s="132"/>
      <c r="Q118" s="132"/>
      <c r="R118" s="132"/>
      <c r="S118" s="132"/>
      <c r="T118" s="164"/>
      <c r="U118" s="132"/>
      <c r="V118" s="36"/>
      <c r="W118" s="36"/>
      <c r="X118" s="36"/>
      <c r="Y118" s="36"/>
      <c r="Z118" s="34"/>
    </row>
    <row r="119" spans="1:26" ht="15.75" hidden="1" x14ac:dyDescent="0.25">
      <c r="A119" s="41"/>
      <c r="B119" s="41"/>
      <c r="C119" s="167"/>
      <c r="D119" s="168">
        <v>46</v>
      </c>
      <c r="E119" s="169">
        <v>1.0349999999999999</v>
      </c>
      <c r="F119" s="168"/>
      <c r="G119" s="176"/>
      <c r="H119" s="170"/>
      <c r="I119" s="170"/>
      <c r="J119" s="163"/>
      <c r="K119" s="163"/>
      <c r="L119" s="163"/>
      <c r="M119" s="132"/>
      <c r="N119" s="132"/>
      <c r="O119" s="132"/>
      <c r="P119" s="132"/>
      <c r="Q119" s="132"/>
      <c r="R119" s="132"/>
      <c r="S119" s="132"/>
      <c r="T119" s="164"/>
      <c r="U119" s="132"/>
      <c r="V119" s="36"/>
      <c r="W119" s="36"/>
      <c r="X119" s="36"/>
      <c r="Y119" s="36"/>
      <c r="Z119" s="34"/>
    </row>
    <row r="120" spans="1:26" ht="15.75" hidden="1" x14ac:dyDescent="0.25">
      <c r="A120" s="41"/>
      <c r="B120" s="41"/>
      <c r="C120" s="167"/>
      <c r="D120" s="168">
        <v>47</v>
      </c>
      <c r="E120" s="169">
        <v>1.0720000000000001</v>
      </c>
      <c r="F120" s="168"/>
      <c r="G120" s="176"/>
      <c r="H120" s="170"/>
      <c r="I120" s="170"/>
      <c r="J120" s="163"/>
      <c r="K120" s="163"/>
      <c r="L120" s="163"/>
      <c r="M120" s="132"/>
      <c r="N120" s="132"/>
      <c r="O120" s="132"/>
      <c r="P120" s="132"/>
      <c r="Q120" s="132"/>
      <c r="R120" s="132"/>
      <c r="S120" s="132"/>
      <c r="T120" s="164"/>
      <c r="U120" s="132"/>
      <c r="V120" s="36"/>
      <c r="W120" s="36"/>
      <c r="X120" s="36"/>
      <c r="Y120" s="36"/>
      <c r="Z120" s="34"/>
    </row>
    <row r="121" spans="1:26" ht="15.75" hidden="1" x14ac:dyDescent="0.25">
      <c r="A121" s="41"/>
      <c r="B121" s="41"/>
      <c r="C121" s="167"/>
      <c r="D121" s="168">
        <v>48</v>
      </c>
      <c r="E121" s="169">
        <v>1.1100000000000001</v>
      </c>
      <c r="F121" s="168"/>
      <c r="G121" s="176"/>
      <c r="H121" s="170"/>
      <c r="I121" s="170"/>
      <c r="J121" s="163"/>
      <c r="K121" s="163"/>
      <c r="L121" s="163"/>
      <c r="M121" s="132"/>
      <c r="N121" s="132"/>
      <c r="O121" s="132"/>
      <c r="P121" s="132"/>
      <c r="Q121" s="132"/>
      <c r="R121" s="132"/>
      <c r="S121" s="132"/>
      <c r="T121" s="164"/>
      <c r="U121" s="132"/>
      <c r="V121" s="36"/>
      <c r="W121" s="36"/>
      <c r="X121" s="36"/>
      <c r="Y121" s="36"/>
      <c r="Z121" s="34"/>
    </row>
    <row r="122" spans="1:26" ht="15.75" hidden="1" x14ac:dyDescent="0.25">
      <c r="A122" s="41"/>
      <c r="B122" s="41"/>
      <c r="C122" s="167"/>
      <c r="D122" s="168">
        <v>49</v>
      </c>
      <c r="E122" s="169">
        <v>1.1499999999999999</v>
      </c>
      <c r="F122" s="168"/>
      <c r="G122" s="176"/>
      <c r="H122" s="170"/>
      <c r="I122" s="170"/>
      <c r="J122" s="163"/>
      <c r="K122" s="163"/>
      <c r="L122" s="163"/>
      <c r="M122" s="132"/>
      <c r="N122" s="132"/>
      <c r="O122" s="132"/>
      <c r="P122" s="132"/>
      <c r="Q122" s="132"/>
      <c r="R122" s="132"/>
      <c r="S122" s="132"/>
      <c r="T122" s="164"/>
      <c r="U122" s="132"/>
      <c r="V122" s="36"/>
      <c r="W122" s="36"/>
      <c r="X122" s="36"/>
      <c r="Y122" s="36"/>
      <c r="Z122" s="34"/>
    </row>
    <row r="123" spans="1:26" ht="15.75" hidden="1" x14ac:dyDescent="0.25">
      <c r="A123" s="41"/>
      <c r="B123" s="41"/>
      <c r="C123" s="167"/>
      <c r="D123" s="168">
        <v>50</v>
      </c>
      <c r="E123" s="169">
        <v>1.1910000000000001</v>
      </c>
      <c r="F123" s="168"/>
      <c r="G123" s="176"/>
      <c r="H123" s="170"/>
      <c r="I123" s="170"/>
      <c r="J123" s="163"/>
      <c r="K123" s="163"/>
      <c r="L123" s="163"/>
      <c r="M123" s="132"/>
      <c r="N123" s="132"/>
      <c r="O123" s="132"/>
      <c r="P123" s="132"/>
      <c r="Q123" s="132"/>
      <c r="R123" s="132"/>
      <c r="S123" s="132"/>
      <c r="T123" s="164"/>
      <c r="U123" s="132"/>
      <c r="V123" s="36"/>
      <c r="W123" s="36"/>
      <c r="X123" s="36"/>
      <c r="Y123" s="36"/>
      <c r="Z123" s="34"/>
    </row>
    <row r="124" spans="1:26" ht="15.75" hidden="1" x14ac:dyDescent="0.25">
      <c r="A124" s="41"/>
      <c r="B124" s="41"/>
      <c r="C124" s="167"/>
      <c r="D124" s="168">
        <v>51</v>
      </c>
      <c r="E124" s="169">
        <v>1.234</v>
      </c>
      <c r="F124" s="168"/>
      <c r="G124" s="176"/>
      <c r="H124" s="170"/>
      <c r="I124" s="170"/>
      <c r="J124" s="163"/>
      <c r="K124" s="163"/>
      <c r="L124" s="163"/>
      <c r="M124" s="132"/>
      <c r="N124" s="132"/>
      <c r="O124" s="132"/>
      <c r="P124" s="132"/>
      <c r="Q124" s="132"/>
      <c r="R124" s="132"/>
      <c r="S124" s="132"/>
      <c r="T124" s="164"/>
      <c r="U124" s="132"/>
      <c r="V124" s="36"/>
      <c r="W124" s="36"/>
      <c r="X124" s="36"/>
      <c r="Y124" s="36"/>
      <c r="Z124" s="34"/>
    </row>
    <row r="125" spans="1:26" ht="15.75" hidden="1" x14ac:dyDescent="0.25">
      <c r="A125" s="41"/>
      <c r="B125" s="41"/>
      <c r="C125" s="167"/>
      <c r="D125" s="168">
        <v>52</v>
      </c>
      <c r="E125" s="169">
        <v>1.2789999999999999</v>
      </c>
      <c r="F125" s="168"/>
      <c r="G125" s="176"/>
      <c r="H125" s="170"/>
      <c r="I125" s="170"/>
      <c r="J125" s="163"/>
      <c r="K125" s="163"/>
      <c r="L125" s="163"/>
      <c r="M125" s="132"/>
      <c r="N125" s="132"/>
      <c r="O125" s="132"/>
      <c r="P125" s="132"/>
      <c r="Q125" s="132"/>
      <c r="R125" s="132"/>
      <c r="S125" s="132"/>
      <c r="T125" s="164"/>
      <c r="U125" s="132"/>
      <c r="V125" s="36"/>
      <c r="W125" s="36"/>
      <c r="X125" s="36"/>
      <c r="Y125" s="36"/>
      <c r="Z125" s="34"/>
    </row>
    <row r="126" spans="1:26" ht="15.75" hidden="1" x14ac:dyDescent="0.25">
      <c r="A126" s="41"/>
      <c r="B126" s="41"/>
      <c r="C126" s="167"/>
      <c r="D126" s="168">
        <v>53</v>
      </c>
      <c r="E126" s="169">
        <v>1.327</v>
      </c>
      <c r="F126" s="168"/>
      <c r="G126" s="176"/>
      <c r="H126" s="170"/>
      <c r="I126" s="170"/>
      <c r="J126" s="163"/>
      <c r="K126" s="163"/>
      <c r="L126" s="163"/>
      <c r="M126" s="132"/>
      <c r="N126" s="132"/>
      <c r="O126" s="132"/>
      <c r="P126" s="132"/>
      <c r="Q126" s="132"/>
      <c r="R126" s="132"/>
      <c r="S126" s="132"/>
      <c r="T126" s="164"/>
      <c r="U126" s="132"/>
      <c r="V126" s="36"/>
      <c r="W126" s="36"/>
      <c r="X126" s="36"/>
      <c r="Y126" s="36"/>
      <c r="Z126" s="34"/>
    </row>
    <row r="127" spans="1:26" ht="15.75" hidden="1" x14ac:dyDescent="0.25">
      <c r="A127" s="41"/>
      <c r="B127" s="41"/>
      <c r="C127" s="167"/>
      <c r="D127" s="177">
        <v>54</v>
      </c>
      <c r="E127" s="169">
        <v>1.3759999999999999</v>
      </c>
      <c r="F127" s="168"/>
      <c r="G127" s="176"/>
      <c r="H127" s="170"/>
      <c r="I127" s="170"/>
      <c r="J127" s="163"/>
      <c r="K127" s="163"/>
      <c r="L127" s="163"/>
      <c r="M127" s="132"/>
      <c r="N127" s="132"/>
      <c r="O127" s="132"/>
      <c r="P127" s="132"/>
      <c r="Q127" s="132"/>
      <c r="R127" s="132"/>
      <c r="S127" s="132"/>
      <c r="T127" s="164"/>
      <c r="U127" s="132"/>
      <c r="V127" s="36"/>
      <c r="W127" s="36"/>
      <c r="X127" s="36"/>
      <c r="Y127" s="36"/>
      <c r="Z127" s="34"/>
    </row>
    <row r="128" spans="1:26" ht="15.75" hidden="1" x14ac:dyDescent="0.25">
      <c r="A128" s="41"/>
      <c r="B128" s="41"/>
      <c r="C128" s="167"/>
      <c r="D128" s="168">
        <v>55</v>
      </c>
      <c r="E128" s="169">
        <v>1.4279999999999999</v>
      </c>
      <c r="F128" s="168"/>
      <c r="G128" s="176"/>
      <c r="H128" s="170"/>
      <c r="I128" s="170"/>
      <c r="J128" s="163"/>
      <c r="K128" s="163"/>
      <c r="L128" s="163"/>
      <c r="M128" s="132"/>
      <c r="N128" s="132"/>
      <c r="O128" s="132"/>
      <c r="P128" s="132"/>
      <c r="Q128" s="132"/>
      <c r="R128" s="132"/>
      <c r="S128" s="132"/>
      <c r="T128" s="164"/>
      <c r="U128" s="132"/>
      <c r="V128" s="36"/>
      <c r="W128" s="36"/>
      <c r="X128" s="36"/>
      <c r="Y128" s="36"/>
      <c r="Z128" s="34"/>
    </row>
    <row r="129" spans="1:26" ht="15.75" hidden="1" x14ac:dyDescent="0.25">
      <c r="A129" s="41"/>
      <c r="B129" s="41"/>
      <c r="C129" s="167"/>
      <c r="D129" s="168">
        <v>56</v>
      </c>
      <c r="E129" s="169">
        <v>1.482</v>
      </c>
      <c r="F129" s="168"/>
      <c r="G129" s="176"/>
      <c r="H129" s="170"/>
      <c r="I129" s="170"/>
      <c r="J129" s="163"/>
      <c r="K129" s="163"/>
      <c r="L129" s="163"/>
      <c r="M129" s="132"/>
      <c r="N129" s="132"/>
      <c r="O129" s="132"/>
      <c r="P129" s="132"/>
      <c r="Q129" s="132"/>
      <c r="R129" s="132"/>
      <c r="S129" s="132"/>
      <c r="T129" s="164"/>
      <c r="U129" s="132"/>
      <c r="V129" s="36"/>
      <c r="W129" s="36"/>
      <c r="X129" s="36"/>
      <c r="Y129" s="36"/>
      <c r="Z129" s="34"/>
    </row>
    <row r="130" spans="1:26" ht="15.75" hidden="1" x14ac:dyDescent="0.25">
      <c r="A130" s="41"/>
      <c r="B130" s="41"/>
      <c r="C130" s="167"/>
      <c r="D130" s="168">
        <v>57</v>
      </c>
      <c r="E130" s="169">
        <v>1.5389999999999999</v>
      </c>
      <c r="F130" s="168"/>
      <c r="G130" s="176"/>
      <c r="H130" s="170"/>
      <c r="I130" s="170"/>
      <c r="J130" s="163"/>
      <c r="K130" s="163"/>
      <c r="L130" s="163"/>
      <c r="M130" s="132"/>
      <c r="N130" s="132"/>
      <c r="O130" s="132"/>
      <c r="P130" s="132"/>
      <c r="Q130" s="132"/>
      <c r="R130" s="132"/>
      <c r="S130" s="132"/>
      <c r="T130" s="164"/>
      <c r="U130" s="132"/>
      <c r="V130" s="36"/>
      <c r="W130" s="36"/>
      <c r="X130" s="36"/>
      <c r="Y130" s="36"/>
      <c r="Z130" s="34"/>
    </row>
    <row r="131" spans="1:26" ht="15.75" hidden="1" x14ac:dyDescent="0.25">
      <c r="A131" s="41"/>
      <c r="B131" s="41"/>
      <c r="C131" s="167"/>
      <c r="D131" s="168">
        <v>58</v>
      </c>
      <c r="E131" s="169">
        <v>1.6</v>
      </c>
      <c r="F131" s="168"/>
      <c r="G131" s="176"/>
      <c r="H131" s="170"/>
      <c r="I131" s="170"/>
      <c r="J131" s="163"/>
      <c r="K131" s="163"/>
      <c r="L131" s="163"/>
      <c r="M131" s="132"/>
      <c r="N131" s="132"/>
      <c r="O131" s="132"/>
      <c r="P131" s="132"/>
      <c r="Q131" s="132"/>
      <c r="R131" s="132"/>
      <c r="S131" s="132"/>
      <c r="T131" s="164"/>
      <c r="U131" s="132"/>
      <c r="V131" s="36"/>
      <c r="W131" s="36"/>
      <c r="X131" s="36"/>
      <c r="Y131" s="36"/>
      <c r="Z131" s="34"/>
    </row>
    <row r="132" spans="1:26" ht="15.75" hidden="1" x14ac:dyDescent="0.25">
      <c r="A132" s="41"/>
      <c r="B132" s="41"/>
      <c r="C132" s="167"/>
      <c r="D132" s="168">
        <v>59</v>
      </c>
      <c r="E132" s="169">
        <v>1.6639999999999999</v>
      </c>
      <c r="F132" s="168"/>
      <c r="G132" s="176"/>
      <c r="H132" s="170"/>
      <c r="I132" s="170"/>
      <c r="J132" s="163"/>
      <c r="K132" s="163"/>
      <c r="L132" s="163"/>
      <c r="M132" s="132"/>
      <c r="N132" s="132"/>
      <c r="O132" s="132"/>
      <c r="P132" s="132"/>
      <c r="Q132" s="132"/>
      <c r="R132" s="132"/>
      <c r="S132" s="132"/>
      <c r="T132" s="164"/>
      <c r="U132" s="132"/>
      <c r="V132" s="36"/>
      <c r="W132" s="36"/>
      <c r="X132" s="36"/>
      <c r="Y132" s="36"/>
      <c r="Z132" s="34"/>
    </row>
    <row r="133" spans="1:26" ht="15.75" hidden="1" x14ac:dyDescent="0.25">
      <c r="A133" s="41"/>
      <c r="B133" s="41"/>
      <c r="C133" s="167"/>
      <c r="D133" s="168">
        <v>60</v>
      </c>
      <c r="E133" s="169">
        <v>1.732</v>
      </c>
      <c r="F133" s="168"/>
      <c r="G133" s="176"/>
      <c r="H133" s="170"/>
      <c r="I133" s="170"/>
      <c r="J133" s="163"/>
      <c r="K133" s="163"/>
      <c r="L133" s="163"/>
      <c r="M133" s="132"/>
      <c r="N133" s="132"/>
      <c r="O133" s="132"/>
      <c r="P133" s="132"/>
      <c r="Q133" s="132"/>
      <c r="R133" s="132"/>
      <c r="S133" s="132"/>
      <c r="T133" s="164"/>
      <c r="U133" s="132"/>
      <c r="V133" s="36"/>
      <c r="W133" s="36"/>
      <c r="X133" s="36"/>
      <c r="Y133" s="36"/>
      <c r="Z133" s="34"/>
    </row>
    <row r="134" spans="1:26" ht="15.75" hidden="1" x14ac:dyDescent="0.25">
      <c r="A134" s="41"/>
      <c r="B134" s="41"/>
      <c r="C134" s="167"/>
      <c r="D134" s="168">
        <v>61</v>
      </c>
      <c r="E134" s="169">
        <v>1.804</v>
      </c>
      <c r="F134" s="168"/>
      <c r="G134" s="176"/>
      <c r="H134" s="170"/>
      <c r="I134" s="170"/>
      <c r="J134" s="163"/>
      <c r="K134" s="163"/>
      <c r="L134" s="163"/>
      <c r="M134" s="132"/>
      <c r="N134" s="132"/>
      <c r="O134" s="132"/>
      <c r="P134" s="132"/>
      <c r="Q134" s="132"/>
      <c r="R134" s="132"/>
      <c r="S134" s="132"/>
      <c r="T134" s="164"/>
      <c r="U134" s="132"/>
      <c r="V134" s="36"/>
      <c r="W134" s="36"/>
      <c r="X134" s="36"/>
      <c r="Y134" s="36"/>
      <c r="Z134" s="34"/>
    </row>
    <row r="135" spans="1:26" ht="15.75" hidden="1" x14ac:dyDescent="0.25">
      <c r="A135" s="41"/>
      <c r="B135" s="41"/>
      <c r="C135" s="167"/>
      <c r="D135" s="168">
        <v>62</v>
      </c>
      <c r="E135" s="169">
        <v>1.88</v>
      </c>
      <c r="F135" s="168"/>
      <c r="G135" s="176"/>
      <c r="H135" s="170"/>
      <c r="I135" s="170"/>
      <c r="J135" s="163"/>
      <c r="K135" s="163"/>
      <c r="L135" s="163"/>
      <c r="M135" s="132"/>
      <c r="N135" s="132"/>
      <c r="O135" s="132"/>
      <c r="P135" s="132"/>
      <c r="Q135" s="132"/>
      <c r="R135" s="132"/>
      <c r="S135" s="132"/>
      <c r="T135" s="164"/>
      <c r="U135" s="132"/>
      <c r="V135" s="36"/>
      <c r="W135" s="36"/>
      <c r="X135" s="36"/>
      <c r="Y135" s="36"/>
      <c r="Z135" s="34"/>
    </row>
    <row r="136" spans="1:26" ht="15.75" hidden="1" x14ac:dyDescent="0.25">
      <c r="A136" s="41"/>
      <c r="B136" s="41"/>
      <c r="C136" s="167"/>
      <c r="D136" s="168">
        <v>63</v>
      </c>
      <c r="E136" s="169">
        <v>1.962</v>
      </c>
      <c r="F136" s="168"/>
      <c r="G136" s="176"/>
      <c r="H136" s="170"/>
      <c r="I136" s="170"/>
      <c r="J136" s="163"/>
      <c r="K136" s="163"/>
      <c r="L136" s="163"/>
      <c r="M136" s="132"/>
      <c r="N136" s="132"/>
      <c r="O136" s="132"/>
      <c r="P136" s="132"/>
      <c r="Q136" s="132"/>
      <c r="R136" s="132"/>
      <c r="S136" s="132"/>
      <c r="T136" s="164"/>
      <c r="U136" s="132"/>
      <c r="V136" s="36"/>
      <c r="W136" s="36"/>
      <c r="X136" s="36"/>
      <c r="Y136" s="36"/>
      <c r="Z136" s="34"/>
    </row>
    <row r="137" spans="1:26" ht="15.75" hidden="1" x14ac:dyDescent="0.25">
      <c r="A137" s="41"/>
      <c r="B137" s="41"/>
      <c r="C137" s="167"/>
      <c r="D137" s="168">
        <v>64</v>
      </c>
      <c r="E137" s="169">
        <v>2.0499999999999998</v>
      </c>
      <c r="F137" s="168"/>
      <c r="G137" s="176"/>
      <c r="H137" s="170"/>
      <c r="I137" s="170"/>
      <c r="J137" s="163"/>
      <c r="K137" s="163"/>
      <c r="L137" s="163"/>
      <c r="M137" s="132"/>
      <c r="N137" s="132"/>
      <c r="O137" s="132"/>
      <c r="P137" s="132"/>
      <c r="Q137" s="132"/>
      <c r="R137" s="132"/>
      <c r="S137" s="132"/>
      <c r="T137" s="164"/>
      <c r="U137" s="132"/>
      <c r="V137" s="36"/>
      <c r="W137" s="36"/>
      <c r="X137" s="36"/>
      <c r="Y137" s="36"/>
      <c r="Z137" s="34"/>
    </row>
    <row r="138" spans="1:26" ht="15.75" hidden="1" x14ac:dyDescent="0.25">
      <c r="A138" s="41"/>
      <c r="B138" s="41"/>
      <c r="C138" s="167"/>
      <c r="D138" s="168">
        <v>65</v>
      </c>
      <c r="E138" s="169">
        <v>2.1440000000000001</v>
      </c>
      <c r="F138" s="168"/>
      <c r="G138" s="176"/>
      <c r="H138" s="170"/>
      <c r="I138" s="170"/>
      <c r="J138" s="163"/>
      <c r="K138" s="163"/>
      <c r="L138" s="163"/>
      <c r="M138" s="132"/>
      <c r="N138" s="132"/>
      <c r="O138" s="132"/>
      <c r="P138" s="132"/>
      <c r="Q138" s="132"/>
      <c r="R138" s="132"/>
      <c r="S138" s="132"/>
      <c r="T138" s="164"/>
      <c r="U138" s="132"/>
      <c r="V138" s="36"/>
      <c r="W138" s="36"/>
      <c r="X138" s="36"/>
      <c r="Y138" s="36"/>
      <c r="Z138" s="34"/>
    </row>
    <row r="139" spans="1:26" ht="15.75" hidden="1" x14ac:dyDescent="0.25">
      <c r="A139" s="41"/>
      <c r="B139" s="41"/>
      <c r="C139" s="167"/>
      <c r="D139" s="168">
        <v>66</v>
      </c>
      <c r="E139" s="169">
        <v>2.246</v>
      </c>
      <c r="F139" s="168"/>
      <c r="G139" s="176"/>
      <c r="H139" s="170"/>
      <c r="I139" s="170"/>
      <c r="J139" s="163"/>
      <c r="K139" s="163"/>
      <c r="L139" s="163"/>
      <c r="M139" s="132"/>
      <c r="N139" s="132"/>
      <c r="O139" s="132"/>
      <c r="P139" s="132"/>
      <c r="Q139" s="132"/>
      <c r="R139" s="132"/>
      <c r="S139" s="132"/>
      <c r="T139" s="164"/>
      <c r="U139" s="132"/>
      <c r="V139" s="36"/>
      <c r="W139" s="36"/>
      <c r="X139" s="36"/>
      <c r="Y139" s="36"/>
      <c r="Z139" s="34"/>
    </row>
    <row r="140" spans="1:26" ht="15.75" hidden="1" x14ac:dyDescent="0.25">
      <c r="A140" s="41"/>
      <c r="B140" s="41"/>
      <c r="C140" s="167"/>
      <c r="D140" s="168">
        <v>67</v>
      </c>
      <c r="E140" s="169">
        <v>2.355</v>
      </c>
      <c r="F140" s="168"/>
      <c r="G140" s="176"/>
      <c r="H140" s="170"/>
      <c r="I140" s="170"/>
      <c r="J140" s="163"/>
      <c r="K140" s="163"/>
      <c r="L140" s="163"/>
      <c r="M140" s="132"/>
      <c r="N140" s="132"/>
      <c r="O140" s="132"/>
      <c r="P140" s="132"/>
      <c r="Q140" s="132"/>
      <c r="R140" s="132"/>
      <c r="S140" s="132"/>
      <c r="T140" s="164"/>
      <c r="U140" s="132"/>
      <c r="V140" s="36"/>
      <c r="W140" s="36"/>
      <c r="X140" s="36"/>
      <c r="Y140" s="36"/>
      <c r="Z140" s="34"/>
    </row>
    <row r="141" spans="1:26" ht="15.75" hidden="1" x14ac:dyDescent="0.25">
      <c r="A141" s="41"/>
      <c r="B141" s="41"/>
      <c r="C141" s="167"/>
      <c r="D141" s="168">
        <v>68</v>
      </c>
      <c r="E141" s="169">
        <v>2.4750000000000001</v>
      </c>
      <c r="F141" s="168"/>
      <c r="G141" s="176"/>
      <c r="H141" s="170"/>
      <c r="I141" s="170"/>
      <c r="J141" s="163"/>
      <c r="K141" s="163"/>
      <c r="L141" s="163"/>
      <c r="M141" s="132"/>
      <c r="N141" s="132"/>
      <c r="O141" s="132"/>
      <c r="P141" s="132"/>
      <c r="Q141" s="132"/>
      <c r="R141" s="132"/>
      <c r="S141" s="132"/>
      <c r="T141" s="164"/>
      <c r="U141" s="132"/>
      <c r="V141" s="36"/>
      <c r="W141" s="36"/>
      <c r="X141" s="36"/>
      <c r="Y141" s="36"/>
      <c r="Z141" s="34"/>
    </row>
    <row r="142" spans="1:26" ht="15.75" hidden="1" x14ac:dyDescent="0.25">
      <c r="A142" s="41"/>
      <c r="B142" s="41"/>
      <c r="C142" s="167"/>
      <c r="D142" s="168">
        <v>69</v>
      </c>
      <c r="E142" s="169">
        <v>2.605</v>
      </c>
      <c r="F142" s="168"/>
      <c r="G142" s="176"/>
      <c r="H142" s="170"/>
      <c r="I142" s="170"/>
      <c r="J142" s="163"/>
      <c r="K142" s="163"/>
      <c r="L142" s="163"/>
      <c r="M142" s="132"/>
      <c r="N142" s="132"/>
      <c r="O142" s="132"/>
      <c r="P142" s="132"/>
      <c r="Q142" s="132"/>
      <c r="R142" s="132"/>
      <c r="S142" s="132"/>
      <c r="T142" s="164"/>
      <c r="U142" s="132"/>
      <c r="V142" s="36"/>
      <c r="W142" s="36"/>
      <c r="X142" s="36"/>
      <c r="Y142" s="36"/>
      <c r="Z142" s="34"/>
    </row>
    <row r="143" spans="1:26" ht="15.75" hidden="1" x14ac:dyDescent="0.25">
      <c r="A143" s="41"/>
      <c r="B143" s="41"/>
      <c r="C143" s="167"/>
      <c r="D143" s="168">
        <v>70</v>
      </c>
      <c r="E143" s="169">
        <v>2.7469999999999999</v>
      </c>
      <c r="F143" s="168"/>
      <c r="G143" s="176"/>
      <c r="H143" s="170"/>
      <c r="I143" s="170"/>
      <c r="J143" s="163"/>
      <c r="K143" s="163"/>
      <c r="L143" s="163"/>
      <c r="M143" s="132"/>
      <c r="N143" s="132"/>
      <c r="O143" s="132"/>
      <c r="P143" s="132"/>
      <c r="Q143" s="132"/>
      <c r="R143" s="132"/>
      <c r="S143" s="132"/>
      <c r="T143" s="164"/>
      <c r="U143" s="132"/>
      <c r="V143" s="36"/>
      <c r="W143" s="36"/>
      <c r="X143" s="36"/>
      <c r="Y143" s="36"/>
      <c r="Z143" s="34"/>
    </row>
    <row r="144" spans="1:26" ht="15.75" hidden="1" x14ac:dyDescent="0.25">
      <c r="A144" s="41"/>
      <c r="B144" s="41"/>
      <c r="C144" s="167"/>
      <c r="D144" s="168">
        <v>71</v>
      </c>
      <c r="E144" s="169">
        <v>2.9039999999999999</v>
      </c>
      <c r="F144" s="168"/>
      <c r="G144" s="176"/>
      <c r="H144" s="170"/>
      <c r="I144" s="170"/>
      <c r="J144" s="163"/>
      <c r="K144" s="163"/>
      <c r="L144" s="163"/>
      <c r="M144" s="132"/>
      <c r="N144" s="132"/>
      <c r="O144" s="132"/>
      <c r="P144" s="132"/>
      <c r="Q144" s="132"/>
      <c r="R144" s="132"/>
      <c r="S144" s="132"/>
      <c r="T144" s="164"/>
      <c r="U144" s="132"/>
      <c r="V144" s="36"/>
      <c r="W144" s="36"/>
      <c r="X144" s="36"/>
      <c r="Y144" s="36"/>
      <c r="Z144" s="34"/>
    </row>
    <row r="145" spans="1:26" ht="15.75" hidden="1" x14ac:dyDescent="0.25">
      <c r="A145" s="41"/>
      <c r="B145" s="41"/>
      <c r="C145" s="167"/>
      <c r="D145" s="168">
        <v>72</v>
      </c>
      <c r="E145" s="169">
        <v>3.077</v>
      </c>
      <c r="F145" s="168"/>
      <c r="G145" s="176"/>
      <c r="H145" s="170"/>
      <c r="I145" s="170"/>
      <c r="J145" s="163"/>
      <c r="K145" s="163"/>
      <c r="L145" s="163"/>
      <c r="M145" s="132"/>
      <c r="N145" s="132"/>
      <c r="O145" s="132"/>
      <c r="P145" s="132"/>
      <c r="Q145" s="132"/>
      <c r="R145" s="132"/>
      <c r="S145" s="132"/>
      <c r="T145" s="164"/>
      <c r="U145" s="132"/>
      <c r="V145" s="36"/>
      <c r="W145" s="36"/>
      <c r="X145" s="36"/>
      <c r="Y145" s="36"/>
      <c r="Z145" s="34"/>
    </row>
    <row r="146" spans="1:26" ht="15.75" hidden="1" x14ac:dyDescent="0.25">
      <c r="A146" s="41"/>
      <c r="B146" s="41"/>
      <c r="C146" s="167"/>
      <c r="D146" s="168">
        <v>73</v>
      </c>
      <c r="E146" s="169">
        <v>3.27</v>
      </c>
      <c r="F146" s="168"/>
      <c r="G146" s="176"/>
      <c r="H146" s="170"/>
      <c r="I146" s="170"/>
      <c r="J146" s="163"/>
      <c r="K146" s="163"/>
      <c r="L146" s="163"/>
      <c r="M146" s="132"/>
      <c r="N146" s="132"/>
      <c r="O146" s="132"/>
      <c r="P146" s="132"/>
      <c r="Q146" s="132"/>
      <c r="R146" s="132"/>
      <c r="S146" s="132"/>
      <c r="T146" s="164"/>
      <c r="U146" s="132"/>
      <c r="V146" s="36"/>
      <c r="W146" s="36"/>
      <c r="X146" s="36"/>
      <c r="Y146" s="36"/>
      <c r="Z146" s="34"/>
    </row>
    <row r="147" spans="1:26" ht="15.75" hidden="1" x14ac:dyDescent="0.25">
      <c r="A147" s="41"/>
      <c r="B147" s="41"/>
      <c r="C147" s="167"/>
      <c r="D147" s="168">
        <v>74</v>
      </c>
      <c r="E147" s="169">
        <v>3.4870000000000001</v>
      </c>
      <c r="F147" s="168"/>
      <c r="G147" s="176"/>
      <c r="H147" s="170"/>
      <c r="I147" s="170"/>
      <c r="J147" s="163"/>
      <c r="K147" s="163"/>
      <c r="L147" s="163"/>
      <c r="M147" s="132"/>
      <c r="N147" s="132"/>
      <c r="O147" s="132"/>
      <c r="P147" s="132"/>
      <c r="Q147" s="132"/>
      <c r="R147" s="132"/>
      <c r="S147" s="132"/>
      <c r="T147" s="164"/>
      <c r="U147" s="132"/>
      <c r="V147" s="36"/>
      <c r="W147" s="36"/>
      <c r="X147" s="36"/>
      <c r="Y147" s="36"/>
      <c r="Z147" s="34"/>
    </row>
    <row r="148" spans="1:26" ht="15.75" hidden="1" x14ac:dyDescent="0.25">
      <c r="A148" s="41"/>
      <c r="B148" s="41"/>
      <c r="C148" s="167"/>
      <c r="D148" s="168">
        <v>75</v>
      </c>
      <c r="E148" s="169">
        <v>3.7320000000000002</v>
      </c>
      <c r="F148" s="168"/>
      <c r="G148" s="176"/>
      <c r="H148" s="170"/>
      <c r="I148" s="170"/>
      <c r="J148" s="163"/>
      <c r="K148" s="163"/>
      <c r="L148" s="163"/>
      <c r="M148" s="132"/>
      <c r="N148" s="132"/>
      <c r="O148" s="132"/>
      <c r="P148" s="132"/>
      <c r="Q148" s="132"/>
      <c r="R148" s="132"/>
      <c r="S148" s="132"/>
      <c r="T148" s="164"/>
      <c r="U148" s="132"/>
      <c r="V148" s="36"/>
      <c r="W148" s="36"/>
      <c r="X148" s="36"/>
      <c r="Y148" s="36"/>
      <c r="Z148" s="34"/>
    </row>
    <row r="149" spans="1:26" ht="15.75" hidden="1" x14ac:dyDescent="0.25">
      <c r="A149" s="41"/>
      <c r="B149" s="41"/>
      <c r="C149" s="167"/>
      <c r="D149" s="168">
        <v>76</v>
      </c>
      <c r="E149" s="169">
        <v>4.01</v>
      </c>
      <c r="F149" s="168"/>
      <c r="G149" s="176"/>
      <c r="H149" s="170"/>
      <c r="I149" s="170"/>
      <c r="J149" s="163"/>
      <c r="K149" s="163"/>
      <c r="L149" s="163"/>
      <c r="M149" s="132"/>
      <c r="N149" s="132"/>
      <c r="O149" s="132"/>
      <c r="P149" s="132"/>
      <c r="Q149" s="132"/>
      <c r="R149" s="132"/>
      <c r="S149" s="132"/>
      <c r="T149" s="164"/>
      <c r="U149" s="132"/>
      <c r="V149" s="36"/>
      <c r="W149" s="36"/>
      <c r="X149" s="36"/>
      <c r="Y149" s="36"/>
      <c r="Z149" s="34"/>
    </row>
    <row r="150" spans="1:26" ht="15.75" hidden="1" x14ac:dyDescent="0.25">
      <c r="A150" s="41"/>
      <c r="B150" s="41"/>
      <c r="C150" s="167"/>
      <c r="D150" s="168">
        <v>77</v>
      </c>
      <c r="E150" s="169">
        <v>4.3310000000000004</v>
      </c>
      <c r="F150" s="168"/>
      <c r="G150" s="176"/>
      <c r="H150" s="170"/>
      <c r="I150" s="170"/>
      <c r="J150" s="163"/>
      <c r="K150" s="163"/>
      <c r="L150" s="163"/>
      <c r="M150" s="132"/>
      <c r="N150" s="132"/>
      <c r="O150" s="132"/>
      <c r="P150" s="132"/>
      <c r="Q150" s="132"/>
      <c r="R150" s="132"/>
      <c r="S150" s="132"/>
      <c r="T150" s="164"/>
      <c r="U150" s="132"/>
      <c r="V150" s="36"/>
      <c r="W150" s="36"/>
      <c r="X150" s="36"/>
      <c r="Y150" s="36"/>
      <c r="Z150" s="34"/>
    </row>
    <row r="151" spans="1:26" ht="15.75" hidden="1" x14ac:dyDescent="0.25">
      <c r="A151" s="41"/>
      <c r="B151" s="41"/>
      <c r="C151" s="167"/>
      <c r="D151" s="168">
        <v>78</v>
      </c>
      <c r="E151" s="169">
        <v>4.7039999999999997</v>
      </c>
      <c r="F151" s="168"/>
      <c r="G151" s="176"/>
      <c r="H151" s="170"/>
      <c r="I151" s="170"/>
      <c r="J151" s="163"/>
      <c r="K151" s="163"/>
      <c r="L151" s="163"/>
      <c r="M151" s="132"/>
      <c r="N151" s="132"/>
      <c r="O151" s="132"/>
      <c r="P151" s="132"/>
      <c r="Q151" s="132"/>
      <c r="R151" s="132"/>
      <c r="S151" s="132"/>
      <c r="T151" s="164"/>
      <c r="U151" s="132"/>
      <c r="V151" s="36"/>
      <c r="W151" s="36"/>
      <c r="X151" s="36"/>
      <c r="Y151" s="36"/>
      <c r="Z151" s="34"/>
    </row>
    <row r="152" spans="1:26" ht="15.75" hidden="1" x14ac:dyDescent="0.25">
      <c r="A152" s="41"/>
      <c r="B152" s="41"/>
      <c r="C152" s="167"/>
      <c r="D152" s="168">
        <v>79</v>
      </c>
      <c r="E152" s="169">
        <v>5.1440000000000001</v>
      </c>
      <c r="F152" s="168"/>
      <c r="G152" s="176"/>
      <c r="H152" s="170"/>
      <c r="I152" s="170"/>
      <c r="J152" s="163"/>
      <c r="K152" s="163"/>
      <c r="L152" s="163"/>
      <c r="M152" s="132"/>
      <c r="N152" s="132"/>
      <c r="O152" s="132"/>
      <c r="P152" s="132"/>
      <c r="Q152" s="132"/>
      <c r="R152" s="132"/>
      <c r="S152" s="132"/>
      <c r="T152" s="164"/>
      <c r="U152" s="132"/>
      <c r="V152" s="36"/>
      <c r="W152" s="36"/>
      <c r="X152" s="36"/>
      <c r="Y152" s="36"/>
      <c r="Z152" s="34"/>
    </row>
    <row r="153" spans="1:26" ht="15.75" hidden="1" x14ac:dyDescent="0.25">
      <c r="A153" s="41"/>
      <c r="B153" s="41"/>
      <c r="C153" s="167"/>
      <c r="D153" s="168">
        <v>80</v>
      </c>
      <c r="E153" s="169">
        <v>5.6710000000000003</v>
      </c>
      <c r="F153" s="168"/>
      <c r="G153" s="176"/>
      <c r="H153" s="170"/>
      <c r="I153" s="170"/>
      <c r="J153" s="163"/>
      <c r="K153" s="163"/>
      <c r="L153" s="163"/>
      <c r="M153" s="132"/>
      <c r="N153" s="132"/>
      <c r="O153" s="132"/>
      <c r="P153" s="132"/>
      <c r="Q153" s="132"/>
      <c r="R153" s="132"/>
      <c r="S153" s="132"/>
      <c r="T153" s="164"/>
      <c r="U153" s="132"/>
      <c r="V153" s="36"/>
      <c r="W153" s="36"/>
      <c r="X153" s="36"/>
      <c r="Y153" s="36"/>
      <c r="Z153" s="34"/>
    </row>
    <row r="154" spans="1:26" ht="15.75" hidden="1" x14ac:dyDescent="0.25">
      <c r="A154" s="41"/>
      <c r="B154" s="41"/>
      <c r="C154" s="167"/>
      <c r="D154" s="168">
        <v>81</v>
      </c>
      <c r="E154" s="169">
        <v>6.3129999999999997</v>
      </c>
      <c r="F154" s="168"/>
      <c r="G154" s="176"/>
      <c r="H154" s="170"/>
      <c r="I154" s="170"/>
      <c r="J154" s="163"/>
      <c r="K154" s="163"/>
      <c r="L154" s="163"/>
      <c r="M154" s="132"/>
      <c r="N154" s="132"/>
      <c r="O154" s="132"/>
      <c r="P154" s="132"/>
      <c r="Q154" s="132"/>
      <c r="R154" s="132"/>
      <c r="S154" s="132"/>
      <c r="T154" s="164"/>
      <c r="U154" s="132"/>
      <c r="V154" s="36"/>
      <c r="W154" s="36"/>
      <c r="X154" s="36"/>
      <c r="Y154" s="36"/>
      <c r="Z154" s="34"/>
    </row>
    <row r="155" spans="1:26" ht="15.75" hidden="1" x14ac:dyDescent="0.25">
      <c r="A155" s="41"/>
      <c r="B155" s="41"/>
      <c r="C155" s="167"/>
      <c r="D155" s="168">
        <v>82</v>
      </c>
      <c r="E155" s="169">
        <v>7.1150000000000002</v>
      </c>
      <c r="F155" s="168"/>
      <c r="G155" s="176"/>
      <c r="H155" s="170"/>
      <c r="I155" s="170"/>
      <c r="J155" s="163"/>
      <c r="K155" s="163"/>
      <c r="L155" s="163"/>
      <c r="M155" s="132"/>
      <c r="N155" s="132"/>
      <c r="O155" s="132"/>
      <c r="P155" s="132"/>
      <c r="Q155" s="132"/>
      <c r="R155" s="132"/>
      <c r="S155" s="132"/>
      <c r="T155" s="164"/>
      <c r="U155" s="132"/>
      <c r="V155" s="36"/>
      <c r="W155" s="36"/>
      <c r="X155" s="36"/>
      <c r="Y155" s="36"/>
      <c r="Z155" s="34"/>
    </row>
    <row r="156" spans="1:26" ht="15.75" hidden="1" x14ac:dyDescent="0.25">
      <c r="A156" s="41"/>
      <c r="B156" s="41"/>
      <c r="C156" s="167"/>
      <c r="D156" s="168">
        <v>83</v>
      </c>
      <c r="E156" s="169">
        <v>8.1440000000000001</v>
      </c>
      <c r="F156" s="168"/>
      <c r="G156" s="176"/>
      <c r="H156" s="170"/>
      <c r="I156" s="170"/>
      <c r="J156" s="163"/>
      <c r="K156" s="163"/>
      <c r="L156" s="163"/>
      <c r="M156" s="132"/>
      <c r="N156" s="132"/>
      <c r="O156" s="132"/>
      <c r="P156" s="132"/>
      <c r="Q156" s="132"/>
      <c r="R156" s="132"/>
      <c r="S156" s="132"/>
      <c r="T156" s="164"/>
      <c r="U156" s="132"/>
      <c r="V156" s="36"/>
      <c r="W156" s="36"/>
      <c r="X156" s="36"/>
      <c r="Y156" s="36"/>
      <c r="Z156" s="34"/>
    </row>
    <row r="157" spans="1:26" ht="15.75" hidden="1" x14ac:dyDescent="0.25">
      <c r="A157" s="41"/>
      <c r="B157" s="41"/>
      <c r="C157" s="167"/>
      <c r="D157" s="168">
        <v>84</v>
      </c>
      <c r="E157" s="169">
        <v>9.5139999999999993</v>
      </c>
      <c r="F157" s="168"/>
      <c r="G157" s="176"/>
      <c r="H157" s="170"/>
      <c r="I157" s="170"/>
      <c r="J157" s="163"/>
      <c r="K157" s="163"/>
      <c r="L157" s="163"/>
      <c r="M157" s="132"/>
      <c r="N157" s="132"/>
      <c r="O157" s="132"/>
      <c r="P157" s="132"/>
      <c r="Q157" s="132"/>
      <c r="R157" s="132"/>
      <c r="S157" s="132"/>
      <c r="T157" s="164"/>
      <c r="U157" s="132"/>
      <c r="V157" s="36"/>
      <c r="W157" s="36"/>
      <c r="X157" s="36"/>
      <c r="Y157" s="36"/>
      <c r="Z157" s="34"/>
    </row>
    <row r="158" spans="1:26" ht="15.75" hidden="1" x14ac:dyDescent="0.25">
      <c r="A158" s="41"/>
      <c r="B158" s="41"/>
      <c r="C158" s="167"/>
      <c r="D158" s="168">
        <v>85</v>
      </c>
      <c r="E158" s="169">
        <v>11.43</v>
      </c>
      <c r="F158" s="168"/>
      <c r="G158" s="176"/>
      <c r="H158" s="170"/>
      <c r="I158" s="170"/>
      <c r="J158" s="163"/>
      <c r="K158" s="163"/>
      <c r="L158" s="163"/>
      <c r="M158" s="132"/>
      <c r="N158" s="132"/>
      <c r="O158" s="132"/>
      <c r="P158" s="132"/>
      <c r="Q158" s="132"/>
      <c r="R158" s="132"/>
      <c r="S158" s="132"/>
      <c r="T158" s="164"/>
      <c r="U158" s="132"/>
      <c r="V158" s="36"/>
      <c r="W158" s="36"/>
      <c r="X158" s="36"/>
      <c r="Y158" s="36"/>
      <c r="Z158" s="34"/>
    </row>
    <row r="159" spans="1:26" ht="15.75" hidden="1" x14ac:dyDescent="0.25">
      <c r="A159" s="41"/>
      <c r="B159" s="41"/>
      <c r="C159" s="167"/>
      <c r="D159" s="168">
        <v>86</v>
      </c>
      <c r="E159" s="169">
        <v>14.3</v>
      </c>
      <c r="F159" s="168"/>
      <c r="G159" s="176"/>
      <c r="H159" s="170"/>
      <c r="I159" s="170"/>
      <c r="J159" s="163"/>
      <c r="K159" s="163"/>
      <c r="L159" s="163"/>
      <c r="M159" s="132"/>
      <c r="N159" s="132"/>
      <c r="O159" s="132"/>
      <c r="P159" s="132"/>
      <c r="Q159" s="132"/>
      <c r="R159" s="132"/>
      <c r="S159" s="132"/>
      <c r="T159" s="164"/>
      <c r="U159" s="132"/>
      <c r="V159" s="36"/>
      <c r="W159" s="36"/>
      <c r="X159" s="36"/>
      <c r="Y159" s="36"/>
      <c r="Z159" s="34"/>
    </row>
    <row r="160" spans="1:26" ht="15.75" hidden="1" x14ac:dyDescent="0.25">
      <c r="A160" s="41"/>
      <c r="B160" s="41"/>
      <c r="C160" s="167"/>
      <c r="D160" s="168">
        <v>87</v>
      </c>
      <c r="E160" s="169">
        <v>19.081</v>
      </c>
      <c r="F160" s="168"/>
      <c r="G160" s="176"/>
      <c r="H160" s="170"/>
      <c r="I160" s="170"/>
      <c r="J160" s="163"/>
      <c r="K160" s="163"/>
      <c r="L160" s="163"/>
      <c r="M160" s="132"/>
      <c r="N160" s="132"/>
      <c r="O160" s="132"/>
      <c r="P160" s="132"/>
      <c r="Q160" s="132"/>
      <c r="R160" s="132"/>
      <c r="S160" s="132"/>
      <c r="T160" s="164"/>
      <c r="U160" s="132"/>
      <c r="V160" s="36"/>
      <c r="W160" s="36"/>
      <c r="X160" s="36"/>
      <c r="Y160" s="36"/>
      <c r="Z160" s="34"/>
    </row>
    <row r="161" spans="1:26" ht="15.75" hidden="1" x14ac:dyDescent="0.25">
      <c r="A161" s="41"/>
      <c r="B161" s="41"/>
      <c r="C161" s="167"/>
      <c r="D161" s="168">
        <v>88</v>
      </c>
      <c r="E161" s="169">
        <v>28.635999999999999</v>
      </c>
      <c r="F161" s="168"/>
      <c r="G161" s="176"/>
      <c r="H161" s="170"/>
      <c r="I161" s="170"/>
      <c r="J161" s="163"/>
      <c r="K161" s="163"/>
      <c r="L161" s="163"/>
      <c r="M161" s="132"/>
      <c r="N161" s="132"/>
      <c r="O161" s="132"/>
      <c r="P161" s="132"/>
      <c r="Q161" s="132"/>
      <c r="R161" s="132"/>
      <c r="S161" s="132"/>
      <c r="T161" s="164"/>
      <c r="U161" s="132"/>
      <c r="V161" s="36"/>
      <c r="W161" s="36"/>
      <c r="X161" s="36"/>
      <c r="Y161" s="36"/>
      <c r="Z161" s="34"/>
    </row>
    <row r="162" spans="1:26" ht="15.75" hidden="1" x14ac:dyDescent="0.25">
      <c r="A162" s="41"/>
      <c r="B162" s="41"/>
      <c r="C162" s="167"/>
      <c r="D162" s="168">
        <v>89</v>
      </c>
      <c r="E162" s="169">
        <v>57.29</v>
      </c>
      <c r="F162" s="168"/>
      <c r="G162" s="176"/>
      <c r="H162" s="170"/>
      <c r="I162" s="170"/>
      <c r="J162" s="163"/>
      <c r="K162" s="163"/>
      <c r="L162" s="163"/>
      <c r="M162" s="132"/>
      <c r="N162" s="132"/>
      <c r="O162" s="132"/>
      <c r="P162" s="132"/>
      <c r="Q162" s="132"/>
      <c r="R162" s="132"/>
      <c r="S162" s="132"/>
      <c r="T162" s="164"/>
      <c r="U162" s="132"/>
      <c r="V162" s="36"/>
      <c r="W162" s="36"/>
      <c r="X162" s="36"/>
      <c r="Y162" s="36"/>
      <c r="Z162" s="34"/>
    </row>
    <row r="163" spans="1:26" ht="16.5" hidden="1" thickBot="1" x14ac:dyDescent="0.3">
      <c r="A163" s="41"/>
      <c r="B163" s="41"/>
      <c r="C163" s="178"/>
      <c r="D163" s="179">
        <v>90</v>
      </c>
      <c r="E163" s="180">
        <v>0</v>
      </c>
      <c r="F163" s="179"/>
      <c r="G163" s="181"/>
      <c r="H163" s="182"/>
      <c r="I163" s="182"/>
      <c r="J163" s="183"/>
      <c r="K163" s="183"/>
      <c r="L163" s="163"/>
      <c r="M163" s="132"/>
      <c r="N163" s="132"/>
      <c r="O163" s="132"/>
      <c r="P163" s="132"/>
      <c r="Q163" s="132"/>
      <c r="R163" s="132"/>
      <c r="S163" s="132"/>
      <c r="T163" s="164"/>
      <c r="U163" s="132"/>
      <c r="V163" s="36"/>
      <c r="W163" s="36"/>
      <c r="X163" s="36"/>
      <c r="Y163" s="36"/>
      <c r="Z163" s="34"/>
    </row>
    <row r="164" spans="1:26" ht="16.5" thickTop="1" x14ac:dyDescent="0.25">
      <c r="A164" s="41"/>
      <c r="B164" s="41"/>
      <c r="C164" s="344" t="s">
        <v>4727</v>
      </c>
      <c r="D164" s="345"/>
      <c r="E164" s="345"/>
      <c r="F164" s="345"/>
      <c r="G164" s="345"/>
      <c r="H164" s="345"/>
      <c r="I164" s="345"/>
      <c r="J164" s="345"/>
      <c r="K164" s="184"/>
      <c r="L164" s="163"/>
      <c r="M164" s="132"/>
      <c r="N164" s="132"/>
      <c r="O164" s="132"/>
      <c r="P164" s="132"/>
      <c r="Q164" s="132"/>
      <c r="R164" s="132"/>
      <c r="S164" s="132"/>
      <c r="T164" s="164"/>
      <c r="U164" s="132"/>
      <c r="V164" s="36"/>
      <c r="W164" s="36"/>
      <c r="X164" s="36"/>
      <c r="Y164" s="36"/>
      <c r="Z164" s="34"/>
    </row>
    <row r="165" spans="1:26" x14ac:dyDescent="0.25">
      <c r="A165" s="132"/>
      <c r="B165" s="132"/>
      <c r="C165" s="132"/>
      <c r="D165" s="132"/>
      <c r="E165" s="132"/>
      <c r="F165" s="132"/>
      <c r="G165" s="132"/>
      <c r="H165" s="132"/>
      <c r="I165" s="132"/>
      <c r="J165" s="132"/>
      <c r="K165" s="132"/>
      <c r="L165" s="132"/>
      <c r="M165" s="132"/>
      <c r="N165" s="132"/>
      <c r="O165" s="132"/>
      <c r="P165" s="132"/>
      <c r="Q165" s="132"/>
      <c r="R165" s="132"/>
      <c r="S165" s="132"/>
      <c r="T165" s="164"/>
      <c r="U165" s="132"/>
      <c r="V165" s="36"/>
      <c r="W165" s="36"/>
      <c r="X165" s="36"/>
      <c r="Y165" s="36"/>
      <c r="Z165" s="34"/>
    </row>
    <row r="166" spans="1:26" x14ac:dyDescent="0.25">
      <c r="A166" s="132"/>
      <c r="B166" s="132"/>
      <c r="C166" s="132"/>
      <c r="D166" s="132"/>
      <c r="E166" s="132"/>
      <c r="F166" s="132"/>
      <c r="G166" s="132"/>
      <c r="H166" s="132"/>
      <c r="I166" s="132"/>
      <c r="J166" s="132"/>
      <c r="K166" s="132"/>
      <c r="L166" s="132"/>
      <c r="M166" s="132"/>
      <c r="N166" s="132"/>
      <c r="O166" s="132"/>
      <c r="P166" s="132"/>
      <c r="Q166" s="132"/>
      <c r="R166" s="132"/>
      <c r="S166" s="132"/>
      <c r="T166" s="164"/>
      <c r="U166" s="132"/>
      <c r="V166" s="36"/>
      <c r="W166" s="36"/>
      <c r="X166" s="36"/>
      <c r="Y166" s="36"/>
      <c r="Z166" s="34"/>
    </row>
    <row r="167" spans="1:26" x14ac:dyDescent="0.25">
      <c r="A167" s="132"/>
      <c r="B167" s="132"/>
      <c r="C167" s="132"/>
      <c r="D167" s="132"/>
      <c r="E167" s="132"/>
      <c r="F167" s="132"/>
      <c r="G167" s="132"/>
      <c r="H167" s="132"/>
      <c r="I167" s="132"/>
      <c r="J167" s="132"/>
      <c r="K167" s="132"/>
      <c r="L167" s="132"/>
      <c r="M167" s="132"/>
      <c r="N167" s="132"/>
      <c r="O167" s="132"/>
      <c r="P167" s="132"/>
      <c r="Q167" s="132"/>
      <c r="R167" s="132"/>
      <c r="S167" s="132"/>
      <c r="T167" s="164"/>
      <c r="U167" s="132"/>
      <c r="V167" s="36"/>
      <c r="W167" s="36"/>
      <c r="X167" s="36"/>
      <c r="Y167" s="36"/>
      <c r="Z167" s="34"/>
    </row>
    <row r="168" spans="1:26" ht="15.75" thickBot="1" x14ac:dyDescent="0.3">
      <c r="A168" s="132"/>
      <c r="B168" s="132"/>
      <c r="C168" s="132"/>
      <c r="D168" s="132"/>
      <c r="E168" s="132"/>
      <c r="F168" s="132"/>
      <c r="G168" s="132"/>
      <c r="H168" s="132"/>
      <c r="I168" s="132"/>
      <c r="J168" s="132"/>
      <c r="K168" s="185"/>
      <c r="L168" s="185"/>
      <c r="M168" s="185"/>
      <c r="N168" s="185"/>
      <c r="O168" s="185"/>
      <c r="P168" s="185"/>
      <c r="Q168" s="185"/>
      <c r="R168" s="185"/>
      <c r="S168" s="186"/>
      <c r="T168" s="164"/>
      <c r="U168" s="132"/>
      <c r="V168" s="36"/>
      <c r="W168" s="36"/>
      <c r="X168" s="36"/>
      <c r="Y168" s="36"/>
      <c r="Z168" s="34"/>
    </row>
    <row r="169" spans="1:26" x14ac:dyDescent="0.25">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sheetData>
  <mergeCells count="35">
    <mergeCell ref="C164:J164"/>
    <mergeCell ref="H15:J15"/>
    <mergeCell ref="L61:P61"/>
    <mergeCell ref="L62:P62"/>
    <mergeCell ref="C63:J67"/>
    <mergeCell ref="L63:P63"/>
    <mergeCell ref="L64:P64"/>
    <mergeCell ref="L65:P65"/>
    <mergeCell ref="C29:J29"/>
    <mergeCell ref="C31:F31"/>
    <mergeCell ref="F35:I35"/>
    <mergeCell ref="C37:J39"/>
    <mergeCell ref="L56:O56"/>
    <mergeCell ref="C59:J59"/>
    <mergeCell ref="O15:Q15"/>
    <mergeCell ref="C21:J21"/>
    <mergeCell ref="C25:J25"/>
    <mergeCell ref="B71:J71"/>
    <mergeCell ref="B72:J72"/>
    <mergeCell ref="B56:J56"/>
    <mergeCell ref="O13:Q13"/>
    <mergeCell ref="K12:K13"/>
    <mergeCell ref="H14:J14"/>
    <mergeCell ref="O14:Q14"/>
    <mergeCell ref="B1:J1"/>
    <mergeCell ref="L1:S1"/>
    <mergeCell ref="F2:G3"/>
    <mergeCell ref="K5:K6"/>
    <mergeCell ref="J6:J7"/>
    <mergeCell ref="C10:F10"/>
    <mergeCell ref="G10:J10"/>
    <mergeCell ref="C11:F11"/>
    <mergeCell ref="G11:J11"/>
    <mergeCell ref="J12:J13"/>
    <mergeCell ref="B13:G13"/>
  </mergeCells>
  <dataValidations count="4">
    <dataValidation allowBlank="1" showInputMessage="1" showErrorMessage="1" prompt="Enter the angle from the position of the observer from the base of the object at MHW to the top of the object." sqref="E60" xr:uid="{47A2AE2A-6AE7-495A-99CB-37EBC05087D4}"/>
    <dataValidation allowBlank="1" showInputMessage="1" showErrorMessage="1" prompt="Enter the distance from the observer to the base of the object being measured." sqref="E20 E24 E28" xr:uid="{B44C602A-3FB4-4B03-AA78-55D920B16CE2}"/>
    <dataValidation allowBlank="1" showInputMessage="1" showErrorMessage="1" prompt="Enter the length of the object in feet." sqref="D32 E58" xr:uid="{AEAC9A55-E0DF-4A01-A6F8-6D260AF5A0AA}"/>
    <dataValidation allowBlank="1" showInputMessage="1" showErrorMessage="1" prompt="Enter the scale of the chart being used." sqref="D35" xr:uid="{27348100-C6C0-4604-BA69-7D0EE102395E}"/>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61AC8-3A6B-4E8F-980B-9B1824E64781}">
  <dimension ref="A1:AF406"/>
  <sheetViews>
    <sheetView topLeftCell="A224" workbookViewId="0">
      <selection activeCell="F222" sqref="F222"/>
    </sheetView>
  </sheetViews>
  <sheetFormatPr defaultRowHeight="15" x14ac:dyDescent="0.25"/>
  <cols>
    <col min="1" max="1" width="7.42578125" customWidth="1"/>
    <col min="2" max="2" width="50.85546875" customWidth="1"/>
    <col min="3" max="3" width="13.5703125" customWidth="1"/>
    <col min="6" max="6" width="37.28515625" customWidth="1"/>
    <col min="7" max="7" width="13.140625" customWidth="1"/>
    <col min="9" max="9" width="4.28515625" customWidth="1"/>
    <col min="10" max="10" width="45.7109375" customWidth="1"/>
    <col min="14" max="14" width="45.85546875" customWidth="1"/>
    <col min="15" max="15" width="12.140625" customWidth="1"/>
    <col min="18" max="18" width="49.28515625" customWidth="1"/>
    <col min="22" max="22" width="44" bestFit="1" customWidth="1"/>
  </cols>
  <sheetData>
    <row r="1" spans="1:32" x14ac:dyDescent="0.25">
      <c r="A1" t="s">
        <v>5174</v>
      </c>
    </row>
    <row r="2" spans="1:32" x14ac:dyDescent="0.25">
      <c r="A2" t="s">
        <v>5848</v>
      </c>
      <c r="B2">
        <f>COUNTA(B4:B500)</f>
        <v>358</v>
      </c>
      <c r="J2" s="281"/>
      <c r="M2" s="281"/>
      <c r="Q2" s="281"/>
      <c r="U2" s="281"/>
      <c r="Y2" s="281"/>
      <c r="AC2" s="281"/>
      <c r="AF2" s="281"/>
    </row>
    <row r="3" spans="1:32" x14ac:dyDescent="0.25">
      <c r="A3" s="7" t="s">
        <v>5489</v>
      </c>
      <c r="B3" s="7" t="s">
        <v>4813</v>
      </c>
      <c r="C3" s="7" t="s">
        <v>4814</v>
      </c>
      <c r="D3" s="271"/>
      <c r="E3" s="273"/>
      <c r="F3" s="273"/>
      <c r="G3" s="273"/>
      <c r="I3" s="273"/>
      <c r="J3" s="282"/>
      <c r="K3" s="273"/>
      <c r="M3" s="283"/>
      <c r="N3" s="283"/>
      <c r="O3" s="283"/>
    </row>
    <row r="4" spans="1:32" x14ac:dyDescent="0.25">
      <c r="A4" s="7">
        <v>1</v>
      </c>
      <c r="B4" s="7" t="s">
        <v>5490</v>
      </c>
      <c r="C4" s="7" t="s">
        <v>72</v>
      </c>
      <c r="E4" s="273"/>
      <c r="F4" s="273"/>
      <c r="G4" s="273"/>
      <c r="J4" s="283"/>
      <c r="M4" s="283"/>
      <c r="N4" s="283"/>
      <c r="O4" s="283"/>
    </row>
    <row r="5" spans="1:32" x14ac:dyDescent="0.25">
      <c r="A5" s="7">
        <v>2</v>
      </c>
      <c r="B5" s="7" t="s">
        <v>5491</v>
      </c>
      <c r="C5" s="7" t="s">
        <v>72</v>
      </c>
      <c r="E5" s="273"/>
      <c r="F5" s="273"/>
      <c r="G5" s="273"/>
      <c r="J5" s="283"/>
      <c r="M5" s="283"/>
      <c r="N5" s="283"/>
      <c r="O5" s="283"/>
    </row>
    <row r="6" spans="1:32" x14ac:dyDescent="0.25">
      <c r="A6" s="7">
        <v>3</v>
      </c>
      <c r="B6" s="28" t="s">
        <v>5492</v>
      </c>
      <c r="C6" s="262" t="s">
        <v>1294</v>
      </c>
      <c r="D6" s="259"/>
      <c r="E6" s="261"/>
      <c r="F6" s="273"/>
      <c r="G6" s="273"/>
      <c r="I6" s="261"/>
      <c r="J6" s="284"/>
      <c r="K6" s="261"/>
      <c r="L6" s="261"/>
      <c r="M6" s="285"/>
      <c r="N6" s="285"/>
      <c r="O6" s="285"/>
      <c r="P6" s="261"/>
      <c r="R6" s="260"/>
    </row>
    <row r="7" spans="1:32" x14ac:dyDescent="0.25">
      <c r="A7" s="7">
        <v>4</v>
      </c>
      <c r="B7" s="28" t="s">
        <v>5493</v>
      </c>
      <c r="C7" s="262" t="s">
        <v>1294</v>
      </c>
      <c r="D7" s="259"/>
      <c r="E7" s="261"/>
      <c r="F7" s="273"/>
      <c r="G7" s="273"/>
      <c r="I7" s="261"/>
      <c r="J7" s="284"/>
      <c r="K7" s="261"/>
      <c r="L7" s="261"/>
      <c r="M7" s="285"/>
      <c r="N7" s="285"/>
      <c r="O7" s="285"/>
      <c r="P7" s="261"/>
      <c r="R7" s="260"/>
    </row>
    <row r="8" spans="1:32" x14ac:dyDescent="0.25">
      <c r="A8" s="7">
        <v>5</v>
      </c>
      <c r="B8" s="28" t="s">
        <v>5494</v>
      </c>
      <c r="C8" s="262" t="s">
        <v>1294</v>
      </c>
      <c r="D8" s="259"/>
      <c r="E8" s="261"/>
      <c r="F8" s="273"/>
      <c r="G8" s="273"/>
      <c r="I8" s="261"/>
      <c r="J8" s="284"/>
      <c r="K8" s="261"/>
      <c r="L8" s="261"/>
      <c r="M8" s="285"/>
      <c r="N8" s="285"/>
      <c r="O8" s="285"/>
      <c r="P8" s="261"/>
      <c r="R8" s="260"/>
    </row>
    <row r="9" spans="1:32" x14ac:dyDescent="0.25">
      <c r="A9" s="7">
        <v>6</v>
      </c>
      <c r="B9" s="28" t="s">
        <v>5495</v>
      </c>
      <c r="C9" s="262" t="s">
        <v>1294</v>
      </c>
      <c r="D9" s="259"/>
      <c r="E9" s="261"/>
      <c r="F9" s="273"/>
      <c r="G9" s="273"/>
      <c r="I9" s="261"/>
      <c r="J9" s="284"/>
      <c r="K9" s="261"/>
      <c r="L9" s="261"/>
      <c r="M9" s="285"/>
      <c r="N9" s="285"/>
      <c r="O9" s="285"/>
      <c r="P9" s="261"/>
      <c r="R9" s="260"/>
    </row>
    <row r="10" spans="1:32" x14ac:dyDescent="0.25">
      <c r="A10" s="7">
        <v>7</v>
      </c>
      <c r="B10" s="28" t="s">
        <v>5496</v>
      </c>
      <c r="C10" s="262" t="s">
        <v>1294</v>
      </c>
      <c r="D10" s="259"/>
      <c r="E10" s="261"/>
      <c r="F10" s="273"/>
      <c r="G10" s="273"/>
      <c r="I10" s="261"/>
      <c r="J10" s="284"/>
      <c r="K10" s="261"/>
      <c r="L10" s="261"/>
      <c r="M10" s="285"/>
      <c r="N10" s="285"/>
      <c r="O10" s="285"/>
      <c r="P10" s="261"/>
      <c r="R10" s="260"/>
    </row>
    <row r="11" spans="1:32" x14ac:dyDescent="0.25">
      <c r="A11" s="7">
        <v>8</v>
      </c>
      <c r="B11" s="28" t="s">
        <v>5497</v>
      </c>
      <c r="C11" s="262" t="s">
        <v>1294</v>
      </c>
      <c r="D11" s="259"/>
      <c r="E11" s="261"/>
      <c r="F11" s="273"/>
      <c r="G11" s="273"/>
      <c r="I11" s="261"/>
      <c r="J11" s="284"/>
      <c r="K11" s="261"/>
      <c r="L11" s="261"/>
      <c r="M11" s="285"/>
      <c r="N11" s="285"/>
      <c r="O11" s="285"/>
      <c r="P11" s="261"/>
      <c r="R11" s="260"/>
    </row>
    <row r="12" spans="1:32" x14ac:dyDescent="0.25">
      <c r="A12" s="7">
        <v>9</v>
      </c>
      <c r="B12" s="28" t="s">
        <v>5498</v>
      </c>
      <c r="C12" s="262" t="s">
        <v>1294</v>
      </c>
      <c r="D12" s="259"/>
      <c r="E12" s="261"/>
      <c r="F12" s="273"/>
      <c r="G12" s="273"/>
      <c r="I12" s="261"/>
      <c r="J12" s="284"/>
      <c r="K12" s="261"/>
      <c r="L12" s="261"/>
      <c r="M12" s="285"/>
      <c r="N12" s="285"/>
      <c r="O12" s="285"/>
      <c r="P12" s="261"/>
    </row>
    <row r="13" spans="1:32" x14ac:dyDescent="0.25">
      <c r="A13" s="7">
        <v>10</v>
      </c>
      <c r="B13" s="7" t="s">
        <v>5499</v>
      </c>
      <c r="C13" s="7" t="s">
        <v>1294</v>
      </c>
      <c r="E13" s="273"/>
      <c r="F13" s="273"/>
      <c r="G13" s="273"/>
      <c r="J13" s="283"/>
      <c r="M13" s="283"/>
      <c r="N13" s="283"/>
      <c r="O13" s="283"/>
    </row>
    <row r="14" spans="1:32" x14ac:dyDescent="0.25">
      <c r="A14" s="7">
        <v>11</v>
      </c>
      <c r="B14" s="7" t="s">
        <v>5500</v>
      </c>
      <c r="C14" s="7" t="s">
        <v>1294</v>
      </c>
      <c r="E14" s="273"/>
      <c r="F14" s="273"/>
      <c r="G14" s="273"/>
      <c r="J14" s="283"/>
      <c r="M14" s="283"/>
      <c r="N14" s="283"/>
      <c r="O14" s="283"/>
    </row>
    <row r="15" spans="1:32" x14ac:dyDescent="0.25">
      <c r="A15" s="7">
        <v>12</v>
      </c>
      <c r="B15" s="7" t="s">
        <v>5501</v>
      </c>
      <c r="C15" s="7" t="s">
        <v>1294</v>
      </c>
      <c r="E15" s="273"/>
      <c r="F15" s="273"/>
      <c r="G15" s="273"/>
      <c r="J15" s="283"/>
      <c r="M15" s="283"/>
      <c r="N15" s="283"/>
      <c r="O15" s="283"/>
    </row>
    <row r="16" spans="1:32" x14ac:dyDescent="0.25">
      <c r="A16" s="7">
        <v>13</v>
      </c>
      <c r="B16" s="7" t="s">
        <v>5502</v>
      </c>
      <c r="C16" s="7" t="s">
        <v>1294</v>
      </c>
      <c r="E16" s="273"/>
      <c r="F16" s="273"/>
      <c r="G16" s="273"/>
      <c r="J16" s="283"/>
      <c r="M16" s="283"/>
      <c r="N16" s="283"/>
      <c r="O16" s="283"/>
    </row>
    <row r="17" spans="1:15" x14ac:dyDescent="0.25">
      <c r="A17" s="7">
        <v>14</v>
      </c>
      <c r="B17" s="7" t="s">
        <v>5503</v>
      </c>
      <c r="C17" s="7" t="s">
        <v>1294</v>
      </c>
      <c r="E17" s="273"/>
      <c r="F17" s="273"/>
      <c r="G17" s="273"/>
      <c r="J17" s="283"/>
      <c r="M17" s="283"/>
      <c r="N17" s="283"/>
      <c r="O17" s="283"/>
    </row>
    <row r="18" spans="1:15" x14ac:dyDescent="0.25">
      <c r="A18" s="7">
        <v>15</v>
      </c>
      <c r="B18" s="7" t="s">
        <v>5504</v>
      </c>
      <c r="C18" s="7" t="s">
        <v>1294</v>
      </c>
      <c r="E18" s="273"/>
      <c r="F18" s="273"/>
      <c r="G18" s="273"/>
      <c r="J18" s="283"/>
      <c r="M18" s="283"/>
      <c r="N18" s="283"/>
      <c r="O18" s="283"/>
    </row>
    <row r="19" spans="1:15" x14ac:dyDescent="0.25">
      <c r="A19" s="7">
        <v>16</v>
      </c>
      <c r="B19" s="7" t="s">
        <v>5505</v>
      </c>
      <c r="C19" s="7" t="s">
        <v>1294</v>
      </c>
      <c r="E19" s="273"/>
      <c r="F19" s="273"/>
      <c r="G19" s="273"/>
      <c r="J19" s="283"/>
      <c r="M19" s="283"/>
      <c r="N19" s="283"/>
      <c r="O19" s="283"/>
    </row>
    <row r="20" spans="1:15" x14ac:dyDescent="0.25">
      <c r="A20" s="7">
        <v>17</v>
      </c>
      <c r="B20" s="7" t="s">
        <v>5506</v>
      </c>
      <c r="C20" s="7" t="s">
        <v>1294</v>
      </c>
      <c r="E20" s="273"/>
      <c r="F20" s="273"/>
      <c r="G20" s="273"/>
      <c r="J20" s="283"/>
      <c r="M20" s="283"/>
      <c r="N20" s="283"/>
      <c r="O20" s="283"/>
    </row>
    <row r="21" spans="1:15" x14ac:dyDescent="0.25">
      <c r="A21" s="7">
        <v>18</v>
      </c>
      <c r="B21" s="7" t="s">
        <v>5507</v>
      </c>
      <c r="C21" s="7" t="s">
        <v>1294</v>
      </c>
      <c r="E21" s="273"/>
      <c r="F21" s="273"/>
      <c r="G21" s="273"/>
      <c r="J21" s="283"/>
      <c r="M21" s="283"/>
      <c r="N21" s="283"/>
      <c r="O21" s="283"/>
    </row>
    <row r="22" spans="1:15" x14ac:dyDescent="0.25">
      <c r="A22" s="7">
        <v>19</v>
      </c>
      <c r="B22" s="7" t="s">
        <v>5508</v>
      </c>
      <c r="C22" s="7" t="s">
        <v>1294</v>
      </c>
      <c r="E22" s="273"/>
      <c r="F22" s="273"/>
      <c r="G22" s="273"/>
      <c r="J22" s="283"/>
      <c r="M22" s="283"/>
      <c r="N22" s="283"/>
      <c r="O22" s="283"/>
    </row>
    <row r="23" spans="1:15" x14ac:dyDescent="0.25">
      <c r="A23" s="7">
        <v>20</v>
      </c>
      <c r="B23" s="7" t="s">
        <v>5509</v>
      </c>
      <c r="C23" s="7" t="s">
        <v>1294</v>
      </c>
      <c r="E23" s="273"/>
      <c r="F23" s="273"/>
      <c r="G23" s="273"/>
      <c r="J23" s="283"/>
      <c r="M23" s="283"/>
      <c r="N23" s="283"/>
      <c r="O23" s="283"/>
    </row>
    <row r="24" spans="1:15" x14ac:dyDescent="0.25">
      <c r="A24" s="7">
        <v>21</v>
      </c>
      <c r="B24" s="7" t="s">
        <v>5510</v>
      </c>
      <c r="C24" s="7" t="s">
        <v>1294</v>
      </c>
      <c r="E24" s="273"/>
      <c r="F24" s="273"/>
      <c r="G24" s="273"/>
      <c r="J24" s="283"/>
      <c r="M24" s="283"/>
      <c r="N24" s="283"/>
      <c r="O24" s="283"/>
    </row>
    <row r="25" spans="1:15" x14ac:dyDescent="0.25">
      <c r="A25" s="7">
        <v>22</v>
      </c>
      <c r="B25" s="7" t="s">
        <v>5511</v>
      </c>
      <c r="C25" s="7" t="s">
        <v>1294</v>
      </c>
      <c r="E25" s="273"/>
      <c r="F25" s="273"/>
      <c r="G25" s="273"/>
      <c r="J25" s="283"/>
      <c r="M25" s="283"/>
      <c r="N25" s="283"/>
      <c r="O25" s="283"/>
    </row>
    <row r="26" spans="1:15" x14ac:dyDescent="0.25">
      <c r="A26" s="7">
        <v>23</v>
      </c>
      <c r="B26" s="7" t="s">
        <v>5512</v>
      </c>
      <c r="C26" s="7" t="s">
        <v>1294</v>
      </c>
      <c r="E26" s="273"/>
      <c r="F26" s="273"/>
      <c r="G26" s="273"/>
      <c r="J26" s="283"/>
      <c r="M26" s="283"/>
      <c r="N26" s="283"/>
      <c r="O26" s="283"/>
    </row>
    <row r="27" spans="1:15" x14ac:dyDescent="0.25">
      <c r="A27" s="7">
        <v>24</v>
      </c>
      <c r="B27" s="7" t="s">
        <v>5513</v>
      </c>
      <c r="C27" s="7" t="s">
        <v>1294</v>
      </c>
      <c r="E27" s="273"/>
      <c r="F27" s="273"/>
      <c r="G27" s="273"/>
      <c r="J27" s="283"/>
      <c r="M27" s="283"/>
      <c r="N27" s="283"/>
      <c r="O27" s="283"/>
    </row>
    <row r="28" spans="1:15" x14ac:dyDescent="0.25">
      <c r="A28" s="7">
        <v>25</v>
      </c>
      <c r="B28" s="7" t="s">
        <v>5514</v>
      </c>
      <c r="C28" s="7" t="s">
        <v>1294</v>
      </c>
      <c r="E28" s="273"/>
      <c r="F28" s="273"/>
      <c r="G28" s="273"/>
      <c r="J28" s="283"/>
      <c r="M28" s="283"/>
      <c r="N28" s="283"/>
      <c r="O28" s="283"/>
    </row>
    <row r="29" spans="1:15" x14ac:dyDescent="0.25">
      <c r="A29" s="7">
        <v>26</v>
      </c>
      <c r="B29" s="7" t="s">
        <v>5515</v>
      </c>
      <c r="C29" s="7" t="s">
        <v>1294</v>
      </c>
      <c r="E29" s="273"/>
      <c r="F29" s="273"/>
      <c r="G29" s="273"/>
      <c r="J29" s="283"/>
      <c r="M29" s="283"/>
      <c r="N29" s="283"/>
      <c r="O29" s="283"/>
    </row>
    <row r="30" spans="1:15" x14ac:dyDescent="0.25">
      <c r="A30" s="7">
        <v>27</v>
      </c>
      <c r="B30" s="7" t="s">
        <v>5516</v>
      </c>
      <c r="C30" s="7" t="s">
        <v>1294</v>
      </c>
      <c r="E30" s="273"/>
      <c r="F30" s="273"/>
      <c r="G30" s="273"/>
      <c r="J30" s="283"/>
      <c r="M30" s="283"/>
      <c r="N30" s="283"/>
      <c r="O30" s="283"/>
    </row>
    <row r="31" spans="1:15" x14ac:dyDescent="0.25">
      <c r="A31" s="7">
        <v>28</v>
      </c>
      <c r="B31" s="7" t="s">
        <v>5517</v>
      </c>
      <c r="C31" s="7" t="s">
        <v>1294</v>
      </c>
      <c r="E31" s="273"/>
      <c r="F31" s="273"/>
      <c r="G31" s="273"/>
      <c r="J31" s="283"/>
      <c r="M31" s="283"/>
      <c r="N31" s="283"/>
      <c r="O31" s="283"/>
    </row>
    <row r="32" spans="1:15" x14ac:dyDescent="0.25">
      <c r="A32" s="7">
        <v>29</v>
      </c>
      <c r="B32" s="7" t="s">
        <v>5518</v>
      </c>
      <c r="C32" s="7" t="s">
        <v>1294</v>
      </c>
      <c r="E32" s="273"/>
      <c r="F32" s="273"/>
      <c r="G32" s="273"/>
      <c r="J32" s="283"/>
      <c r="M32" s="283"/>
      <c r="N32" s="283"/>
      <c r="O32" s="283"/>
    </row>
    <row r="33" spans="1:15" x14ac:dyDescent="0.25">
      <c r="A33" s="7">
        <v>30</v>
      </c>
      <c r="B33" s="7" t="s">
        <v>5519</v>
      </c>
      <c r="C33" s="7" t="s">
        <v>1294</v>
      </c>
      <c r="E33" s="273"/>
      <c r="F33" s="273"/>
      <c r="G33" s="273"/>
      <c r="J33" s="283"/>
      <c r="M33" s="283"/>
      <c r="N33" s="283"/>
      <c r="O33" s="283"/>
    </row>
    <row r="34" spans="1:15" x14ac:dyDescent="0.25">
      <c r="A34" s="7">
        <v>31</v>
      </c>
      <c r="B34" s="7" t="s">
        <v>5520</v>
      </c>
      <c r="C34" s="7" t="s">
        <v>1294</v>
      </c>
      <c r="E34" s="273"/>
      <c r="F34" s="273"/>
      <c r="G34" s="273"/>
      <c r="J34" s="283"/>
      <c r="M34" s="283"/>
      <c r="N34" s="283"/>
      <c r="O34" s="283"/>
    </row>
    <row r="35" spans="1:15" x14ac:dyDescent="0.25">
      <c r="A35" s="7">
        <v>32</v>
      </c>
      <c r="B35" s="7" t="s">
        <v>5521</v>
      </c>
      <c r="C35" s="7" t="s">
        <v>1294</v>
      </c>
      <c r="E35" s="273"/>
      <c r="F35" s="273"/>
      <c r="G35" s="273"/>
      <c r="J35" s="283"/>
      <c r="M35" s="283"/>
      <c r="N35" s="283"/>
      <c r="O35" s="283"/>
    </row>
    <row r="36" spans="1:15" x14ac:dyDescent="0.25">
      <c r="A36" s="7">
        <v>33</v>
      </c>
      <c r="B36" s="7" t="s">
        <v>5522</v>
      </c>
      <c r="C36" s="7" t="s">
        <v>1294</v>
      </c>
      <c r="E36" s="273"/>
      <c r="F36" s="273"/>
      <c r="G36" s="273"/>
      <c r="J36" s="283"/>
      <c r="M36" s="283"/>
      <c r="N36" s="283"/>
      <c r="O36" s="283"/>
    </row>
    <row r="37" spans="1:15" x14ac:dyDescent="0.25">
      <c r="A37" s="7">
        <v>34</v>
      </c>
      <c r="B37" s="7" t="s">
        <v>5523</v>
      </c>
      <c r="C37" s="7" t="s">
        <v>1294</v>
      </c>
      <c r="E37" s="273"/>
      <c r="F37" s="273"/>
      <c r="G37" s="273"/>
      <c r="J37" s="283"/>
      <c r="M37" s="283"/>
      <c r="N37" s="283"/>
      <c r="O37" s="283"/>
    </row>
    <row r="38" spans="1:15" x14ac:dyDescent="0.25">
      <c r="A38" s="7">
        <v>35</v>
      </c>
      <c r="B38" s="7" t="s">
        <v>5524</v>
      </c>
      <c r="C38" s="7" t="s">
        <v>1294</v>
      </c>
      <c r="E38" s="273"/>
      <c r="F38" s="273"/>
      <c r="G38" s="273"/>
      <c r="J38" s="283"/>
      <c r="M38" s="283"/>
      <c r="N38" s="283"/>
      <c r="O38" s="283"/>
    </row>
    <row r="39" spans="1:15" x14ac:dyDescent="0.25">
      <c r="A39" s="7">
        <v>36</v>
      </c>
      <c r="B39" s="7" t="s">
        <v>5525</v>
      </c>
      <c r="C39" s="7" t="s">
        <v>1294</v>
      </c>
      <c r="E39" s="273"/>
      <c r="F39" s="273"/>
      <c r="G39" s="273"/>
      <c r="J39" s="283"/>
      <c r="M39" s="283"/>
      <c r="N39" s="283"/>
      <c r="O39" s="283"/>
    </row>
    <row r="40" spans="1:15" x14ac:dyDescent="0.25">
      <c r="A40" s="7">
        <v>37</v>
      </c>
      <c r="B40" s="7" t="s">
        <v>5526</v>
      </c>
      <c r="C40" s="7" t="s">
        <v>1294</v>
      </c>
      <c r="E40" s="273"/>
      <c r="F40" s="273"/>
      <c r="G40" s="273"/>
      <c r="J40" s="283"/>
      <c r="M40" s="283"/>
      <c r="N40" s="283"/>
      <c r="O40" s="283"/>
    </row>
    <row r="41" spans="1:15" x14ac:dyDescent="0.25">
      <c r="A41" s="7">
        <v>38</v>
      </c>
      <c r="B41" s="7" t="s">
        <v>5527</v>
      </c>
      <c r="C41" s="7" t="s">
        <v>1294</v>
      </c>
      <c r="E41" s="273"/>
      <c r="F41" s="273"/>
      <c r="G41" s="273"/>
      <c r="J41" s="283"/>
      <c r="M41" s="283"/>
      <c r="N41" s="283"/>
      <c r="O41" s="283"/>
    </row>
    <row r="42" spans="1:15" x14ac:dyDescent="0.25">
      <c r="A42" s="7">
        <v>39</v>
      </c>
      <c r="B42" s="7" t="s">
        <v>5528</v>
      </c>
      <c r="C42" s="7" t="s">
        <v>2329</v>
      </c>
      <c r="E42" s="273"/>
      <c r="F42" s="273"/>
      <c r="G42" s="273"/>
      <c r="J42" s="283"/>
      <c r="M42" s="283"/>
      <c r="N42" s="283"/>
      <c r="O42" s="283"/>
    </row>
    <row r="43" spans="1:15" x14ac:dyDescent="0.25">
      <c r="A43" s="7">
        <v>40</v>
      </c>
      <c r="B43" s="7" t="s">
        <v>5529</v>
      </c>
      <c r="C43" s="7" t="s">
        <v>2329</v>
      </c>
      <c r="E43" s="273"/>
      <c r="F43" s="273"/>
      <c r="G43" s="273"/>
      <c r="J43" s="283"/>
      <c r="M43" s="283"/>
      <c r="N43" s="283"/>
      <c r="O43" s="283"/>
    </row>
    <row r="44" spans="1:15" x14ac:dyDescent="0.25">
      <c r="A44" s="7">
        <v>41</v>
      </c>
      <c r="B44" s="7" t="s">
        <v>5530</v>
      </c>
      <c r="C44" s="7" t="s">
        <v>2329</v>
      </c>
      <c r="E44" s="273"/>
      <c r="F44" s="273"/>
      <c r="G44" s="273"/>
      <c r="J44" s="283"/>
      <c r="M44" s="283"/>
      <c r="N44" s="283"/>
      <c r="O44" s="283"/>
    </row>
    <row r="45" spans="1:15" x14ac:dyDescent="0.25">
      <c r="A45" s="7">
        <v>42</v>
      </c>
      <c r="B45" s="7" t="s">
        <v>5531</v>
      </c>
      <c r="C45" s="7" t="s">
        <v>2329</v>
      </c>
      <c r="E45" s="273"/>
      <c r="F45" s="273"/>
      <c r="G45" s="273"/>
      <c r="J45" s="283"/>
      <c r="M45" s="283"/>
      <c r="N45" s="283"/>
      <c r="O45" s="283"/>
    </row>
    <row r="46" spans="1:15" x14ac:dyDescent="0.25">
      <c r="A46" s="7">
        <v>43</v>
      </c>
      <c r="B46" s="7" t="s">
        <v>5532</v>
      </c>
      <c r="C46" s="7" t="s">
        <v>2329</v>
      </c>
      <c r="E46" s="273"/>
      <c r="F46" s="273"/>
      <c r="G46" s="273"/>
      <c r="J46" s="283"/>
      <c r="M46" s="283"/>
      <c r="N46" s="283"/>
      <c r="O46" s="283"/>
    </row>
    <row r="47" spans="1:15" x14ac:dyDescent="0.25">
      <c r="A47" s="7">
        <v>44</v>
      </c>
      <c r="B47" s="7" t="s">
        <v>5533</v>
      </c>
      <c r="C47" s="7" t="s">
        <v>2329</v>
      </c>
      <c r="E47" s="273"/>
      <c r="F47" s="273"/>
      <c r="G47" s="273"/>
      <c r="J47" s="283"/>
      <c r="M47" s="283"/>
      <c r="N47" s="283"/>
      <c r="O47" s="283"/>
    </row>
    <row r="48" spans="1:15" x14ac:dyDescent="0.25">
      <c r="A48" s="7">
        <v>45</v>
      </c>
      <c r="B48" s="7" t="s">
        <v>5534</v>
      </c>
      <c r="C48" s="7" t="s">
        <v>2329</v>
      </c>
      <c r="E48" s="273"/>
      <c r="F48" s="273"/>
      <c r="G48" s="273"/>
      <c r="J48" s="283"/>
      <c r="M48" s="283"/>
      <c r="N48" s="283"/>
      <c r="O48" s="283"/>
    </row>
    <row r="49" spans="1:15" x14ac:dyDescent="0.25">
      <c r="A49" s="7">
        <v>46</v>
      </c>
      <c r="B49" s="7" t="s">
        <v>5535</v>
      </c>
      <c r="C49" s="7" t="s">
        <v>2329</v>
      </c>
      <c r="E49" s="273"/>
      <c r="F49" s="273"/>
      <c r="G49" s="273"/>
      <c r="J49" s="283"/>
      <c r="M49" s="283"/>
      <c r="N49" s="283"/>
      <c r="O49" s="283"/>
    </row>
    <row r="50" spans="1:15" x14ac:dyDescent="0.25">
      <c r="A50" s="7">
        <v>47</v>
      </c>
      <c r="B50" s="7" t="s">
        <v>5536</v>
      </c>
      <c r="C50" s="7" t="s">
        <v>2329</v>
      </c>
      <c r="E50" s="273"/>
      <c r="F50" s="273"/>
      <c r="G50" s="273"/>
      <c r="J50" s="283"/>
      <c r="M50" s="283"/>
      <c r="N50" s="283"/>
      <c r="O50" s="283"/>
    </row>
    <row r="51" spans="1:15" x14ac:dyDescent="0.25">
      <c r="A51" s="7">
        <v>48</v>
      </c>
      <c r="B51" s="7" t="s">
        <v>5537</v>
      </c>
      <c r="C51" s="7" t="s">
        <v>2329</v>
      </c>
      <c r="E51" s="273"/>
      <c r="F51" s="273"/>
      <c r="G51" s="273"/>
      <c r="J51" s="283"/>
      <c r="M51" s="283"/>
      <c r="N51" s="283"/>
      <c r="O51" s="283"/>
    </row>
    <row r="52" spans="1:15" x14ac:dyDescent="0.25">
      <c r="A52" s="7">
        <v>49</v>
      </c>
      <c r="B52" s="7" t="s">
        <v>5538</v>
      </c>
      <c r="C52" s="7" t="s">
        <v>2329</v>
      </c>
      <c r="E52" s="273"/>
      <c r="F52" s="273"/>
      <c r="G52" s="273"/>
      <c r="J52" s="283"/>
      <c r="M52" s="283"/>
      <c r="N52" s="283"/>
      <c r="O52" s="283"/>
    </row>
    <row r="53" spans="1:15" x14ac:dyDescent="0.25">
      <c r="A53" s="7">
        <v>50</v>
      </c>
      <c r="B53" s="7" t="s">
        <v>5539</v>
      </c>
      <c r="C53" s="7" t="s">
        <v>2329</v>
      </c>
      <c r="E53" s="273"/>
      <c r="F53" s="273"/>
      <c r="G53" s="273"/>
      <c r="J53" s="283"/>
      <c r="M53" s="283"/>
      <c r="N53" s="283"/>
      <c r="O53" s="283"/>
    </row>
    <row r="54" spans="1:15" x14ac:dyDescent="0.25">
      <c r="A54" s="7">
        <v>51</v>
      </c>
      <c r="B54" s="7" t="s">
        <v>5540</v>
      </c>
      <c r="C54" s="7" t="s">
        <v>2329</v>
      </c>
      <c r="E54" s="273"/>
      <c r="F54" s="273"/>
      <c r="G54" s="273"/>
      <c r="J54" s="283"/>
      <c r="M54" s="283"/>
      <c r="N54" s="283"/>
      <c r="O54" s="283"/>
    </row>
    <row r="55" spans="1:15" x14ac:dyDescent="0.25">
      <c r="A55" s="7">
        <v>52</v>
      </c>
      <c r="B55" s="7" t="s">
        <v>5541</v>
      </c>
      <c r="C55" s="7" t="s">
        <v>2329</v>
      </c>
      <c r="E55" s="273"/>
      <c r="F55" s="273"/>
      <c r="G55" s="273"/>
      <c r="J55" s="283"/>
      <c r="M55" s="283"/>
      <c r="N55" s="283"/>
      <c r="O55" s="283"/>
    </row>
    <row r="56" spans="1:15" x14ac:dyDescent="0.25">
      <c r="A56" s="7">
        <v>53</v>
      </c>
      <c r="B56" s="7" t="s">
        <v>5542</v>
      </c>
      <c r="C56" s="7" t="s">
        <v>2329</v>
      </c>
      <c r="E56" s="273"/>
      <c r="F56" s="273"/>
      <c r="G56" s="273"/>
      <c r="J56" s="283"/>
      <c r="M56" s="283"/>
      <c r="N56" s="283"/>
      <c r="O56" s="283"/>
    </row>
    <row r="57" spans="1:15" x14ac:dyDescent="0.25">
      <c r="A57" s="7">
        <v>54</v>
      </c>
      <c r="B57" s="7" t="s">
        <v>5543</v>
      </c>
      <c r="C57" s="7" t="s">
        <v>2329</v>
      </c>
      <c r="E57" s="273"/>
      <c r="F57" s="273"/>
      <c r="G57" s="273"/>
      <c r="J57" s="283"/>
      <c r="M57" s="283"/>
      <c r="N57" s="283"/>
      <c r="O57" s="283"/>
    </row>
    <row r="58" spans="1:15" x14ac:dyDescent="0.25">
      <c r="A58" s="7">
        <v>55</v>
      </c>
      <c r="B58" s="7" t="s">
        <v>5544</v>
      </c>
      <c r="C58" s="7" t="s">
        <v>2329</v>
      </c>
      <c r="E58" s="273"/>
      <c r="F58" s="273"/>
      <c r="G58" s="273"/>
      <c r="J58" s="283"/>
      <c r="M58" s="283"/>
      <c r="N58" s="283"/>
      <c r="O58" s="283"/>
    </row>
    <row r="59" spans="1:15" x14ac:dyDescent="0.25">
      <c r="A59" s="7">
        <v>56</v>
      </c>
      <c r="B59" s="7" t="s">
        <v>5545</v>
      </c>
      <c r="C59" s="7" t="s">
        <v>2329</v>
      </c>
      <c r="E59" s="273"/>
      <c r="F59" s="273"/>
      <c r="G59" s="273"/>
      <c r="J59" s="283"/>
      <c r="M59" s="283"/>
      <c r="N59" s="283"/>
      <c r="O59" s="283"/>
    </row>
    <row r="60" spans="1:15" x14ac:dyDescent="0.25">
      <c r="A60" s="7">
        <v>57</v>
      </c>
      <c r="B60" s="7" t="s">
        <v>5546</v>
      </c>
      <c r="C60" s="7" t="s">
        <v>2329</v>
      </c>
      <c r="E60" s="273"/>
      <c r="F60" s="273"/>
      <c r="G60" s="273"/>
      <c r="J60" s="283"/>
      <c r="M60" s="283"/>
      <c r="N60" s="283"/>
      <c r="O60" s="283"/>
    </row>
    <row r="61" spans="1:15" x14ac:dyDescent="0.25">
      <c r="A61" s="7">
        <v>58</v>
      </c>
      <c r="B61" s="7" t="s">
        <v>5547</v>
      </c>
      <c r="C61" s="7" t="s">
        <v>2329</v>
      </c>
      <c r="E61" s="273"/>
      <c r="F61" s="273"/>
      <c r="G61" s="273"/>
      <c r="J61" s="283"/>
      <c r="M61" s="283"/>
      <c r="N61" s="283"/>
      <c r="O61" s="283"/>
    </row>
    <row r="62" spans="1:15" x14ac:dyDescent="0.25">
      <c r="A62" s="7">
        <v>59</v>
      </c>
      <c r="B62" s="7" t="s">
        <v>5548</v>
      </c>
      <c r="C62" s="7" t="s">
        <v>2329</v>
      </c>
      <c r="E62" s="273"/>
      <c r="F62" s="273"/>
      <c r="G62" s="273"/>
      <c r="J62" s="283"/>
      <c r="M62" s="283"/>
      <c r="N62" s="283"/>
      <c r="O62" s="283"/>
    </row>
    <row r="63" spans="1:15" x14ac:dyDescent="0.25">
      <c r="A63" s="7">
        <v>60</v>
      </c>
      <c r="B63" s="7" t="s">
        <v>5549</v>
      </c>
      <c r="C63" s="7" t="s">
        <v>995</v>
      </c>
      <c r="E63" s="273"/>
      <c r="F63" s="273"/>
      <c r="G63" s="273"/>
      <c r="J63" s="283"/>
      <c r="M63" s="283"/>
      <c r="N63" s="283"/>
      <c r="O63" s="283"/>
    </row>
    <row r="64" spans="1:15" x14ac:dyDescent="0.25">
      <c r="A64" s="7">
        <v>61</v>
      </c>
      <c r="B64" s="7" t="s">
        <v>5550</v>
      </c>
      <c r="C64" s="7" t="s">
        <v>995</v>
      </c>
      <c r="E64" s="273"/>
      <c r="F64" s="273"/>
      <c r="G64" s="273"/>
      <c r="J64" s="283"/>
      <c r="M64" s="283"/>
      <c r="N64" s="283"/>
      <c r="O64" s="283"/>
    </row>
    <row r="65" spans="1:15" x14ac:dyDescent="0.25">
      <c r="A65" s="7">
        <v>62</v>
      </c>
      <c r="B65" s="7" t="s">
        <v>5551</v>
      </c>
      <c r="C65" s="7" t="s">
        <v>995</v>
      </c>
      <c r="E65" s="273"/>
      <c r="F65" s="273"/>
      <c r="G65" s="273"/>
      <c r="J65" s="283"/>
      <c r="M65" s="283"/>
      <c r="N65" s="283"/>
      <c r="O65" s="283"/>
    </row>
    <row r="66" spans="1:15" x14ac:dyDescent="0.25">
      <c r="A66" s="7">
        <v>63</v>
      </c>
      <c r="B66" s="7" t="s">
        <v>5552</v>
      </c>
      <c r="C66" s="7" t="s">
        <v>995</v>
      </c>
      <c r="E66" s="273"/>
      <c r="F66" s="273"/>
      <c r="G66" s="273"/>
      <c r="J66" s="283"/>
      <c r="M66" s="283"/>
      <c r="N66" s="283"/>
      <c r="O66" s="283"/>
    </row>
    <row r="67" spans="1:15" x14ac:dyDescent="0.25">
      <c r="A67" s="7">
        <v>64</v>
      </c>
      <c r="B67" s="7" t="s">
        <v>5553</v>
      </c>
      <c r="C67" s="7" t="s">
        <v>995</v>
      </c>
      <c r="E67" s="273"/>
      <c r="F67" s="273"/>
      <c r="G67" s="273"/>
      <c r="J67" s="283"/>
      <c r="M67" s="283"/>
      <c r="N67" s="283"/>
      <c r="O67" s="283"/>
    </row>
    <row r="68" spans="1:15" x14ac:dyDescent="0.25">
      <c r="A68" s="7">
        <v>65</v>
      </c>
      <c r="B68" s="7" t="s">
        <v>5554</v>
      </c>
      <c r="C68" s="7" t="s">
        <v>995</v>
      </c>
      <c r="E68" s="273"/>
      <c r="F68" s="273"/>
      <c r="G68" s="273"/>
      <c r="J68" s="283"/>
      <c r="M68" s="283"/>
      <c r="N68" s="283"/>
      <c r="O68" s="283"/>
    </row>
    <row r="69" spans="1:15" x14ac:dyDescent="0.25">
      <c r="A69" s="7">
        <v>66</v>
      </c>
      <c r="B69" s="7" t="s">
        <v>5555</v>
      </c>
      <c r="C69" s="7" t="s">
        <v>151</v>
      </c>
      <c r="E69" s="273"/>
      <c r="F69" s="273"/>
      <c r="G69" s="273"/>
      <c r="J69" s="283"/>
      <c r="M69" s="283"/>
      <c r="N69" s="283"/>
      <c r="O69" s="283"/>
    </row>
    <row r="70" spans="1:15" x14ac:dyDescent="0.25">
      <c r="A70" s="7">
        <v>67</v>
      </c>
      <c r="B70" s="7" t="s">
        <v>5556</v>
      </c>
      <c r="C70" s="7" t="s">
        <v>151</v>
      </c>
      <c r="E70" s="273"/>
      <c r="F70" s="273"/>
      <c r="G70" s="273"/>
      <c r="J70" s="283"/>
      <c r="M70" s="283"/>
      <c r="N70" s="283"/>
      <c r="O70" s="283"/>
    </row>
    <row r="71" spans="1:15" x14ac:dyDescent="0.25">
      <c r="A71" s="7">
        <v>68</v>
      </c>
      <c r="B71" s="7" t="s">
        <v>5557</v>
      </c>
      <c r="C71" s="7" t="s">
        <v>151</v>
      </c>
      <c r="E71" s="273"/>
      <c r="F71" s="273"/>
      <c r="G71" s="273"/>
      <c r="J71" s="283"/>
      <c r="M71" s="283"/>
      <c r="N71" s="283"/>
      <c r="O71" s="283"/>
    </row>
    <row r="72" spans="1:15" x14ac:dyDescent="0.25">
      <c r="A72" s="7">
        <v>69</v>
      </c>
      <c r="B72" s="7" t="s">
        <v>5558</v>
      </c>
      <c r="C72" s="7" t="s">
        <v>151</v>
      </c>
      <c r="E72" s="273"/>
      <c r="F72" s="273"/>
      <c r="G72" s="273"/>
      <c r="J72" s="283"/>
      <c r="M72" s="283"/>
      <c r="N72" s="283"/>
      <c r="O72" s="283"/>
    </row>
    <row r="73" spans="1:15" x14ac:dyDescent="0.25">
      <c r="A73" s="7">
        <v>70</v>
      </c>
      <c r="B73" s="7" t="s">
        <v>5559</v>
      </c>
      <c r="C73" s="7" t="s">
        <v>151</v>
      </c>
      <c r="E73" s="273"/>
      <c r="F73" s="273"/>
      <c r="G73" s="273"/>
      <c r="J73" s="283"/>
      <c r="M73" s="283"/>
      <c r="N73" s="283"/>
      <c r="O73" s="283"/>
    </row>
    <row r="74" spans="1:15" x14ac:dyDescent="0.25">
      <c r="A74" s="7">
        <v>71</v>
      </c>
      <c r="B74" s="7" t="s">
        <v>5560</v>
      </c>
      <c r="C74" s="7" t="s">
        <v>151</v>
      </c>
      <c r="E74" s="273"/>
      <c r="F74" s="273"/>
      <c r="G74" s="273"/>
      <c r="J74" s="283"/>
      <c r="M74" s="283"/>
      <c r="N74" s="283"/>
      <c r="O74" s="283"/>
    </row>
    <row r="75" spans="1:15" x14ac:dyDescent="0.25">
      <c r="A75" s="7">
        <v>72</v>
      </c>
      <c r="B75" s="7" t="s">
        <v>5561</v>
      </c>
      <c r="C75" s="7" t="s">
        <v>151</v>
      </c>
      <c r="E75" s="273"/>
      <c r="F75" s="273"/>
      <c r="G75" s="273"/>
      <c r="J75" s="283"/>
      <c r="M75" s="283"/>
      <c r="N75" s="283"/>
      <c r="O75" s="283"/>
    </row>
    <row r="76" spans="1:15" x14ac:dyDescent="0.25">
      <c r="A76" s="7">
        <v>73</v>
      </c>
      <c r="B76" s="7" t="s">
        <v>5562</v>
      </c>
      <c r="C76" s="7" t="s">
        <v>151</v>
      </c>
      <c r="E76" s="273"/>
      <c r="F76" s="273"/>
      <c r="G76" s="273"/>
      <c r="J76" s="283"/>
      <c r="M76" s="283"/>
      <c r="N76" s="283"/>
      <c r="O76" s="283"/>
    </row>
    <row r="77" spans="1:15" x14ac:dyDescent="0.25">
      <c r="A77" s="7">
        <v>74</v>
      </c>
      <c r="B77" s="7" t="s">
        <v>5563</v>
      </c>
      <c r="C77" s="7" t="s">
        <v>151</v>
      </c>
      <c r="E77" s="273"/>
      <c r="F77" s="273"/>
      <c r="G77" s="273"/>
      <c r="J77" s="283"/>
      <c r="M77" s="283"/>
      <c r="N77" s="283"/>
      <c r="O77" s="283"/>
    </row>
    <row r="78" spans="1:15" x14ac:dyDescent="0.25">
      <c r="A78" s="7">
        <v>75</v>
      </c>
      <c r="B78" s="7" t="s">
        <v>5564</v>
      </c>
      <c r="C78" s="7" t="s">
        <v>151</v>
      </c>
      <c r="E78" s="273"/>
      <c r="F78" s="273"/>
      <c r="G78" s="273"/>
      <c r="J78" s="283"/>
      <c r="M78" s="283"/>
      <c r="N78" s="283"/>
      <c r="O78" s="283"/>
    </row>
    <row r="79" spans="1:15" x14ac:dyDescent="0.25">
      <c r="A79" s="7">
        <v>76</v>
      </c>
      <c r="B79" s="7" t="s">
        <v>5565</v>
      </c>
      <c r="C79" s="7" t="s">
        <v>151</v>
      </c>
      <c r="E79" s="273"/>
      <c r="F79" s="273"/>
      <c r="G79" s="273"/>
      <c r="J79" s="283"/>
      <c r="M79" s="283"/>
      <c r="N79" s="283"/>
      <c r="O79" s="283"/>
    </row>
    <row r="80" spans="1:15" x14ac:dyDescent="0.25">
      <c r="A80" s="7">
        <v>77</v>
      </c>
      <c r="B80" s="7" t="s">
        <v>5566</v>
      </c>
      <c r="C80" s="7" t="s">
        <v>151</v>
      </c>
      <c r="E80" s="273"/>
      <c r="F80" s="273"/>
      <c r="G80" s="273"/>
      <c r="J80" s="283"/>
      <c r="M80" s="283"/>
      <c r="N80" s="283"/>
      <c r="O80" s="283"/>
    </row>
    <row r="81" spans="1:15" x14ac:dyDescent="0.25">
      <c r="A81" s="7">
        <v>78</v>
      </c>
      <c r="B81" s="7" t="s">
        <v>5567</v>
      </c>
      <c r="C81" s="7" t="s">
        <v>151</v>
      </c>
      <c r="E81" s="273"/>
      <c r="F81" s="273"/>
      <c r="G81" s="273"/>
      <c r="J81" s="283"/>
      <c r="M81" s="283"/>
      <c r="N81" s="283"/>
      <c r="O81" s="283"/>
    </row>
    <row r="82" spans="1:15" x14ac:dyDescent="0.25">
      <c r="A82" s="7">
        <v>79</v>
      </c>
      <c r="B82" s="7" t="s">
        <v>5568</v>
      </c>
      <c r="C82" s="7" t="s">
        <v>151</v>
      </c>
      <c r="E82" s="273"/>
      <c r="F82" s="273"/>
      <c r="G82" s="273"/>
      <c r="J82" s="283"/>
      <c r="M82" s="283"/>
      <c r="N82" s="283"/>
      <c r="O82" s="283"/>
    </row>
    <row r="83" spans="1:15" x14ac:dyDescent="0.25">
      <c r="A83" s="7">
        <v>80</v>
      </c>
      <c r="B83" s="7" t="s">
        <v>5569</v>
      </c>
      <c r="C83" s="7" t="s">
        <v>151</v>
      </c>
      <c r="E83" s="273"/>
      <c r="F83" s="273"/>
      <c r="G83" s="273"/>
      <c r="J83" s="283"/>
      <c r="M83" s="283"/>
      <c r="N83" s="283"/>
      <c r="O83" s="283"/>
    </row>
    <row r="84" spans="1:15" x14ac:dyDescent="0.25">
      <c r="A84" s="7">
        <v>81</v>
      </c>
      <c r="B84" s="7" t="s">
        <v>5570</v>
      </c>
      <c r="C84" s="7" t="s">
        <v>151</v>
      </c>
      <c r="E84" s="273"/>
      <c r="F84" s="273"/>
      <c r="G84" s="273"/>
      <c r="J84" s="283"/>
      <c r="M84" s="283"/>
      <c r="N84" s="283"/>
      <c r="O84" s="283"/>
    </row>
    <row r="85" spans="1:15" x14ac:dyDescent="0.25">
      <c r="A85" s="7">
        <v>82</v>
      </c>
      <c r="B85" s="7" t="s">
        <v>5571</v>
      </c>
      <c r="C85" s="7" t="s">
        <v>151</v>
      </c>
      <c r="E85" s="273"/>
      <c r="F85" s="273"/>
      <c r="G85" s="273"/>
      <c r="J85" s="283"/>
      <c r="M85" s="283"/>
      <c r="N85" s="283"/>
      <c r="O85" s="283"/>
    </row>
    <row r="86" spans="1:15" x14ac:dyDescent="0.25">
      <c r="A86" s="7">
        <v>83</v>
      </c>
      <c r="B86" s="7" t="s">
        <v>5572</v>
      </c>
      <c r="C86" s="7" t="s">
        <v>151</v>
      </c>
      <c r="E86" s="273"/>
      <c r="F86" s="273"/>
      <c r="G86" s="273"/>
      <c r="J86" s="283"/>
      <c r="M86" s="283"/>
      <c r="N86" s="283"/>
      <c r="O86" s="283"/>
    </row>
    <row r="87" spans="1:15" x14ac:dyDescent="0.25">
      <c r="A87" s="7">
        <v>84</v>
      </c>
      <c r="B87" s="7" t="s">
        <v>5573</v>
      </c>
      <c r="C87" s="7" t="s">
        <v>151</v>
      </c>
      <c r="E87" s="273"/>
      <c r="F87" s="273"/>
      <c r="G87" s="273"/>
      <c r="J87" s="283"/>
      <c r="M87" s="283"/>
      <c r="N87" s="283"/>
      <c r="O87" s="283"/>
    </row>
    <row r="88" spans="1:15" x14ac:dyDescent="0.25">
      <c r="A88" s="7">
        <v>85</v>
      </c>
      <c r="B88" s="7" t="s">
        <v>5574</v>
      </c>
      <c r="C88" s="7" t="s">
        <v>151</v>
      </c>
      <c r="E88" s="273"/>
      <c r="F88" s="273"/>
      <c r="G88" s="273"/>
      <c r="J88" s="283"/>
      <c r="M88" s="283"/>
      <c r="N88" s="283"/>
      <c r="O88" s="283"/>
    </row>
    <row r="89" spans="1:15" x14ac:dyDescent="0.25">
      <c r="A89" s="7">
        <v>86</v>
      </c>
      <c r="B89" s="7" t="s">
        <v>5575</v>
      </c>
      <c r="C89" s="7" t="s">
        <v>151</v>
      </c>
      <c r="E89" s="273"/>
      <c r="F89" s="273"/>
      <c r="G89" s="273"/>
      <c r="J89" s="283"/>
      <c r="M89" s="283"/>
      <c r="N89" s="283"/>
      <c r="O89" s="283"/>
    </row>
    <row r="90" spans="1:15" x14ac:dyDescent="0.25">
      <c r="A90" s="7">
        <v>87</v>
      </c>
      <c r="B90" s="7" t="s">
        <v>5576</v>
      </c>
      <c r="C90" s="7" t="s">
        <v>151</v>
      </c>
      <c r="E90" s="273"/>
      <c r="F90" s="273"/>
      <c r="G90" s="273"/>
      <c r="J90" s="283"/>
      <c r="M90" s="283"/>
      <c r="N90" s="283"/>
      <c r="O90" s="283"/>
    </row>
    <row r="91" spans="1:15" x14ac:dyDescent="0.25">
      <c r="A91" s="7">
        <v>88</v>
      </c>
      <c r="B91" s="7" t="s">
        <v>5577</v>
      </c>
      <c r="C91" s="7" t="s">
        <v>151</v>
      </c>
      <c r="E91" s="273"/>
      <c r="F91" s="273"/>
      <c r="G91" s="273"/>
      <c r="J91" s="283"/>
      <c r="M91" s="283"/>
      <c r="N91" s="283"/>
      <c r="O91" s="283"/>
    </row>
    <row r="92" spans="1:15" x14ac:dyDescent="0.25">
      <c r="A92" s="7">
        <v>89</v>
      </c>
      <c r="B92" s="7" t="s">
        <v>5578</v>
      </c>
      <c r="C92" s="7" t="s">
        <v>151</v>
      </c>
      <c r="E92" s="273"/>
      <c r="F92" s="273"/>
      <c r="G92" s="273"/>
      <c r="J92" s="283"/>
      <c r="M92" s="283"/>
      <c r="N92" s="283"/>
      <c r="O92" s="283"/>
    </row>
    <row r="93" spans="1:15" x14ac:dyDescent="0.25">
      <c r="A93" s="7">
        <v>90</v>
      </c>
      <c r="B93" s="7" t="s">
        <v>5579</v>
      </c>
      <c r="C93" s="7" t="s">
        <v>151</v>
      </c>
      <c r="E93" s="273"/>
      <c r="F93" s="273"/>
      <c r="G93" s="273"/>
      <c r="J93" s="283"/>
      <c r="M93" s="283"/>
      <c r="N93" s="283"/>
      <c r="O93" s="283"/>
    </row>
    <row r="94" spans="1:15" x14ac:dyDescent="0.25">
      <c r="A94" s="7">
        <v>91</v>
      </c>
      <c r="B94" s="7" t="s">
        <v>5580</v>
      </c>
      <c r="C94" s="7" t="s">
        <v>151</v>
      </c>
      <c r="E94" s="273"/>
      <c r="F94" s="273"/>
      <c r="G94" s="273"/>
      <c r="J94" s="283"/>
      <c r="M94" s="283"/>
      <c r="N94" s="283"/>
      <c r="O94" s="283"/>
    </row>
    <row r="95" spans="1:15" x14ac:dyDescent="0.25">
      <c r="A95" s="7">
        <v>92</v>
      </c>
      <c r="B95" s="7" t="s">
        <v>5581</v>
      </c>
      <c r="C95" s="7" t="s">
        <v>151</v>
      </c>
      <c r="E95" s="273"/>
      <c r="F95" s="273"/>
      <c r="G95" s="273"/>
      <c r="J95" s="283"/>
      <c r="M95" s="283"/>
      <c r="N95" s="283"/>
      <c r="O95" s="283"/>
    </row>
    <row r="96" spans="1:15" x14ac:dyDescent="0.25">
      <c r="A96" s="7">
        <v>93</v>
      </c>
      <c r="B96" s="7" t="s">
        <v>5582</v>
      </c>
      <c r="C96" s="7" t="s">
        <v>151</v>
      </c>
      <c r="E96" s="273"/>
      <c r="F96" s="273"/>
      <c r="G96" s="273"/>
      <c r="J96" s="283"/>
      <c r="M96" s="283"/>
      <c r="N96" s="283"/>
      <c r="O96" s="283"/>
    </row>
    <row r="97" spans="1:15" x14ac:dyDescent="0.25">
      <c r="A97" s="7">
        <v>94</v>
      </c>
      <c r="B97" s="7" t="s">
        <v>5583</v>
      </c>
      <c r="C97" s="7" t="s">
        <v>151</v>
      </c>
      <c r="E97" s="273"/>
      <c r="F97" s="273"/>
      <c r="G97" s="273"/>
      <c r="J97" s="283"/>
      <c r="M97" s="283"/>
      <c r="N97" s="283"/>
      <c r="O97" s="283"/>
    </row>
    <row r="98" spans="1:15" x14ac:dyDescent="0.25">
      <c r="A98" s="7">
        <v>95</v>
      </c>
      <c r="B98" s="7" t="s">
        <v>5584</v>
      </c>
      <c r="C98" s="7" t="s">
        <v>151</v>
      </c>
      <c r="E98" s="273"/>
      <c r="F98" s="273"/>
      <c r="G98" s="273"/>
      <c r="J98" s="283"/>
      <c r="M98" s="283"/>
      <c r="N98" s="283"/>
      <c r="O98" s="283"/>
    </row>
    <row r="99" spans="1:15" x14ac:dyDescent="0.25">
      <c r="A99" s="7">
        <v>96</v>
      </c>
      <c r="B99" s="7" t="s">
        <v>5585</v>
      </c>
      <c r="C99" s="7" t="s">
        <v>151</v>
      </c>
      <c r="E99" s="273"/>
      <c r="F99" s="273"/>
      <c r="G99" s="273"/>
      <c r="J99" s="283"/>
      <c r="M99" s="283"/>
      <c r="N99" s="283"/>
      <c r="O99" s="283"/>
    </row>
    <row r="100" spans="1:15" x14ac:dyDescent="0.25">
      <c r="A100" s="7">
        <v>97</v>
      </c>
      <c r="B100" s="7" t="s">
        <v>5586</v>
      </c>
      <c r="C100" s="7" t="s">
        <v>151</v>
      </c>
      <c r="E100" s="273"/>
      <c r="F100" s="273"/>
      <c r="G100" s="273"/>
      <c r="J100" s="283"/>
      <c r="M100" s="283"/>
      <c r="N100" s="283"/>
      <c r="O100" s="283"/>
    </row>
    <row r="101" spans="1:15" x14ac:dyDescent="0.25">
      <c r="A101" s="7">
        <v>98</v>
      </c>
      <c r="B101" s="7" t="s">
        <v>5587</v>
      </c>
      <c r="C101" s="7" t="s">
        <v>151</v>
      </c>
      <c r="E101" s="273"/>
      <c r="F101" s="273"/>
      <c r="G101" s="273"/>
      <c r="J101" s="283"/>
      <c r="M101" s="283"/>
      <c r="N101" s="283"/>
      <c r="O101" s="283"/>
    </row>
    <row r="102" spans="1:15" x14ac:dyDescent="0.25">
      <c r="A102" s="7">
        <v>99</v>
      </c>
      <c r="B102" s="7" t="s">
        <v>5588</v>
      </c>
      <c r="C102" s="7" t="s">
        <v>151</v>
      </c>
      <c r="E102" s="273"/>
      <c r="F102" s="273"/>
      <c r="G102" s="273"/>
      <c r="J102" s="283"/>
      <c r="M102" s="283"/>
      <c r="N102" s="283"/>
      <c r="O102" s="283"/>
    </row>
    <row r="103" spans="1:15" x14ac:dyDescent="0.25">
      <c r="A103" s="7">
        <v>100</v>
      </c>
      <c r="B103" s="7" t="s">
        <v>5589</v>
      </c>
      <c r="C103" s="7" t="s">
        <v>151</v>
      </c>
      <c r="E103" s="273"/>
      <c r="F103" s="273"/>
      <c r="G103" s="273"/>
      <c r="J103" s="283"/>
      <c r="M103" s="283"/>
      <c r="N103" s="283"/>
      <c r="O103" s="283"/>
    </row>
    <row r="104" spans="1:15" x14ac:dyDescent="0.25">
      <c r="A104" s="7">
        <v>101</v>
      </c>
      <c r="B104" s="7" t="s">
        <v>5590</v>
      </c>
      <c r="C104" s="7" t="s">
        <v>151</v>
      </c>
      <c r="E104" s="273"/>
      <c r="F104" s="273"/>
      <c r="G104" s="273"/>
      <c r="J104" s="283"/>
      <c r="M104" s="283"/>
      <c r="N104" s="283"/>
      <c r="O104" s="283"/>
    </row>
    <row r="105" spans="1:15" x14ac:dyDescent="0.25">
      <c r="A105" s="7">
        <v>102</v>
      </c>
      <c r="B105" s="7" t="s">
        <v>5591</v>
      </c>
      <c r="C105" s="7" t="s">
        <v>151</v>
      </c>
      <c r="E105" s="273"/>
      <c r="F105" s="273"/>
      <c r="G105" s="273"/>
      <c r="J105" s="283"/>
      <c r="M105" s="283"/>
      <c r="N105" s="283"/>
      <c r="O105" s="283"/>
    </row>
    <row r="106" spans="1:15" x14ac:dyDescent="0.25">
      <c r="A106" s="7">
        <v>103</v>
      </c>
      <c r="B106" s="7" t="s">
        <v>5592</v>
      </c>
      <c r="C106" s="7" t="s">
        <v>151</v>
      </c>
      <c r="E106" s="273"/>
      <c r="F106" s="273"/>
      <c r="G106" s="273"/>
      <c r="J106" s="283"/>
      <c r="M106" s="283"/>
      <c r="N106" s="283"/>
      <c r="O106" s="283"/>
    </row>
    <row r="107" spans="1:15" x14ac:dyDescent="0.25">
      <c r="A107" s="7">
        <v>104</v>
      </c>
      <c r="B107" s="7" t="s">
        <v>5593</v>
      </c>
      <c r="C107" s="7" t="s">
        <v>151</v>
      </c>
      <c r="E107" s="273"/>
      <c r="F107" s="273"/>
      <c r="G107" s="273"/>
      <c r="J107" s="283"/>
      <c r="M107" s="283"/>
      <c r="N107" s="283"/>
      <c r="O107" s="283"/>
    </row>
    <row r="108" spans="1:15" x14ac:dyDescent="0.25">
      <c r="A108" s="7">
        <v>105</v>
      </c>
      <c r="B108" s="7" t="s">
        <v>5594</v>
      </c>
      <c r="C108" s="7" t="s">
        <v>1731</v>
      </c>
      <c r="E108" s="273"/>
      <c r="F108" s="273"/>
      <c r="G108" s="273"/>
      <c r="J108" s="283"/>
      <c r="M108" s="283"/>
      <c r="N108" s="283"/>
      <c r="O108" s="283"/>
    </row>
    <row r="109" spans="1:15" x14ac:dyDescent="0.25">
      <c r="A109" s="7">
        <v>106</v>
      </c>
      <c r="B109" s="7" t="s">
        <v>5595</v>
      </c>
      <c r="C109" s="7" t="s">
        <v>1731</v>
      </c>
      <c r="E109" s="273"/>
      <c r="F109" s="273"/>
      <c r="G109" s="273"/>
      <c r="J109" s="283"/>
      <c r="M109" s="283"/>
      <c r="N109" s="283"/>
      <c r="O109" s="283"/>
    </row>
    <row r="110" spans="1:15" x14ac:dyDescent="0.25">
      <c r="A110" s="7">
        <v>107</v>
      </c>
      <c r="B110" s="7" t="s">
        <v>5596</v>
      </c>
      <c r="C110" s="7" t="s">
        <v>1731</v>
      </c>
      <c r="E110" s="273"/>
      <c r="F110" s="273"/>
      <c r="G110" s="273"/>
      <c r="J110" s="283"/>
      <c r="M110" s="283"/>
      <c r="N110" s="283"/>
      <c r="O110" s="283"/>
    </row>
    <row r="111" spans="1:15" x14ac:dyDescent="0.25">
      <c r="A111" s="7">
        <v>108</v>
      </c>
      <c r="B111" s="7" t="s">
        <v>5597</v>
      </c>
      <c r="C111" s="7" t="s">
        <v>1731</v>
      </c>
      <c r="E111" s="273"/>
      <c r="F111" s="273"/>
      <c r="G111" s="273"/>
      <c r="J111" s="283"/>
      <c r="M111" s="283"/>
      <c r="N111" s="283"/>
      <c r="O111" s="283"/>
    </row>
    <row r="112" spans="1:15" x14ac:dyDescent="0.25">
      <c r="A112" s="7">
        <v>109</v>
      </c>
      <c r="B112" s="7" t="s">
        <v>5598</v>
      </c>
      <c r="C112" s="7" t="s">
        <v>456</v>
      </c>
      <c r="E112" s="273"/>
      <c r="F112" s="273"/>
      <c r="G112" s="273"/>
      <c r="J112" s="283"/>
      <c r="M112" s="283"/>
      <c r="N112" s="283"/>
      <c r="O112" s="283"/>
    </row>
    <row r="113" spans="1:15" x14ac:dyDescent="0.25">
      <c r="A113" s="7">
        <v>110</v>
      </c>
      <c r="B113" s="7" t="s">
        <v>5599</v>
      </c>
      <c r="C113" s="7" t="s">
        <v>456</v>
      </c>
      <c r="E113" s="273"/>
      <c r="F113" s="273"/>
      <c r="G113" s="273"/>
      <c r="J113" s="283"/>
      <c r="M113" s="283"/>
      <c r="N113" s="283"/>
      <c r="O113" s="283"/>
    </row>
    <row r="114" spans="1:15" x14ac:dyDescent="0.25">
      <c r="A114" s="7">
        <v>111</v>
      </c>
      <c r="B114" s="7" t="s">
        <v>5600</v>
      </c>
      <c r="C114" s="7" t="s">
        <v>456</v>
      </c>
      <c r="E114" s="273"/>
      <c r="F114" s="273"/>
      <c r="G114" s="273"/>
      <c r="J114" s="283"/>
      <c r="M114" s="283"/>
      <c r="N114" s="283"/>
      <c r="O114" s="283"/>
    </row>
    <row r="115" spans="1:15" x14ac:dyDescent="0.25">
      <c r="A115" s="7">
        <v>112</v>
      </c>
      <c r="B115" s="7" t="s">
        <v>5601</v>
      </c>
      <c r="C115" s="7" t="s">
        <v>456</v>
      </c>
      <c r="E115" s="273"/>
      <c r="F115" s="273"/>
      <c r="G115" s="273"/>
      <c r="J115" s="283"/>
      <c r="M115" s="283"/>
      <c r="N115" s="283"/>
      <c r="O115" s="283"/>
    </row>
    <row r="116" spans="1:15" x14ac:dyDescent="0.25">
      <c r="A116" s="7">
        <v>113</v>
      </c>
      <c r="B116" s="7" t="s">
        <v>5602</v>
      </c>
      <c r="C116" s="7" t="s">
        <v>456</v>
      </c>
      <c r="E116" s="273"/>
      <c r="F116" s="273"/>
      <c r="G116" s="273"/>
      <c r="J116" s="283"/>
      <c r="M116" s="283"/>
      <c r="N116" s="283"/>
      <c r="O116" s="283"/>
    </row>
    <row r="117" spans="1:15" x14ac:dyDescent="0.25">
      <c r="A117" s="7">
        <v>114</v>
      </c>
      <c r="B117" s="7" t="s">
        <v>5603</v>
      </c>
      <c r="C117" s="7" t="s">
        <v>456</v>
      </c>
      <c r="E117" s="273"/>
      <c r="F117" s="273"/>
      <c r="G117" s="273"/>
      <c r="J117" s="283"/>
      <c r="M117" s="283"/>
      <c r="N117" s="283"/>
      <c r="O117" s="283"/>
    </row>
    <row r="118" spans="1:15" x14ac:dyDescent="0.25">
      <c r="A118" s="7">
        <v>115</v>
      </c>
      <c r="B118" s="7" t="s">
        <v>5604</v>
      </c>
      <c r="C118" s="7" t="s">
        <v>456</v>
      </c>
      <c r="E118" s="273"/>
      <c r="F118" s="273"/>
      <c r="G118" s="273"/>
      <c r="J118" s="283"/>
      <c r="M118" s="283"/>
      <c r="N118" s="283"/>
      <c r="O118" s="283"/>
    </row>
    <row r="119" spans="1:15" x14ac:dyDescent="0.25">
      <c r="A119" s="7">
        <v>116</v>
      </c>
      <c r="B119" s="7" t="s">
        <v>5605</v>
      </c>
      <c r="C119" s="7" t="s">
        <v>456</v>
      </c>
      <c r="E119" s="273"/>
      <c r="F119" s="273"/>
      <c r="G119" s="273"/>
      <c r="J119" s="283"/>
      <c r="M119" s="283"/>
      <c r="N119" s="283"/>
      <c r="O119" s="283"/>
    </row>
    <row r="120" spans="1:15" x14ac:dyDescent="0.25">
      <c r="A120" s="7">
        <v>117</v>
      </c>
      <c r="B120" s="7" t="s">
        <v>5606</v>
      </c>
      <c r="C120" s="7" t="s">
        <v>456</v>
      </c>
      <c r="E120" s="273"/>
      <c r="F120" s="273"/>
      <c r="G120" s="273"/>
      <c r="J120" s="283"/>
      <c r="M120" s="283"/>
      <c r="N120" s="283"/>
      <c r="O120" s="283"/>
    </row>
    <row r="121" spans="1:15" x14ac:dyDescent="0.25">
      <c r="A121" s="7">
        <v>118</v>
      </c>
      <c r="B121" s="7" t="s">
        <v>5607</v>
      </c>
      <c r="C121" s="7" t="s">
        <v>456</v>
      </c>
      <c r="E121" s="273"/>
      <c r="F121" s="273"/>
      <c r="G121" s="273"/>
      <c r="J121" s="283"/>
      <c r="M121" s="283"/>
      <c r="N121" s="283"/>
      <c r="O121" s="283"/>
    </row>
    <row r="122" spans="1:15" x14ac:dyDescent="0.25">
      <c r="A122" s="7">
        <v>119</v>
      </c>
      <c r="B122" s="7" t="s">
        <v>5608</v>
      </c>
      <c r="C122" s="7" t="s">
        <v>456</v>
      </c>
      <c r="E122" s="273"/>
      <c r="F122" s="273"/>
      <c r="G122" s="273"/>
      <c r="J122" s="283"/>
      <c r="M122" s="283"/>
      <c r="N122" s="283"/>
      <c r="O122" s="283"/>
    </row>
    <row r="123" spans="1:15" x14ac:dyDescent="0.25">
      <c r="A123" s="7">
        <v>120</v>
      </c>
      <c r="B123" s="7" t="s">
        <v>5609</v>
      </c>
      <c r="C123" s="7" t="s">
        <v>456</v>
      </c>
      <c r="E123" s="273"/>
      <c r="F123" s="273"/>
      <c r="G123" s="273"/>
      <c r="J123" s="283"/>
      <c r="M123" s="283"/>
      <c r="N123" s="283"/>
      <c r="O123" s="283"/>
    </row>
    <row r="124" spans="1:15" x14ac:dyDescent="0.25">
      <c r="A124" s="7">
        <v>121</v>
      </c>
      <c r="B124" s="7" t="s">
        <v>5610</v>
      </c>
      <c r="C124" s="7" t="s">
        <v>456</v>
      </c>
      <c r="E124" s="273"/>
      <c r="F124" s="273"/>
      <c r="G124" s="273"/>
      <c r="J124" s="283"/>
      <c r="M124" s="283"/>
      <c r="N124" s="283"/>
      <c r="O124" s="283"/>
    </row>
    <row r="125" spans="1:15" x14ac:dyDescent="0.25">
      <c r="A125" s="7">
        <v>122</v>
      </c>
      <c r="B125" s="7" t="s">
        <v>5611</v>
      </c>
      <c r="C125" s="7" t="s">
        <v>456</v>
      </c>
      <c r="E125" s="273"/>
      <c r="F125" s="273"/>
      <c r="G125" s="273"/>
      <c r="J125" s="283"/>
      <c r="M125" s="283"/>
      <c r="N125" s="283"/>
      <c r="O125" s="283"/>
    </row>
    <row r="126" spans="1:15" x14ac:dyDescent="0.25">
      <c r="A126" s="7">
        <v>123</v>
      </c>
      <c r="B126" s="7" t="s">
        <v>5612</v>
      </c>
      <c r="C126" s="7" t="s">
        <v>456</v>
      </c>
      <c r="E126" s="273"/>
      <c r="F126" s="273"/>
      <c r="G126" s="273"/>
      <c r="J126" s="283"/>
      <c r="M126" s="283"/>
      <c r="N126" s="283"/>
      <c r="O126" s="283"/>
    </row>
    <row r="127" spans="1:15" x14ac:dyDescent="0.25">
      <c r="A127" s="7">
        <v>124</v>
      </c>
      <c r="B127" s="7" t="s">
        <v>5613</v>
      </c>
      <c r="C127" s="7" t="s">
        <v>456</v>
      </c>
      <c r="E127" s="273"/>
      <c r="F127" s="273"/>
      <c r="G127" s="273"/>
      <c r="J127" s="283"/>
      <c r="M127" s="283"/>
      <c r="N127" s="283"/>
      <c r="O127" s="283"/>
    </row>
    <row r="128" spans="1:15" x14ac:dyDescent="0.25">
      <c r="A128" s="7">
        <v>125</v>
      </c>
      <c r="B128" s="7" t="s">
        <v>5614</v>
      </c>
      <c r="C128" s="7" t="s">
        <v>456</v>
      </c>
      <c r="E128" s="273"/>
      <c r="F128" s="273"/>
      <c r="G128" s="273"/>
      <c r="J128" s="283"/>
      <c r="M128" s="283"/>
      <c r="N128" s="283"/>
      <c r="O128" s="283"/>
    </row>
    <row r="129" spans="1:15" x14ac:dyDescent="0.25">
      <c r="A129" s="7">
        <v>126</v>
      </c>
      <c r="B129" s="7" t="s">
        <v>5615</v>
      </c>
      <c r="C129" s="7" t="s">
        <v>1198</v>
      </c>
      <c r="E129" s="273"/>
      <c r="F129" s="273"/>
      <c r="G129" s="273"/>
      <c r="J129" s="283"/>
      <c r="M129" s="283"/>
      <c r="N129" s="283"/>
      <c r="O129" s="283"/>
    </row>
    <row r="130" spans="1:15" x14ac:dyDescent="0.25">
      <c r="A130" s="7">
        <v>127</v>
      </c>
      <c r="B130" s="7" t="s">
        <v>5616</v>
      </c>
      <c r="C130" s="7" t="s">
        <v>1198</v>
      </c>
      <c r="E130" s="273"/>
      <c r="F130" s="273"/>
      <c r="G130" s="273"/>
      <c r="J130" s="283"/>
      <c r="M130" s="283"/>
      <c r="N130" s="283"/>
      <c r="O130" s="283"/>
    </row>
    <row r="131" spans="1:15" x14ac:dyDescent="0.25">
      <c r="A131" s="7">
        <v>128</v>
      </c>
      <c r="B131" s="7" t="s">
        <v>5617</v>
      </c>
      <c r="C131" s="7" t="s">
        <v>1198</v>
      </c>
      <c r="E131" s="273"/>
      <c r="F131" s="273"/>
      <c r="G131" s="273"/>
      <c r="J131" s="283"/>
      <c r="M131" s="283"/>
      <c r="N131" s="283"/>
      <c r="O131" s="283"/>
    </row>
    <row r="132" spans="1:15" x14ac:dyDescent="0.25">
      <c r="A132" s="7">
        <v>129</v>
      </c>
      <c r="B132" s="7" t="s">
        <v>5618</v>
      </c>
      <c r="C132" s="7" t="s">
        <v>1198</v>
      </c>
      <c r="E132" s="273"/>
      <c r="F132" s="273"/>
      <c r="G132" s="273"/>
      <c r="J132" s="283"/>
      <c r="M132" s="283"/>
      <c r="N132" s="283"/>
      <c r="O132" s="283"/>
    </row>
    <row r="133" spans="1:15" x14ac:dyDescent="0.25">
      <c r="A133" s="7">
        <v>130</v>
      </c>
      <c r="B133" s="7" t="s">
        <v>5619</v>
      </c>
      <c r="C133" s="7" t="s">
        <v>1198</v>
      </c>
      <c r="E133" s="273"/>
      <c r="F133" s="273"/>
      <c r="G133" s="273"/>
      <c r="J133" s="283"/>
      <c r="M133" s="283"/>
      <c r="N133" s="283"/>
      <c r="O133" s="283"/>
    </row>
    <row r="134" spans="1:15" x14ac:dyDescent="0.25">
      <c r="A134" s="7">
        <v>131</v>
      </c>
      <c r="B134" s="7" t="s">
        <v>5620</v>
      </c>
      <c r="C134" s="7" t="s">
        <v>1198</v>
      </c>
      <c r="E134" s="273"/>
      <c r="F134" s="273"/>
      <c r="G134" s="273"/>
      <c r="J134" s="283"/>
      <c r="M134" s="283"/>
      <c r="N134" s="283"/>
      <c r="O134" s="283"/>
    </row>
    <row r="135" spans="1:15" x14ac:dyDescent="0.25">
      <c r="A135" s="7">
        <v>132</v>
      </c>
      <c r="B135" s="7" t="s">
        <v>5621</v>
      </c>
      <c r="C135" s="7" t="s">
        <v>1198</v>
      </c>
      <c r="E135" s="273"/>
      <c r="F135" s="273"/>
      <c r="G135" s="273"/>
      <c r="J135" s="283"/>
      <c r="M135" s="283"/>
      <c r="N135" s="283"/>
      <c r="O135" s="283"/>
    </row>
    <row r="136" spans="1:15" x14ac:dyDescent="0.25">
      <c r="A136" s="7">
        <v>133</v>
      </c>
      <c r="B136" s="7" t="s">
        <v>5622</v>
      </c>
      <c r="C136" s="7" t="s">
        <v>1198</v>
      </c>
      <c r="E136" s="273"/>
      <c r="F136" s="273"/>
      <c r="G136" s="273"/>
      <c r="J136" s="283"/>
      <c r="M136" s="283"/>
      <c r="N136" s="283"/>
      <c r="O136" s="283"/>
    </row>
    <row r="137" spans="1:15" x14ac:dyDescent="0.25">
      <c r="A137" s="7">
        <v>134</v>
      </c>
      <c r="B137" s="7" t="s">
        <v>5623</v>
      </c>
      <c r="C137" s="7" t="s">
        <v>1198</v>
      </c>
      <c r="E137" s="273"/>
      <c r="F137" s="273"/>
      <c r="G137" s="273"/>
      <c r="J137" s="283"/>
      <c r="M137" s="283"/>
      <c r="N137" s="283"/>
      <c r="O137" s="283"/>
    </row>
    <row r="138" spans="1:15" x14ac:dyDescent="0.25">
      <c r="A138" s="7">
        <v>135</v>
      </c>
      <c r="B138" s="7" t="s">
        <v>5624</v>
      </c>
      <c r="C138" s="7" t="s">
        <v>1198</v>
      </c>
      <c r="E138" s="273"/>
      <c r="F138" s="273"/>
      <c r="G138" s="273"/>
      <c r="J138" s="283"/>
      <c r="M138" s="283"/>
      <c r="N138" s="283"/>
      <c r="O138" s="283"/>
    </row>
    <row r="139" spans="1:15" x14ac:dyDescent="0.25">
      <c r="A139" s="7">
        <v>136</v>
      </c>
      <c r="B139" s="7" t="s">
        <v>5625</v>
      </c>
      <c r="C139" s="7" t="s">
        <v>1198</v>
      </c>
      <c r="E139" s="273"/>
      <c r="F139" s="273"/>
      <c r="G139" s="273"/>
      <c r="J139" s="283"/>
      <c r="M139" s="283"/>
      <c r="N139" s="283"/>
      <c r="O139" s="283"/>
    </row>
    <row r="140" spans="1:15" x14ac:dyDescent="0.25">
      <c r="A140" s="7">
        <v>137</v>
      </c>
      <c r="B140" s="7" t="s">
        <v>5626</v>
      </c>
      <c r="C140" s="7" t="s">
        <v>1198</v>
      </c>
      <c r="E140" s="273"/>
      <c r="F140" s="273"/>
      <c r="G140" s="273"/>
      <c r="J140" s="283"/>
      <c r="M140" s="283"/>
      <c r="N140" s="283"/>
      <c r="O140" s="283"/>
    </row>
    <row r="141" spans="1:15" x14ac:dyDescent="0.25">
      <c r="A141" s="7">
        <v>138</v>
      </c>
      <c r="B141" s="7" t="s">
        <v>5627</v>
      </c>
      <c r="C141" s="7" t="s">
        <v>1198</v>
      </c>
      <c r="E141" s="273"/>
      <c r="F141" s="273"/>
      <c r="G141" s="273"/>
      <c r="J141" s="283"/>
      <c r="M141" s="283"/>
      <c r="N141" s="283"/>
      <c r="O141" s="283"/>
    </row>
    <row r="142" spans="1:15" x14ac:dyDescent="0.25">
      <c r="A142" s="7">
        <v>139</v>
      </c>
      <c r="B142" s="7" t="s">
        <v>5628</v>
      </c>
      <c r="C142" s="7" t="s">
        <v>1198</v>
      </c>
      <c r="E142" s="273"/>
      <c r="F142" s="273"/>
      <c r="G142" s="273"/>
      <c r="J142" s="283"/>
      <c r="M142" s="283"/>
      <c r="N142" s="283"/>
      <c r="O142" s="283"/>
    </row>
    <row r="143" spans="1:15" x14ac:dyDescent="0.25">
      <c r="A143" s="7">
        <v>140</v>
      </c>
      <c r="B143" s="7" t="s">
        <v>5629</v>
      </c>
      <c r="C143" s="7" t="s">
        <v>1198</v>
      </c>
      <c r="E143" s="273"/>
      <c r="F143" s="273"/>
      <c r="G143" s="273"/>
      <c r="J143" s="283"/>
      <c r="M143" s="283"/>
      <c r="N143" s="283"/>
      <c r="O143" s="283"/>
    </row>
    <row r="144" spans="1:15" x14ac:dyDescent="0.25">
      <c r="A144" s="7">
        <v>141</v>
      </c>
      <c r="B144" s="7" t="s">
        <v>5630</v>
      </c>
      <c r="C144" s="7" t="s">
        <v>1198</v>
      </c>
      <c r="E144" s="273"/>
      <c r="F144" s="273"/>
      <c r="G144" s="273"/>
      <c r="J144" s="283"/>
      <c r="M144" s="283"/>
      <c r="N144" s="283"/>
      <c r="O144" s="283"/>
    </row>
    <row r="145" spans="1:15" x14ac:dyDescent="0.25">
      <c r="A145" s="7">
        <v>142</v>
      </c>
      <c r="B145" s="7" t="s">
        <v>5631</v>
      </c>
      <c r="C145" s="7" t="s">
        <v>1198</v>
      </c>
      <c r="E145" s="273"/>
      <c r="F145" s="273"/>
      <c r="G145" s="273"/>
      <c r="J145" s="283"/>
      <c r="M145" s="283"/>
      <c r="N145" s="283"/>
      <c r="O145" s="283"/>
    </row>
    <row r="146" spans="1:15" x14ac:dyDescent="0.25">
      <c r="A146" s="7">
        <v>143</v>
      </c>
      <c r="B146" s="7" t="s">
        <v>5632</v>
      </c>
      <c r="C146" s="7" t="s">
        <v>191</v>
      </c>
      <c r="E146" s="273"/>
      <c r="F146" s="273"/>
      <c r="G146" s="273"/>
      <c r="J146" s="283"/>
      <c r="M146" s="283"/>
      <c r="N146" s="283"/>
      <c r="O146" s="283"/>
    </row>
    <row r="147" spans="1:15" x14ac:dyDescent="0.25">
      <c r="A147" s="7">
        <v>144</v>
      </c>
      <c r="B147" s="7" t="s">
        <v>5633</v>
      </c>
      <c r="C147" s="7" t="s">
        <v>191</v>
      </c>
      <c r="E147" s="273"/>
      <c r="F147" s="273"/>
      <c r="G147" s="273"/>
      <c r="J147" s="283"/>
      <c r="M147" s="283"/>
      <c r="N147" s="283"/>
      <c r="O147" s="283"/>
    </row>
    <row r="148" spans="1:15" x14ac:dyDescent="0.25">
      <c r="A148" s="7">
        <v>145</v>
      </c>
      <c r="B148" s="7" t="s">
        <v>5634</v>
      </c>
      <c r="C148" s="7" t="s">
        <v>191</v>
      </c>
      <c r="E148" s="273"/>
      <c r="F148" s="273"/>
      <c r="G148" s="273"/>
      <c r="J148" s="283"/>
      <c r="M148" s="283"/>
      <c r="N148" s="283"/>
      <c r="O148" s="283"/>
    </row>
    <row r="149" spans="1:15" x14ac:dyDescent="0.25">
      <c r="A149" s="7">
        <v>146</v>
      </c>
      <c r="B149" s="7" t="s">
        <v>5635</v>
      </c>
      <c r="C149" s="7" t="s">
        <v>191</v>
      </c>
      <c r="E149" s="273"/>
      <c r="F149" s="273"/>
      <c r="G149" s="273"/>
      <c r="J149" s="283"/>
      <c r="M149" s="283"/>
      <c r="N149" s="283"/>
      <c r="O149" s="283"/>
    </row>
    <row r="150" spans="1:15" x14ac:dyDescent="0.25">
      <c r="A150" s="7">
        <v>147</v>
      </c>
      <c r="B150" s="7" t="s">
        <v>5636</v>
      </c>
      <c r="C150" s="7" t="s">
        <v>191</v>
      </c>
      <c r="E150" s="273"/>
      <c r="F150" s="273"/>
      <c r="G150" s="273"/>
      <c r="J150" s="283"/>
      <c r="M150" s="283"/>
      <c r="N150" s="283"/>
      <c r="O150" s="283"/>
    </row>
    <row r="151" spans="1:15" x14ac:dyDescent="0.25">
      <c r="A151" s="7">
        <v>148</v>
      </c>
      <c r="B151" s="7" t="s">
        <v>5637</v>
      </c>
      <c r="C151" s="7" t="s">
        <v>191</v>
      </c>
      <c r="E151" s="273"/>
      <c r="F151" s="273"/>
      <c r="G151" s="273"/>
      <c r="J151" s="283"/>
      <c r="M151" s="283"/>
      <c r="N151" s="283"/>
      <c r="O151" s="283"/>
    </row>
    <row r="152" spans="1:15" x14ac:dyDescent="0.25">
      <c r="A152" s="7">
        <v>149</v>
      </c>
      <c r="B152" s="7" t="s">
        <v>5638</v>
      </c>
      <c r="C152" s="7" t="s">
        <v>191</v>
      </c>
      <c r="E152" s="273"/>
      <c r="F152" s="273"/>
      <c r="G152" s="273"/>
      <c r="J152" s="283"/>
      <c r="M152" s="283"/>
      <c r="N152" s="283"/>
      <c r="O152" s="283"/>
    </row>
    <row r="153" spans="1:15" x14ac:dyDescent="0.25">
      <c r="A153" s="7">
        <v>150</v>
      </c>
      <c r="B153" s="7" t="s">
        <v>5639</v>
      </c>
      <c r="C153" s="7" t="s">
        <v>191</v>
      </c>
      <c r="E153" s="273"/>
      <c r="F153" s="273"/>
      <c r="G153" s="273"/>
      <c r="J153" s="283"/>
      <c r="M153" s="283"/>
      <c r="N153" s="283"/>
      <c r="O153" s="283"/>
    </row>
    <row r="154" spans="1:15" x14ac:dyDescent="0.25">
      <c r="A154" s="7">
        <v>151</v>
      </c>
      <c r="B154" s="7" t="s">
        <v>5640</v>
      </c>
      <c r="C154" s="7" t="s">
        <v>191</v>
      </c>
      <c r="E154" s="273"/>
      <c r="F154" s="273"/>
      <c r="G154" s="273"/>
      <c r="J154" s="283"/>
      <c r="M154" s="283"/>
      <c r="N154" s="283"/>
      <c r="O154" s="283"/>
    </row>
    <row r="155" spans="1:15" x14ac:dyDescent="0.25">
      <c r="A155" s="7">
        <v>152</v>
      </c>
      <c r="B155" s="7" t="s">
        <v>5641</v>
      </c>
      <c r="C155" s="7" t="s">
        <v>191</v>
      </c>
      <c r="E155" s="273"/>
      <c r="F155" s="273"/>
      <c r="G155" s="273"/>
      <c r="J155" s="283"/>
      <c r="M155" s="283"/>
      <c r="N155" s="283"/>
      <c r="O155" s="283"/>
    </row>
    <row r="156" spans="1:15" x14ac:dyDescent="0.25">
      <c r="A156" s="7">
        <v>153</v>
      </c>
      <c r="B156" s="7" t="s">
        <v>5642</v>
      </c>
      <c r="C156" s="7" t="s">
        <v>191</v>
      </c>
      <c r="E156" s="273"/>
      <c r="F156" s="273"/>
      <c r="G156" s="273"/>
      <c r="J156" s="283"/>
      <c r="M156" s="283"/>
      <c r="N156" s="283"/>
      <c r="O156" s="283"/>
    </row>
    <row r="157" spans="1:15" x14ac:dyDescent="0.25">
      <c r="A157" s="7">
        <v>154</v>
      </c>
      <c r="B157" s="7" t="s">
        <v>5643</v>
      </c>
      <c r="C157" s="7" t="s">
        <v>191</v>
      </c>
      <c r="E157" s="273"/>
      <c r="F157" s="273"/>
      <c r="G157" s="273"/>
      <c r="J157" s="283"/>
      <c r="M157" s="283"/>
      <c r="N157" s="283"/>
      <c r="O157" s="283"/>
    </row>
    <row r="158" spans="1:15" x14ac:dyDescent="0.25">
      <c r="A158" s="7">
        <v>155</v>
      </c>
      <c r="B158" s="7" t="s">
        <v>5644</v>
      </c>
      <c r="C158" s="7" t="s">
        <v>191</v>
      </c>
      <c r="E158" s="273"/>
      <c r="F158" s="273"/>
      <c r="G158" s="273"/>
      <c r="J158" s="283"/>
      <c r="M158" s="283"/>
      <c r="N158" s="283"/>
      <c r="O158" s="283"/>
    </row>
    <row r="159" spans="1:15" x14ac:dyDescent="0.25">
      <c r="A159" s="7">
        <v>156</v>
      </c>
      <c r="B159" s="7" t="s">
        <v>5645</v>
      </c>
      <c r="C159" s="7" t="s">
        <v>191</v>
      </c>
      <c r="E159" s="273"/>
      <c r="F159" s="273"/>
      <c r="G159" s="273"/>
      <c r="J159" s="283"/>
      <c r="M159" s="283"/>
      <c r="N159" s="283"/>
      <c r="O159" s="283"/>
    </row>
    <row r="160" spans="1:15" x14ac:dyDescent="0.25">
      <c r="A160" s="7">
        <v>157</v>
      </c>
      <c r="B160" s="7" t="s">
        <v>5646</v>
      </c>
      <c r="C160" s="7" t="s">
        <v>236</v>
      </c>
      <c r="E160" s="273"/>
      <c r="F160" s="273"/>
      <c r="G160" s="273"/>
      <c r="J160" s="283"/>
      <c r="M160" s="283"/>
      <c r="N160" s="283"/>
      <c r="O160" s="283"/>
    </row>
    <row r="161" spans="1:15" x14ac:dyDescent="0.25">
      <c r="A161" s="7">
        <v>158</v>
      </c>
      <c r="B161" s="7" t="s">
        <v>5647</v>
      </c>
      <c r="C161" s="7" t="s">
        <v>236</v>
      </c>
      <c r="E161" s="273"/>
      <c r="F161" s="273"/>
      <c r="G161" s="273"/>
      <c r="J161" s="283"/>
      <c r="M161" s="283"/>
      <c r="N161" s="283"/>
      <c r="O161" s="283"/>
    </row>
    <row r="162" spans="1:15" x14ac:dyDescent="0.25">
      <c r="A162" s="7">
        <v>159</v>
      </c>
      <c r="B162" s="7" t="s">
        <v>5648</v>
      </c>
      <c r="C162" s="7" t="s">
        <v>236</v>
      </c>
      <c r="E162" s="273"/>
      <c r="F162" s="273"/>
      <c r="G162" s="273"/>
      <c r="J162" s="283"/>
      <c r="M162" s="283"/>
      <c r="N162" s="283"/>
      <c r="O162" s="283"/>
    </row>
    <row r="163" spans="1:15" x14ac:dyDescent="0.25">
      <c r="A163" s="7">
        <v>160</v>
      </c>
      <c r="B163" s="7" t="s">
        <v>5649</v>
      </c>
      <c r="C163" s="7" t="s">
        <v>236</v>
      </c>
      <c r="E163" s="273"/>
      <c r="F163" s="273"/>
      <c r="G163" s="273"/>
      <c r="J163" s="283"/>
      <c r="M163" s="283"/>
      <c r="N163" s="283"/>
      <c r="O163" s="283"/>
    </row>
    <row r="164" spans="1:15" x14ac:dyDescent="0.25">
      <c r="A164" s="7">
        <v>161</v>
      </c>
      <c r="B164" s="7" t="s">
        <v>5650</v>
      </c>
      <c r="C164" s="7" t="s">
        <v>236</v>
      </c>
      <c r="E164" s="273"/>
      <c r="F164" s="273"/>
      <c r="G164" s="273"/>
      <c r="J164" s="283"/>
      <c r="M164" s="283"/>
      <c r="N164" s="283"/>
      <c r="O164" s="283"/>
    </row>
    <row r="165" spans="1:15" x14ac:dyDescent="0.25">
      <c r="A165" s="7">
        <v>162</v>
      </c>
      <c r="B165" s="7" t="s">
        <v>5651</v>
      </c>
      <c r="C165" s="7" t="s">
        <v>236</v>
      </c>
      <c r="E165" s="273"/>
      <c r="F165" s="273"/>
      <c r="G165" s="273"/>
      <c r="J165" s="283"/>
      <c r="M165" s="283"/>
      <c r="N165" s="283"/>
      <c r="O165" s="283"/>
    </row>
    <row r="166" spans="1:15" x14ac:dyDescent="0.25">
      <c r="A166" s="7">
        <v>163</v>
      </c>
      <c r="B166" s="7" t="s">
        <v>5652</v>
      </c>
      <c r="C166" s="7" t="s">
        <v>236</v>
      </c>
      <c r="E166" s="273"/>
      <c r="F166" s="273"/>
      <c r="G166" s="273"/>
      <c r="J166" s="283"/>
      <c r="M166" s="283"/>
      <c r="N166" s="283"/>
      <c r="O166" s="283"/>
    </row>
    <row r="167" spans="1:15" x14ac:dyDescent="0.25">
      <c r="A167" s="7">
        <v>164</v>
      </c>
      <c r="B167" s="7" t="s">
        <v>5653</v>
      </c>
      <c r="C167" s="7" t="s">
        <v>236</v>
      </c>
      <c r="E167" s="273"/>
      <c r="F167" s="273"/>
      <c r="G167" s="273"/>
      <c r="J167" s="283"/>
      <c r="M167" s="283"/>
      <c r="N167" s="283"/>
      <c r="O167" s="283"/>
    </row>
    <row r="168" spans="1:15" x14ac:dyDescent="0.25">
      <c r="A168" s="7">
        <v>165</v>
      </c>
      <c r="B168" s="7" t="s">
        <v>5654</v>
      </c>
      <c r="C168" s="7" t="s">
        <v>37</v>
      </c>
      <c r="E168" s="273"/>
      <c r="F168" s="273"/>
      <c r="G168" s="273"/>
      <c r="J168" s="283"/>
      <c r="M168" s="283"/>
      <c r="N168" s="283"/>
      <c r="O168" s="283"/>
    </row>
    <row r="169" spans="1:15" x14ac:dyDescent="0.25">
      <c r="A169" s="7">
        <v>166</v>
      </c>
      <c r="B169" s="7" t="s">
        <v>5655</v>
      </c>
      <c r="C169" s="7" t="s">
        <v>37</v>
      </c>
      <c r="E169" s="273"/>
      <c r="F169" s="273"/>
      <c r="G169" s="273"/>
      <c r="J169" s="283"/>
      <c r="M169" s="283"/>
      <c r="N169" s="283"/>
      <c r="O169" s="283"/>
    </row>
    <row r="170" spans="1:15" x14ac:dyDescent="0.25">
      <c r="A170" s="7">
        <v>167</v>
      </c>
      <c r="B170" s="7" t="s">
        <v>5656</v>
      </c>
      <c r="C170" s="7" t="s">
        <v>37</v>
      </c>
      <c r="E170" s="273"/>
      <c r="F170" s="273"/>
      <c r="G170" s="273"/>
      <c r="J170" s="283"/>
      <c r="M170" s="283"/>
      <c r="N170" s="283"/>
      <c r="O170" s="283"/>
    </row>
    <row r="171" spans="1:15" x14ac:dyDescent="0.25">
      <c r="A171" s="7">
        <v>168</v>
      </c>
      <c r="B171" s="7" t="s">
        <v>5657</v>
      </c>
      <c r="C171" s="7" t="s">
        <v>37</v>
      </c>
      <c r="E171" s="273"/>
      <c r="F171" s="273"/>
      <c r="G171" s="273"/>
      <c r="J171" s="283"/>
      <c r="M171" s="283"/>
      <c r="N171" s="283"/>
      <c r="O171" s="283"/>
    </row>
    <row r="172" spans="1:15" x14ac:dyDescent="0.25">
      <c r="A172" s="7">
        <v>169</v>
      </c>
      <c r="B172" s="7" t="s">
        <v>5658</v>
      </c>
      <c r="C172" s="7" t="s">
        <v>37</v>
      </c>
      <c r="E172" s="273"/>
      <c r="F172" s="273"/>
      <c r="G172" s="273"/>
      <c r="J172" s="283"/>
      <c r="M172" s="283"/>
      <c r="N172" s="283"/>
      <c r="O172" s="283"/>
    </row>
    <row r="173" spans="1:15" x14ac:dyDescent="0.25">
      <c r="A173" s="7">
        <v>170</v>
      </c>
      <c r="B173" s="7" t="s">
        <v>5659</v>
      </c>
      <c r="C173" s="7" t="s">
        <v>37</v>
      </c>
      <c r="E173" s="273"/>
      <c r="F173" s="273"/>
      <c r="G173" s="273"/>
      <c r="J173" s="283"/>
      <c r="M173" s="283"/>
      <c r="N173" s="283"/>
      <c r="O173" s="283"/>
    </row>
    <row r="174" spans="1:15" x14ac:dyDescent="0.25">
      <c r="A174" s="7">
        <v>171</v>
      </c>
      <c r="B174" s="7" t="s">
        <v>5660</v>
      </c>
      <c r="C174" s="7" t="s">
        <v>37</v>
      </c>
      <c r="E174" s="273"/>
      <c r="F174" s="273"/>
      <c r="G174" s="273"/>
      <c r="J174" s="283"/>
      <c r="M174" s="283"/>
      <c r="N174" s="283"/>
      <c r="O174" s="283"/>
    </row>
    <row r="175" spans="1:15" x14ac:dyDescent="0.25">
      <c r="A175" s="7">
        <v>172</v>
      </c>
      <c r="B175" s="7" t="s">
        <v>5661</v>
      </c>
      <c r="C175" s="7" t="s">
        <v>37</v>
      </c>
      <c r="E175" s="273"/>
      <c r="F175" s="273"/>
      <c r="G175" s="273"/>
      <c r="J175" s="283"/>
      <c r="M175" s="283"/>
      <c r="N175" s="283"/>
      <c r="O175" s="283"/>
    </row>
    <row r="176" spans="1:15" x14ac:dyDescent="0.25">
      <c r="A176" s="7">
        <v>173</v>
      </c>
      <c r="B176" s="7" t="s">
        <v>5662</v>
      </c>
      <c r="C176" s="7" t="s">
        <v>37</v>
      </c>
      <c r="E176" s="273"/>
      <c r="F176" s="273"/>
      <c r="G176" s="273"/>
      <c r="J176" s="283"/>
      <c r="M176" s="283"/>
      <c r="N176" s="283"/>
      <c r="O176" s="283"/>
    </row>
    <row r="177" spans="1:15" x14ac:dyDescent="0.25">
      <c r="A177" s="7">
        <v>174</v>
      </c>
      <c r="B177" s="7" t="s">
        <v>5663</v>
      </c>
      <c r="C177" s="7" t="s">
        <v>37</v>
      </c>
      <c r="E177" s="273"/>
      <c r="F177" s="273"/>
      <c r="G177" s="273"/>
      <c r="J177" s="283"/>
      <c r="M177" s="283"/>
      <c r="N177" s="283"/>
      <c r="O177" s="283"/>
    </row>
    <row r="178" spans="1:15" x14ac:dyDescent="0.25">
      <c r="A178" s="7">
        <v>175</v>
      </c>
      <c r="B178" s="7" t="s">
        <v>5664</v>
      </c>
      <c r="C178" s="7" t="s">
        <v>37</v>
      </c>
      <c r="E178" s="273"/>
      <c r="F178" s="273"/>
      <c r="G178" s="273"/>
      <c r="J178" s="283"/>
      <c r="M178" s="283"/>
      <c r="N178" s="283"/>
      <c r="O178" s="283"/>
    </row>
    <row r="179" spans="1:15" x14ac:dyDescent="0.25">
      <c r="A179" s="7">
        <v>176</v>
      </c>
      <c r="B179" s="7" t="s">
        <v>5665</v>
      </c>
      <c r="C179" s="7" t="s">
        <v>37</v>
      </c>
      <c r="E179" s="273"/>
      <c r="F179" s="273"/>
      <c r="G179" s="273"/>
      <c r="J179" s="283"/>
      <c r="M179" s="283"/>
      <c r="N179" s="283"/>
      <c r="O179" s="283"/>
    </row>
    <row r="180" spans="1:15" x14ac:dyDescent="0.25">
      <c r="A180" s="7">
        <v>177</v>
      </c>
      <c r="B180" s="7" t="s">
        <v>5666</v>
      </c>
      <c r="C180" s="7" t="s">
        <v>37</v>
      </c>
      <c r="E180" s="273"/>
      <c r="F180" s="273"/>
      <c r="G180" s="273"/>
      <c r="J180" s="283"/>
      <c r="M180" s="283"/>
      <c r="N180" s="283"/>
      <c r="O180" s="283"/>
    </row>
    <row r="181" spans="1:15" x14ac:dyDescent="0.25">
      <c r="A181" s="7">
        <v>178</v>
      </c>
      <c r="B181" s="7" t="s">
        <v>5667</v>
      </c>
      <c r="C181" s="7" t="s">
        <v>37</v>
      </c>
      <c r="E181" s="273"/>
      <c r="F181" s="273"/>
      <c r="G181" s="273"/>
      <c r="J181" s="283"/>
      <c r="M181" s="283"/>
      <c r="N181" s="283"/>
      <c r="O181" s="283"/>
    </row>
    <row r="182" spans="1:15" x14ac:dyDescent="0.25">
      <c r="A182" s="7">
        <v>179</v>
      </c>
      <c r="B182" s="7" t="s">
        <v>5668</v>
      </c>
      <c r="C182" s="7" t="s">
        <v>37</v>
      </c>
      <c r="E182" s="273"/>
      <c r="F182" s="273"/>
      <c r="G182" s="273"/>
      <c r="J182" s="283"/>
      <c r="M182" s="283"/>
      <c r="N182" s="283"/>
      <c r="O182" s="283"/>
    </row>
    <row r="183" spans="1:15" x14ac:dyDescent="0.25">
      <c r="A183" s="7">
        <v>180</v>
      </c>
      <c r="B183" s="7" t="s">
        <v>5669</v>
      </c>
      <c r="C183" s="7" t="s">
        <v>37</v>
      </c>
      <c r="E183" s="273"/>
      <c r="F183" s="273"/>
      <c r="G183" s="273"/>
      <c r="J183" s="283"/>
      <c r="M183" s="283"/>
      <c r="N183" s="283"/>
      <c r="O183" s="283"/>
    </row>
    <row r="184" spans="1:15" x14ac:dyDescent="0.25">
      <c r="A184" s="7">
        <v>181</v>
      </c>
      <c r="B184" s="7" t="s">
        <v>5670</v>
      </c>
      <c r="C184" s="7" t="s">
        <v>37</v>
      </c>
      <c r="E184" s="273"/>
      <c r="F184" s="273"/>
      <c r="G184" s="273"/>
      <c r="J184" s="283"/>
      <c r="M184" s="283"/>
      <c r="N184" s="283"/>
      <c r="O184" s="283"/>
    </row>
    <row r="185" spans="1:15" x14ac:dyDescent="0.25">
      <c r="A185" s="7">
        <v>182</v>
      </c>
      <c r="B185" s="7" t="s">
        <v>5671</v>
      </c>
      <c r="C185" s="7" t="s">
        <v>37</v>
      </c>
      <c r="E185" s="273"/>
      <c r="F185" s="273"/>
      <c r="G185" s="273"/>
      <c r="J185" s="283"/>
      <c r="M185" s="283"/>
      <c r="N185" s="283"/>
      <c r="O185" s="283"/>
    </row>
    <row r="186" spans="1:15" x14ac:dyDescent="0.25">
      <c r="A186" s="7">
        <v>183</v>
      </c>
      <c r="B186" s="7" t="s">
        <v>5672</v>
      </c>
      <c r="C186" s="7" t="s">
        <v>37</v>
      </c>
      <c r="E186" s="273"/>
      <c r="F186" s="273"/>
      <c r="G186" s="273"/>
      <c r="J186" s="283"/>
      <c r="M186" s="283"/>
      <c r="N186" s="283"/>
      <c r="O186" s="283"/>
    </row>
    <row r="187" spans="1:15" x14ac:dyDescent="0.25">
      <c r="A187" s="7">
        <v>184</v>
      </c>
      <c r="B187" s="7" t="s">
        <v>5673</v>
      </c>
      <c r="C187" s="7" t="s">
        <v>37</v>
      </c>
      <c r="E187" s="273"/>
      <c r="F187" s="273"/>
      <c r="G187" s="273"/>
      <c r="J187" s="283"/>
      <c r="M187" s="283"/>
      <c r="N187" s="283"/>
      <c r="O187" s="283"/>
    </row>
    <row r="188" spans="1:15" x14ac:dyDescent="0.25">
      <c r="A188" s="7">
        <v>185</v>
      </c>
      <c r="B188" s="7" t="s">
        <v>5674</v>
      </c>
      <c r="C188" s="7" t="s">
        <v>37</v>
      </c>
      <c r="E188" s="273"/>
      <c r="F188" s="273"/>
      <c r="G188" s="273"/>
      <c r="J188" s="283"/>
      <c r="M188" s="283"/>
      <c r="N188" s="283"/>
      <c r="O188" s="283"/>
    </row>
    <row r="189" spans="1:15" x14ac:dyDescent="0.25">
      <c r="A189" s="7">
        <v>186</v>
      </c>
      <c r="B189" s="7" t="s">
        <v>5675</v>
      </c>
      <c r="C189" s="7" t="s">
        <v>37</v>
      </c>
      <c r="E189" s="273"/>
      <c r="F189" s="273"/>
      <c r="G189" s="273"/>
      <c r="J189" s="283"/>
      <c r="M189" s="283"/>
      <c r="N189" s="283"/>
      <c r="O189" s="283"/>
    </row>
    <row r="190" spans="1:15" x14ac:dyDescent="0.25">
      <c r="A190" s="7">
        <v>187</v>
      </c>
      <c r="B190" s="7" t="s">
        <v>5676</v>
      </c>
      <c r="C190" s="7" t="s">
        <v>37</v>
      </c>
      <c r="E190" s="273"/>
      <c r="F190" s="273"/>
      <c r="G190" s="273"/>
      <c r="J190" s="283"/>
      <c r="M190" s="283"/>
      <c r="N190" s="283"/>
      <c r="O190" s="283"/>
    </row>
    <row r="191" spans="1:15" x14ac:dyDescent="0.25">
      <c r="A191" s="7">
        <v>188</v>
      </c>
      <c r="B191" s="7" t="s">
        <v>5677</v>
      </c>
      <c r="C191" s="7" t="s">
        <v>37</v>
      </c>
      <c r="E191" s="273"/>
      <c r="F191" s="273"/>
      <c r="G191" s="273"/>
      <c r="J191" s="283"/>
      <c r="M191" s="283"/>
      <c r="N191" s="283"/>
      <c r="O191" s="283"/>
    </row>
    <row r="192" spans="1:15" x14ac:dyDescent="0.25">
      <c r="A192" s="7">
        <v>189</v>
      </c>
      <c r="B192" s="7" t="s">
        <v>5678</v>
      </c>
      <c r="C192" s="7" t="s">
        <v>37</v>
      </c>
      <c r="E192" s="273"/>
      <c r="F192" s="273"/>
      <c r="G192" s="273"/>
      <c r="J192" s="283"/>
      <c r="M192" s="283"/>
      <c r="N192" s="283"/>
      <c r="O192" s="283"/>
    </row>
    <row r="193" spans="1:15" x14ac:dyDescent="0.25">
      <c r="A193" s="7">
        <v>190</v>
      </c>
      <c r="B193" s="7" t="s">
        <v>5679</v>
      </c>
      <c r="C193" s="7" t="s">
        <v>37</v>
      </c>
      <c r="E193" s="273"/>
      <c r="F193" s="273"/>
      <c r="G193" s="273"/>
      <c r="J193" s="283"/>
      <c r="M193" s="283"/>
      <c r="N193" s="283"/>
      <c r="O193" s="283"/>
    </row>
    <row r="194" spans="1:15" x14ac:dyDescent="0.25">
      <c r="A194" s="7">
        <v>191</v>
      </c>
      <c r="B194" s="7" t="s">
        <v>5680</v>
      </c>
      <c r="C194" s="7" t="s">
        <v>37</v>
      </c>
      <c r="E194" s="273"/>
      <c r="F194" s="273"/>
      <c r="G194" s="273"/>
      <c r="J194" s="283"/>
      <c r="M194" s="283"/>
      <c r="N194" s="283"/>
      <c r="O194" s="283"/>
    </row>
    <row r="195" spans="1:15" x14ac:dyDescent="0.25">
      <c r="A195" s="7">
        <v>192</v>
      </c>
      <c r="B195" s="7" t="s">
        <v>5681</v>
      </c>
      <c r="C195" s="7" t="s">
        <v>37</v>
      </c>
      <c r="E195" s="273"/>
      <c r="F195" s="273"/>
      <c r="G195" s="273"/>
      <c r="J195" s="283"/>
      <c r="M195" s="283"/>
      <c r="N195" s="283"/>
      <c r="O195" s="283"/>
    </row>
    <row r="196" spans="1:15" x14ac:dyDescent="0.25">
      <c r="A196" s="7">
        <v>193</v>
      </c>
      <c r="B196" s="7" t="s">
        <v>5682</v>
      </c>
      <c r="C196" s="7" t="s">
        <v>37</v>
      </c>
      <c r="E196" s="273"/>
      <c r="F196" s="273"/>
      <c r="G196" s="273"/>
      <c r="J196" s="283"/>
      <c r="M196" s="283"/>
      <c r="N196" s="283"/>
      <c r="O196" s="283"/>
    </row>
    <row r="197" spans="1:15" x14ac:dyDescent="0.25">
      <c r="A197" s="7">
        <v>194</v>
      </c>
      <c r="B197" s="7" t="s">
        <v>5683</v>
      </c>
      <c r="C197" s="7" t="s">
        <v>37</v>
      </c>
      <c r="E197" s="273"/>
      <c r="F197" s="273"/>
      <c r="G197" s="273"/>
      <c r="J197" s="283"/>
      <c r="M197" s="283"/>
      <c r="N197" s="283"/>
      <c r="O197" s="283"/>
    </row>
    <row r="198" spans="1:15" x14ac:dyDescent="0.25">
      <c r="A198" s="7">
        <v>195</v>
      </c>
      <c r="B198" s="7" t="s">
        <v>5684</v>
      </c>
      <c r="C198" s="7" t="s">
        <v>37</v>
      </c>
      <c r="E198" s="273"/>
      <c r="F198" s="273"/>
      <c r="G198" s="273"/>
      <c r="J198" s="283"/>
      <c r="M198" s="283"/>
      <c r="N198" s="283"/>
      <c r="O198" s="283"/>
    </row>
    <row r="199" spans="1:15" x14ac:dyDescent="0.25">
      <c r="A199" s="7">
        <v>196</v>
      </c>
      <c r="B199" s="7" t="s">
        <v>5685</v>
      </c>
      <c r="C199" s="7" t="s">
        <v>37</v>
      </c>
      <c r="E199" s="273"/>
      <c r="F199" s="273"/>
      <c r="G199" s="273"/>
      <c r="J199" s="283"/>
      <c r="M199" s="283"/>
      <c r="N199" s="283"/>
      <c r="O199" s="283"/>
    </row>
    <row r="200" spans="1:15" x14ac:dyDescent="0.25">
      <c r="A200" s="7">
        <v>197</v>
      </c>
      <c r="B200" s="7" t="s">
        <v>5686</v>
      </c>
      <c r="C200" s="7" t="s">
        <v>37</v>
      </c>
      <c r="E200" s="273"/>
      <c r="F200" s="273"/>
      <c r="G200" s="273"/>
      <c r="J200" s="283"/>
      <c r="M200" s="283"/>
      <c r="N200" s="283"/>
      <c r="O200" s="283"/>
    </row>
    <row r="201" spans="1:15" x14ac:dyDescent="0.25">
      <c r="A201" s="7">
        <v>198</v>
      </c>
      <c r="B201" s="7" t="s">
        <v>5687</v>
      </c>
      <c r="C201" s="7" t="s">
        <v>37</v>
      </c>
      <c r="E201" s="273"/>
      <c r="F201" s="273"/>
      <c r="G201" s="273"/>
      <c r="J201" s="283"/>
      <c r="M201" s="283"/>
      <c r="N201" s="283"/>
      <c r="O201" s="283"/>
    </row>
    <row r="202" spans="1:15" x14ac:dyDescent="0.25">
      <c r="A202" s="7">
        <v>199</v>
      </c>
      <c r="B202" s="7" t="s">
        <v>5688</v>
      </c>
      <c r="C202" s="7" t="s">
        <v>37</v>
      </c>
      <c r="E202" s="273"/>
      <c r="F202" s="273"/>
      <c r="G202" s="273"/>
      <c r="J202" s="283"/>
      <c r="M202" s="283"/>
      <c r="N202" s="283"/>
      <c r="O202" s="283"/>
    </row>
    <row r="203" spans="1:15" x14ac:dyDescent="0.25">
      <c r="A203" s="7">
        <v>200</v>
      </c>
      <c r="B203" s="7" t="s">
        <v>5689</v>
      </c>
      <c r="C203" s="7" t="s">
        <v>37</v>
      </c>
      <c r="E203" s="273"/>
      <c r="F203" s="273"/>
      <c r="G203" s="273"/>
      <c r="J203" s="283"/>
      <c r="M203" s="283"/>
      <c r="N203" s="283"/>
      <c r="O203" s="283"/>
    </row>
    <row r="204" spans="1:15" x14ac:dyDescent="0.25">
      <c r="A204" s="7">
        <v>201</v>
      </c>
      <c r="B204" s="7" t="s">
        <v>5690</v>
      </c>
      <c r="C204" s="7" t="s">
        <v>37</v>
      </c>
      <c r="E204" s="273"/>
      <c r="F204" s="273"/>
      <c r="G204" s="273"/>
      <c r="J204" s="283"/>
      <c r="M204" s="283"/>
      <c r="N204" s="283"/>
      <c r="O204" s="283"/>
    </row>
    <row r="205" spans="1:15" x14ac:dyDescent="0.25">
      <c r="A205" s="7">
        <v>202</v>
      </c>
      <c r="B205" s="7" t="s">
        <v>5691</v>
      </c>
      <c r="C205" s="7" t="s">
        <v>37</v>
      </c>
      <c r="E205" s="273"/>
      <c r="F205" s="273"/>
      <c r="G205" s="273"/>
      <c r="J205" s="283"/>
      <c r="M205" s="283"/>
      <c r="N205" s="283"/>
      <c r="O205" s="283"/>
    </row>
    <row r="206" spans="1:15" x14ac:dyDescent="0.25">
      <c r="A206" s="7">
        <v>203</v>
      </c>
      <c r="B206" s="7" t="s">
        <v>5692</v>
      </c>
      <c r="C206" s="7" t="s">
        <v>37</v>
      </c>
      <c r="E206" s="273"/>
      <c r="F206" s="273"/>
      <c r="G206" s="273"/>
      <c r="J206" s="283"/>
      <c r="M206" s="283"/>
      <c r="N206" s="283"/>
      <c r="O206" s="283"/>
    </row>
    <row r="207" spans="1:15" x14ac:dyDescent="0.25">
      <c r="A207" s="7">
        <v>204</v>
      </c>
      <c r="B207" s="7" t="s">
        <v>5693</v>
      </c>
      <c r="C207" s="7" t="s">
        <v>37</v>
      </c>
      <c r="E207" s="273"/>
      <c r="F207" s="273"/>
      <c r="G207" s="273"/>
      <c r="J207" s="283"/>
      <c r="M207" s="283"/>
      <c r="N207" s="283"/>
      <c r="O207" s="283"/>
    </row>
    <row r="208" spans="1:15" x14ac:dyDescent="0.25">
      <c r="A208" s="7">
        <v>205</v>
      </c>
      <c r="B208" s="7" t="s">
        <v>5694</v>
      </c>
      <c r="C208" s="7" t="s">
        <v>37</v>
      </c>
      <c r="E208" s="273"/>
      <c r="F208" s="273"/>
      <c r="G208" s="273"/>
      <c r="J208" s="283"/>
      <c r="M208" s="283"/>
      <c r="N208" s="283"/>
      <c r="O208" s="283"/>
    </row>
    <row r="209" spans="1:15" x14ac:dyDescent="0.25">
      <c r="A209" s="7">
        <v>206</v>
      </c>
      <c r="B209" s="7" t="s">
        <v>5695</v>
      </c>
      <c r="C209" s="7" t="s">
        <v>1599</v>
      </c>
      <c r="E209" s="273"/>
      <c r="F209" s="273"/>
      <c r="G209" s="273"/>
      <c r="J209" s="283"/>
      <c r="M209" s="283"/>
      <c r="N209" s="283"/>
      <c r="O209" s="283"/>
    </row>
    <row r="210" spans="1:15" x14ac:dyDescent="0.25">
      <c r="A210" s="7">
        <v>207</v>
      </c>
      <c r="B210" s="7" t="s">
        <v>5696</v>
      </c>
      <c r="C210" s="7" t="s">
        <v>1599</v>
      </c>
      <c r="E210" s="273"/>
      <c r="F210" s="273"/>
      <c r="G210" s="273"/>
      <c r="J210" s="283"/>
      <c r="M210" s="283"/>
      <c r="N210" s="283"/>
      <c r="O210" s="283"/>
    </row>
    <row r="211" spans="1:15" x14ac:dyDescent="0.25">
      <c r="A211" s="7">
        <v>208</v>
      </c>
      <c r="B211" s="7" t="s">
        <v>5697</v>
      </c>
      <c r="C211" s="7" t="s">
        <v>1599</v>
      </c>
      <c r="E211" s="273"/>
      <c r="F211" s="273"/>
      <c r="G211" s="273"/>
      <c r="J211" s="283"/>
      <c r="M211" s="283"/>
      <c r="N211" s="283"/>
      <c r="O211" s="283"/>
    </row>
    <row r="212" spans="1:15" x14ac:dyDescent="0.25">
      <c r="A212" s="7">
        <v>209</v>
      </c>
      <c r="B212" s="7" t="s">
        <v>5698</v>
      </c>
      <c r="C212" s="7" t="s">
        <v>1599</v>
      </c>
      <c r="E212" s="273"/>
      <c r="F212" s="273"/>
      <c r="G212" s="273"/>
      <c r="J212" s="283"/>
      <c r="M212" s="283"/>
      <c r="N212" s="283"/>
      <c r="O212" s="283"/>
    </row>
    <row r="213" spans="1:15" x14ac:dyDescent="0.25">
      <c r="A213" s="7">
        <v>210</v>
      </c>
      <c r="B213" s="7" t="s">
        <v>5699</v>
      </c>
      <c r="C213" s="7" t="s">
        <v>4641</v>
      </c>
      <c r="E213" s="273"/>
      <c r="F213" s="273"/>
      <c r="G213" s="273"/>
      <c r="J213" s="283"/>
      <c r="M213" s="283"/>
      <c r="N213" s="283"/>
      <c r="O213" s="283"/>
    </row>
    <row r="214" spans="1:15" x14ac:dyDescent="0.25">
      <c r="A214" s="7">
        <v>211</v>
      </c>
      <c r="B214" s="7" t="s">
        <v>5700</v>
      </c>
      <c r="C214" s="7" t="s">
        <v>4641</v>
      </c>
      <c r="E214" s="273"/>
      <c r="F214" s="273"/>
      <c r="G214" s="273"/>
      <c r="J214" s="283"/>
      <c r="M214" s="283"/>
      <c r="N214" s="283"/>
      <c r="O214" s="283"/>
    </row>
    <row r="215" spans="1:15" x14ac:dyDescent="0.25">
      <c r="A215" s="7">
        <v>212</v>
      </c>
      <c r="B215" s="7" t="s">
        <v>5701</v>
      </c>
      <c r="C215" s="7" t="s">
        <v>4641</v>
      </c>
      <c r="E215" s="273"/>
      <c r="F215" s="273"/>
      <c r="G215" s="273"/>
      <c r="J215" s="283"/>
      <c r="M215" s="283"/>
      <c r="N215" s="283"/>
      <c r="O215" s="283"/>
    </row>
    <row r="216" spans="1:15" x14ac:dyDescent="0.25">
      <c r="A216" s="7">
        <v>213</v>
      </c>
      <c r="B216" s="7" t="s">
        <v>5702</v>
      </c>
      <c r="C216" s="7" t="s">
        <v>4641</v>
      </c>
      <c r="E216" s="273"/>
      <c r="F216" s="273"/>
      <c r="G216" s="273"/>
      <c r="J216" s="283"/>
      <c r="M216" s="283"/>
      <c r="N216" s="283"/>
      <c r="O216" s="283"/>
    </row>
    <row r="217" spans="1:15" x14ac:dyDescent="0.25">
      <c r="A217" s="7">
        <v>214</v>
      </c>
      <c r="B217" s="7" t="s">
        <v>5703</v>
      </c>
      <c r="C217" s="7" t="s">
        <v>4641</v>
      </c>
      <c r="E217" s="273"/>
      <c r="F217" s="273"/>
      <c r="G217" s="273"/>
      <c r="J217" s="283"/>
      <c r="M217" s="283"/>
      <c r="N217" s="283"/>
      <c r="O217" s="283"/>
    </row>
    <row r="218" spans="1:15" x14ac:dyDescent="0.25">
      <c r="A218" s="7">
        <v>215</v>
      </c>
      <c r="B218" s="7" t="s">
        <v>5704</v>
      </c>
      <c r="C218" s="7" t="s">
        <v>4641</v>
      </c>
      <c r="E218" s="273"/>
      <c r="F218" s="273"/>
      <c r="G218" s="273"/>
      <c r="J218" s="283"/>
      <c r="M218" s="283"/>
      <c r="N218" s="283"/>
      <c r="O218" s="283"/>
    </row>
    <row r="219" spans="1:15" x14ac:dyDescent="0.25">
      <c r="A219" s="7">
        <v>216</v>
      </c>
      <c r="B219" s="7" t="s">
        <v>5705</v>
      </c>
      <c r="C219" s="7" t="s">
        <v>4641</v>
      </c>
      <c r="E219" s="273"/>
      <c r="F219" s="273"/>
      <c r="G219" s="273"/>
      <c r="J219" s="283"/>
      <c r="M219" s="283"/>
      <c r="N219" s="283"/>
      <c r="O219" s="283"/>
    </row>
    <row r="220" spans="1:15" x14ac:dyDescent="0.25">
      <c r="A220" s="7">
        <v>217</v>
      </c>
      <c r="B220" s="7" t="s">
        <v>5706</v>
      </c>
      <c r="C220" s="7" t="s">
        <v>5849</v>
      </c>
      <c r="E220" s="273"/>
      <c r="F220" s="273"/>
      <c r="G220" s="273"/>
      <c r="J220" s="283"/>
      <c r="M220" s="283"/>
      <c r="N220" s="283"/>
      <c r="O220" s="283"/>
    </row>
    <row r="221" spans="1:15" x14ac:dyDescent="0.25">
      <c r="A221" s="7">
        <v>218</v>
      </c>
      <c r="B221" s="7" t="s">
        <v>5707</v>
      </c>
      <c r="C221" s="7" t="s">
        <v>4641</v>
      </c>
      <c r="E221" s="273"/>
      <c r="F221" s="273"/>
      <c r="G221" s="273"/>
      <c r="J221" s="283"/>
      <c r="M221" s="283"/>
      <c r="N221" s="283"/>
      <c r="O221" s="283"/>
    </row>
    <row r="222" spans="1:15" x14ac:dyDescent="0.25">
      <c r="A222" s="7">
        <v>219</v>
      </c>
      <c r="B222" s="7" t="s">
        <v>5708</v>
      </c>
      <c r="C222" s="7" t="s">
        <v>4641</v>
      </c>
      <c r="E222" s="273"/>
      <c r="F222" s="273"/>
      <c r="G222" s="273"/>
      <c r="J222" s="283"/>
      <c r="M222" s="283"/>
      <c r="N222" s="283"/>
      <c r="O222" s="283"/>
    </row>
    <row r="223" spans="1:15" x14ac:dyDescent="0.25">
      <c r="A223" s="7">
        <v>220</v>
      </c>
      <c r="B223" s="7" t="s">
        <v>5709</v>
      </c>
      <c r="C223" s="7" t="s">
        <v>4641</v>
      </c>
      <c r="E223" s="273"/>
      <c r="F223" s="273"/>
      <c r="G223" s="273"/>
      <c r="J223" s="283"/>
      <c r="M223" s="283"/>
      <c r="N223" s="283"/>
      <c r="O223" s="283"/>
    </row>
    <row r="224" spans="1:15" x14ac:dyDescent="0.25">
      <c r="A224" s="7">
        <v>221</v>
      </c>
      <c r="B224" s="7" t="s">
        <v>5710</v>
      </c>
      <c r="C224" s="7" t="s">
        <v>4641</v>
      </c>
      <c r="E224" s="273"/>
      <c r="F224" s="273"/>
      <c r="G224" s="273"/>
      <c r="J224" s="283"/>
      <c r="M224" s="283"/>
      <c r="N224" s="283"/>
      <c r="O224" s="283"/>
    </row>
    <row r="225" spans="1:15" x14ac:dyDescent="0.25">
      <c r="A225" s="7">
        <v>222</v>
      </c>
      <c r="B225" s="7" t="s">
        <v>5711</v>
      </c>
      <c r="C225" s="7" t="s">
        <v>4641</v>
      </c>
      <c r="E225" s="273"/>
      <c r="F225" s="273"/>
      <c r="G225" s="273"/>
      <c r="J225" s="283"/>
      <c r="M225" s="283"/>
      <c r="N225" s="283"/>
      <c r="O225" s="283"/>
    </row>
    <row r="226" spans="1:15" x14ac:dyDescent="0.25">
      <c r="A226" s="7">
        <v>223</v>
      </c>
      <c r="B226" s="7" t="s">
        <v>5712</v>
      </c>
      <c r="C226" s="7" t="s">
        <v>4641</v>
      </c>
      <c r="E226" s="273"/>
      <c r="F226" s="273"/>
      <c r="G226" s="273"/>
      <c r="J226" s="283"/>
      <c r="M226" s="283"/>
      <c r="N226" s="283"/>
      <c r="O226" s="283"/>
    </row>
    <row r="227" spans="1:15" x14ac:dyDescent="0.25">
      <c r="A227" s="7">
        <v>224</v>
      </c>
      <c r="B227" s="7" t="s">
        <v>5713</v>
      </c>
      <c r="C227" s="7" t="s">
        <v>56</v>
      </c>
      <c r="E227" s="273"/>
      <c r="F227" s="273"/>
      <c r="G227" s="273"/>
      <c r="J227" s="283"/>
      <c r="M227" s="283"/>
      <c r="N227" s="283"/>
      <c r="O227" s="283"/>
    </row>
    <row r="228" spans="1:15" x14ac:dyDescent="0.25">
      <c r="A228" s="7">
        <v>225</v>
      </c>
      <c r="B228" s="7" t="s">
        <v>5714</v>
      </c>
      <c r="C228" s="7" t="s">
        <v>56</v>
      </c>
      <c r="E228" s="273"/>
      <c r="F228" s="273"/>
      <c r="G228" s="273"/>
      <c r="J228" s="283"/>
      <c r="M228" s="283"/>
      <c r="N228" s="283"/>
      <c r="O228" s="283"/>
    </row>
    <row r="229" spans="1:15" x14ac:dyDescent="0.25">
      <c r="A229" s="7">
        <v>226</v>
      </c>
      <c r="B229" s="7" t="s">
        <v>5715</v>
      </c>
      <c r="C229" s="7" t="s">
        <v>56</v>
      </c>
      <c r="E229" s="273"/>
      <c r="F229" s="273"/>
      <c r="G229" s="273"/>
      <c r="J229" s="283"/>
      <c r="M229" s="283"/>
      <c r="N229" s="283"/>
      <c r="O229" s="283"/>
    </row>
    <row r="230" spans="1:15" x14ac:dyDescent="0.25">
      <c r="A230" s="7">
        <v>227</v>
      </c>
      <c r="B230" s="7" t="s">
        <v>5716</v>
      </c>
      <c r="C230" s="7" t="s">
        <v>56</v>
      </c>
      <c r="E230" s="273"/>
      <c r="F230" s="273"/>
      <c r="G230" s="273"/>
      <c r="J230" s="283"/>
      <c r="M230" s="283"/>
      <c r="N230" s="283"/>
      <c r="O230" s="283"/>
    </row>
    <row r="231" spans="1:15" x14ac:dyDescent="0.25">
      <c r="A231" s="7">
        <v>228</v>
      </c>
      <c r="B231" s="7" t="s">
        <v>5717</v>
      </c>
      <c r="C231" s="7" t="s">
        <v>56</v>
      </c>
      <c r="E231" s="273"/>
      <c r="F231" s="273"/>
      <c r="G231" s="273"/>
      <c r="J231" s="283"/>
      <c r="M231" s="283"/>
      <c r="N231" s="283"/>
      <c r="O231" s="283"/>
    </row>
    <row r="232" spans="1:15" x14ac:dyDescent="0.25">
      <c r="A232" s="7">
        <v>229</v>
      </c>
      <c r="B232" s="7" t="s">
        <v>5718</v>
      </c>
      <c r="C232" s="7" t="s">
        <v>56</v>
      </c>
      <c r="E232" s="273"/>
      <c r="F232" s="273"/>
      <c r="G232" s="273"/>
      <c r="J232" s="283"/>
      <c r="M232" s="283"/>
      <c r="N232" s="283"/>
      <c r="O232" s="283"/>
    </row>
    <row r="233" spans="1:15" x14ac:dyDescent="0.25">
      <c r="A233" s="7">
        <v>230</v>
      </c>
      <c r="B233" s="7" t="s">
        <v>5719</v>
      </c>
      <c r="C233" s="7" t="s">
        <v>56</v>
      </c>
      <c r="E233" s="273"/>
      <c r="F233" s="273"/>
      <c r="G233" s="273"/>
      <c r="J233" s="283"/>
      <c r="M233" s="283"/>
      <c r="N233" s="283"/>
      <c r="O233" s="283"/>
    </row>
    <row r="234" spans="1:15" x14ac:dyDescent="0.25">
      <c r="A234" s="7">
        <v>231</v>
      </c>
      <c r="B234" s="7" t="s">
        <v>5720</v>
      </c>
      <c r="C234" s="7" t="s">
        <v>56</v>
      </c>
      <c r="E234" s="273"/>
      <c r="F234" s="273"/>
      <c r="G234" s="273"/>
      <c r="J234" s="283"/>
      <c r="M234" s="283"/>
      <c r="N234" s="283"/>
      <c r="O234" s="283"/>
    </row>
    <row r="235" spans="1:15" x14ac:dyDescent="0.25">
      <c r="A235" s="7">
        <v>232</v>
      </c>
      <c r="B235" s="7" t="s">
        <v>5721</v>
      </c>
      <c r="C235" s="7" t="s">
        <v>56</v>
      </c>
      <c r="E235" s="273"/>
      <c r="F235" s="273"/>
      <c r="G235" s="273"/>
      <c r="J235" s="283"/>
      <c r="M235" s="283"/>
      <c r="N235" s="283"/>
      <c r="O235" s="283"/>
    </row>
    <row r="236" spans="1:15" x14ac:dyDescent="0.25">
      <c r="A236" s="7">
        <v>233</v>
      </c>
      <c r="B236" s="7" t="s">
        <v>5722</v>
      </c>
      <c r="C236" s="7" t="s">
        <v>56</v>
      </c>
      <c r="E236" s="273"/>
      <c r="F236" s="273"/>
      <c r="G236" s="273"/>
      <c r="J236" s="283"/>
      <c r="M236" s="283"/>
      <c r="N236" s="283"/>
      <c r="O236" s="283"/>
    </row>
    <row r="237" spans="1:15" x14ac:dyDescent="0.25">
      <c r="A237" s="7">
        <v>234</v>
      </c>
      <c r="B237" s="7" t="s">
        <v>5723</v>
      </c>
      <c r="C237" s="7" t="s">
        <v>477</v>
      </c>
      <c r="E237" s="273"/>
      <c r="F237" s="273"/>
      <c r="G237" s="273"/>
      <c r="J237" s="283"/>
      <c r="M237" s="283"/>
      <c r="N237" s="283"/>
      <c r="O237" s="283"/>
    </row>
    <row r="238" spans="1:15" x14ac:dyDescent="0.25">
      <c r="A238" s="7">
        <v>235</v>
      </c>
      <c r="B238" s="7" t="s">
        <v>5724</v>
      </c>
      <c r="C238" s="7" t="s">
        <v>477</v>
      </c>
      <c r="E238" s="273"/>
      <c r="F238" s="273"/>
      <c r="G238" s="273"/>
      <c r="J238" s="283"/>
      <c r="M238" s="283"/>
      <c r="N238" s="283"/>
      <c r="O238" s="283"/>
    </row>
    <row r="239" spans="1:15" x14ac:dyDescent="0.25">
      <c r="A239" s="7">
        <v>236</v>
      </c>
      <c r="B239" s="7" t="s">
        <v>5725</v>
      </c>
      <c r="C239" s="7" t="s">
        <v>477</v>
      </c>
      <c r="E239" s="273"/>
      <c r="F239" s="273"/>
      <c r="G239" s="273"/>
      <c r="J239" s="283"/>
      <c r="M239" s="283"/>
      <c r="N239" s="283"/>
      <c r="O239" s="283"/>
    </row>
    <row r="240" spans="1:15" x14ac:dyDescent="0.25">
      <c r="A240" s="7">
        <v>237</v>
      </c>
      <c r="B240" s="7" t="s">
        <v>5726</v>
      </c>
      <c r="C240" s="7" t="s">
        <v>477</v>
      </c>
      <c r="E240" s="273"/>
      <c r="F240" s="273"/>
      <c r="G240" s="273"/>
      <c r="J240" s="283"/>
      <c r="M240" s="283"/>
      <c r="N240" s="283"/>
      <c r="O240" s="283"/>
    </row>
    <row r="241" spans="1:15" x14ac:dyDescent="0.25">
      <c r="A241" s="7">
        <v>238</v>
      </c>
      <c r="B241" s="7" t="s">
        <v>5727</v>
      </c>
      <c r="C241" s="7" t="s">
        <v>477</v>
      </c>
      <c r="E241" s="273"/>
      <c r="F241" s="273"/>
      <c r="G241" s="273"/>
      <c r="J241" s="283"/>
      <c r="M241" s="283"/>
      <c r="N241" s="283"/>
      <c r="O241" s="283"/>
    </row>
    <row r="242" spans="1:15" x14ac:dyDescent="0.25">
      <c r="A242" s="7">
        <v>239</v>
      </c>
      <c r="B242" s="7" t="s">
        <v>5728</v>
      </c>
      <c r="C242" s="7" t="s">
        <v>477</v>
      </c>
      <c r="E242" s="273"/>
      <c r="F242" s="273"/>
      <c r="G242" s="273"/>
      <c r="J242" s="283"/>
      <c r="M242" s="283"/>
      <c r="N242" s="283"/>
      <c r="O242" s="283"/>
    </row>
    <row r="243" spans="1:15" x14ac:dyDescent="0.25">
      <c r="A243" s="7">
        <v>240</v>
      </c>
      <c r="B243" s="7" t="s">
        <v>5729</v>
      </c>
      <c r="C243" s="7" t="s">
        <v>477</v>
      </c>
      <c r="E243" s="273"/>
      <c r="F243" s="273"/>
      <c r="G243" s="273"/>
      <c r="J243" s="283"/>
      <c r="M243" s="283"/>
      <c r="N243" s="283"/>
      <c r="O243" s="283"/>
    </row>
    <row r="244" spans="1:15" x14ac:dyDescent="0.25">
      <c r="A244" s="7">
        <v>241</v>
      </c>
      <c r="B244" s="7" t="s">
        <v>5730</v>
      </c>
      <c r="C244" s="7" t="s">
        <v>477</v>
      </c>
      <c r="E244" s="273"/>
      <c r="F244" s="273"/>
      <c r="G244" s="273"/>
      <c r="J244" s="283"/>
      <c r="M244" s="283"/>
      <c r="N244" s="283"/>
      <c r="O244" s="283"/>
    </row>
    <row r="245" spans="1:15" x14ac:dyDescent="0.25">
      <c r="A245" s="7">
        <v>242</v>
      </c>
      <c r="B245" s="7" t="s">
        <v>5731</v>
      </c>
      <c r="C245" s="7" t="s">
        <v>477</v>
      </c>
      <c r="E245" s="273"/>
      <c r="F245" s="273"/>
      <c r="G245" s="273"/>
      <c r="J245" s="283"/>
      <c r="M245" s="283"/>
      <c r="N245" s="283"/>
      <c r="O245" s="283"/>
    </row>
    <row r="246" spans="1:15" x14ac:dyDescent="0.25">
      <c r="A246" s="7">
        <v>243</v>
      </c>
      <c r="B246" s="7" t="s">
        <v>5732</v>
      </c>
      <c r="C246" s="7" t="s">
        <v>477</v>
      </c>
      <c r="E246" s="273"/>
      <c r="F246" s="273"/>
      <c r="G246" s="273"/>
      <c r="J246" s="283"/>
      <c r="M246" s="283"/>
      <c r="N246" s="283"/>
      <c r="O246" s="283"/>
    </row>
    <row r="247" spans="1:15" x14ac:dyDescent="0.25">
      <c r="A247" s="7">
        <v>244</v>
      </c>
      <c r="B247" s="7" t="s">
        <v>5733</v>
      </c>
      <c r="C247" s="7" t="s">
        <v>477</v>
      </c>
      <c r="E247" s="273"/>
      <c r="F247" s="273"/>
      <c r="G247" s="273"/>
      <c r="J247" s="283"/>
      <c r="M247" s="283"/>
      <c r="N247" s="283"/>
      <c r="O247" s="283"/>
    </row>
    <row r="248" spans="1:15" x14ac:dyDescent="0.25">
      <c r="A248" s="7">
        <v>245</v>
      </c>
      <c r="B248" s="7" t="s">
        <v>5734</v>
      </c>
      <c r="C248" s="7" t="s">
        <v>477</v>
      </c>
      <c r="E248" s="273"/>
      <c r="F248" s="273"/>
      <c r="G248" s="273"/>
      <c r="J248" s="283"/>
      <c r="M248" s="283"/>
      <c r="N248" s="283"/>
      <c r="O248" s="283"/>
    </row>
    <row r="249" spans="1:15" x14ac:dyDescent="0.25">
      <c r="A249" s="7">
        <v>246</v>
      </c>
      <c r="B249" s="7" t="s">
        <v>5735</v>
      </c>
      <c r="C249" s="7" t="s">
        <v>477</v>
      </c>
      <c r="E249" s="273"/>
      <c r="F249" s="273"/>
      <c r="G249" s="273"/>
      <c r="J249" s="283"/>
      <c r="M249" s="283"/>
      <c r="N249" s="283"/>
      <c r="O249" s="283"/>
    </row>
    <row r="250" spans="1:15" x14ac:dyDescent="0.25">
      <c r="A250" s="7">
        <v>247</v>
      </c>
      <c r="B250" s="7" t="s">
        <v>5736</v>
      </c>
      <c r="C250" s="7" t="s">
        <v>477</v>
      </c>
      <c r="E250" s="273"/>
      <c r="F250" s="273"/>
      <c r="G250" s="273"/>
      <c r="J250" s="283"/>
      <c r="M250" s="283"/>
      <c r="N250" s="283"/>
      <c r="O250" s="283"/>
    </row>
    <row r="251" spans="1:15" x14ac:dyDescent="0.25">
      <c r="A251" s="7">
        <v>248</v>
      </c>
      <c r="B251" s="7" t="s">
        <v>5737</v>
      </c>
      <c r="C251" s="7" t="s">
        <v>477</v>
      </c>
      <c r="E251" s="273"/>
      <c r="F251" s="273"/>
      <c r="G251" s="273"/>
      <c r="J251" s="283"/>
      <c r="M251" s="283"/>
      <c r="N251" s="283"/>
      <c r="O251" s="283"/>
    </row>
    <row r="252" spans="1:15" x14ac:dyDescent="0.25">
      <c r="A252" s="7">
        <v>249</v>
      </c>
      <c r="B252" s="7" t="s">
        <v>5738</v>
      </c>
      <c r="C252" s="7" t="s">
        <v>477</v>
      </c>
      <c r="E252" s="273"/>
      <c r="F252" s="273"/>
      <c r="G252" s="273"/>
      <c r="J252" s="283"/>
      <c r="M252" s="283"/>
      <c r="N252" s="283"/>
      <c r="O252" s="283"/>
    </row>
    <row r="253" spans="1:15" x14ac:dyDescent="0.25">
      <c r="A253" s="7">
        <v>250</v>
      </c>
      <c r="B253" s="7" t="s">
        <v>5739</v>
      </c>
      <c r="C253" s="7" t="s">
        <v>477</v>
      </c>
      <c r="E253" s="273"/>
      <c r="F253" s="273"/>
      <c r="G253" s="273"/>
      <c r="J253" s="283"/>
      <c r="M253" s="283"/>
      <c r="N253" s="283"/>
      <c r="O253" s="283"/>
    </row>
    <row r="254" spans="1:15" x14ac:dyDescent="0.25">
      <c r="A254" s="7">
        <v>251</v>
      </c>
      <c r="B254" s="7" t="s">
        <v>5740</v>
      </c>
      <c r="C254" s="7" t="s">
        <v>477</v>
      </c>
      <c r="E254" s="273"/>
      <c r="F254" s="273"/>
      <c r="G254" s="273"/>
      <c r="J254" s="283"/>
      <c r="M254" s="283"/>
      <c r="N254" s="283"/>
      <c r="O254" s="283"/>
    </row>
    <row r="255" spans="1:15" x14ac:dyDescent="0.25">
      <c r="A255" s="7">
        <v>252</v>
      </c>
      <c r="B255" s="7" t="s">
        <v>5741</v>
      </c>
      <c r="C255" s="7" t="s">
        <v>477</v>
      </c>
      <c r="E255" s="273"/>
      <c r="F255" s="273"/>
      <c r="G255" s="273"/>
      <c r="J255" s="283"/>
      <c r="M255" s="283"/>
      <c r="N255" s="283"/>
      <c r="O255" s="283"/>
    </row>
    <row r="256" spans="1:15" x14ac:dyDescent="0.25">
      <c r="A256" s="7">
        <v>253</v>
      </c>
      <c r="B256" s="7" t="s">
        <v>5742</v>
      </c>
      <c r="C256" s="7" t="s">
        <v>477</v>
      </c>
      <c r="E256" s="273"/>
      <c r="F256" s="273"/>
      <c r="G256" s="273"/>
      <c r="J256" s="283"/>
      <c r="M256" s="283"/>
      <c r="N256" s="283"/>
      <c r="O256" s="283"/>
    </row>
    <row r="257" spans="1:15" x14ac:dyDescent="0.25">
      <c r="A257" s="7">
        <v>254</v>
      </c>
      <c r="B257" s="7" t="s">
        <v>5743</v>
      </c>
      <c r="C257" s="7" t="s">
        <v>477</v>
      </c>
      <c r="E257" s="273"/>
      <c r="F257" s="273"/>
      <c r="G257" s="273"/>
      <c r="J257" s="283"/>
      <c r="M257" s="283"/>
      <c r="N257" s="283"/>
      <c r="O257" s="283"/>
    </row>
    <row r="258" spans="1:15" x14ac:dyDescent="0.25">
      <c r="A258" s="7">
        <v>255</v>
      </c>
      <c r="B258" s="7" t="s">
        <v>5744</v>
      </c>
      <c r="C258" s="7" t="s">
        <v>477</v>
      </c>
      <c r="E258" s="273"/>
      <c r="F258" s="273"/>
      <c r="G258" s="273"/>
      <c r="J258" s="283"/>
      <c r="M258" s="283"/>
      <c r="N258" s="283"/>
      <c r="O258" s="283"/>
    </row>
    <row r="259" spans="1:15" x14ac:dyDescent="0.25">
      <c r="A259" s="7">
        <v>256</v>
      </c>
      <c r="B259" s="7" t="s">
        <v>5745</v>
      </c>
      <c r="C259" s="7" t="s">
        <v>1387</v>
      </c>
      <c r="E259" s="273"/>
      <c r="F259" s="273"/>
      <c r="G259" s="273"/>
      <c r="J259" s="283"/>
      <c r="M259" s="283"/>
      <c r="N259" s="283"/>
      <c r="O259" s="283"/>
    </row>
    <row r="260" spans="1:15" x14ac:dyDescent="0.25">
      <c r="A260" s="7">
        <v>257</v>
      </c>
      <c r="B260" s="7" t="s">
        <v>5746</v>
      </c>
      <c r="C260" s="7" t="s">
        <v>1387</v>
      </c>
      <c r="E260" s="273"/>
      <c r="F260" s="273"/>
      <c r="G260" s="273"/>
      <c r="J260" s="283"/>
      <c r="M260" s="283"/>
      <c r="N260" s="283"/>
      <c r="O260" s="283"/>
    </row>
    <row r="261" spans="1:15" x14ac:dyDescent="0.25">
      <c r="A261" s="7">
        <v>258</v>
      </c>
      <c r="B261" s="7" t="s">
        <v>5747</v>
      </c>
      <c r="C261" s="7" t="s">
        <v>1387</v>
      </c>
      <c r="E261" s="273"/>
      <c r="F261" s="273"/>
      <c r="G261" s="273"/>
      <c r="J261" s="283"/>
      <c r="M261" s="283"/>
      <c r="N261" s="283"/>
      <c r="O261" s="283"/>
    </row>
    <row r="262" spans="1:15" x14ac:dyDescent="0.25">
      <c r="A262" s="7">
        <v>259</v>
      </c>
      <c r="B262" s="7" t="s">
        <v>5748</v>
      </c>
      <c r="C262" s="7" t="s">
        <v>1387</v>
      </c>
      <c r="E262" s="273"/>
      <c r="F262" s="273"/>
      <c r="G262" s="273"/>
      <c r="J262" s="283"/>
      <c r="M262" s="283"/>
      <c r="N262" s="283"/>
      <c r="O262" s="283"/>
    </row>
    <row r="263" spans="1:15" x14ac:dyDescent="0.25">
      <c r="A263" s="7">
        <v>260</v>
      </c>
      <c r="B263" s="7" t="s">
        <v>5749</v>
      </c>
      <c r="C263" s="7" t="s">
        <v>1387</v>
      </c>
      <c r="E263" s="273"/>
      <c r="F263" s="273"/>
      <c r="G263" s="273"/>
      <c r="J263" s="283"/>
      <c r="M263" s="283"/>
      <c r="N263" s="283"/>
      <c r="O263" s="283"/>
    </row>
    <row r="264" spans="1:15" x14ac:dyDescent="0.25">
      <c r="A264" s="7">
        <v>261</v>
      </c>
      <c r="B264" s="7" t="s">
        <v>5750</v>
      </c>
      <c r="C264" s="7" t="s">
        <v>1387</v>
      </c>
      <c r="E264" s="273"/>
      <c r="F264" s="273"/>
      <c r="G264" s="273"/>
      <c r="J264" s="283"/>
      <c r="M264" s="283"/>
      <c r="N264" s="283"/>
      <c r="O264" s="283"/>
    </row>
    <row r="265" spans="1:15" x14ac:dyDescent="0.25">
      <c r="A265" s="7">
        <v>262</v>
      </c>
      <c r="B265" s="7" t="s">
        <v>5751</v>
      </c>
      <c r="C265" s="7" t="s">
        <v>1387</v>
      </c>
      <c r="E265" s="273"/>
      <c r="F265" s="273"/>
      <c r="G265" s="273"/>
      <c r="J265" s="283"/>
      <c r="M265" s="283"/>
      <c r="N265" s="283"/>
      <c r="O265" s="283"/>
    </row>
    <row r="266" spans="1:15" x14ac:dyDescent="0.25">
      <c r="A266" s="7">
        <v>263</v>
      </c>
      <c r="B266" s="7" t="s">
        <v>5752</v>
      </c>
      <c r="C266" s="7" t="s">
        <v>538</v>
      </c>
      <c r="E266" s="273"/>
      <c r="F266" s="273"/>
      <c r="G266" s="273"/>
      <c r="J266" s="283"/>
      <c r="M266" s="283"/>
      <c r="N266" s="283"/>
      <c r="O266" s="283"/>
    </row>
    <row r="267" spans="1:15" x14ac:dyDescent="0.25">
      <c r="A267" s="7">
        <v>264</v>
      </c>
      <c r="B267" s="7" t="s">
        <v>5753</v>
      </c>
      <c r="C267" s="7" t="s">
        <v>538</v>
      </c>
      <c r="E267" s="273"/>
      <c r="F267" s="273"/>
      <c r="G267" s="273"/>
      <c r="J267" s="283"/>
      <c r="M267" s="283"/>
      <c r="N267" s="283"/>
      <c r="O267" s="283"/>
    </row>
    <row r="268" spans="1:15" x14ac:dyDescent="0.25">
      <c r="A268" s="7">
        <v>265</v>
      </c>
      <c r="B268" s="7" t="s">
        <v>5754</v>
      </c>
      <c r="C268" s="7" t="s">
        <v>538</v>
      </c>
      <c r="E268" s="273"/>
      <c r="F268" s="273"/>
      <c r="G268" s="273"/>
      <c r="J268" s="283"/>
      <c r="M268" s="283"/>
      <c r="N268" s="283"/>
      <c r="O268" s="283"/>
    </row>
    <row r="269" spans="1:15" x14ac:dyDescent="0.25">
      <c r="A269" s="7">
        <v>266</v>
      </c>
      <c r="B269" s="7" t="s">
        <v>5755</v>
      </c>
      <c r="C269" s="7" t="s">
        <v>538</v>
      </c>
      <c r="E269" s="273"/>
      <c r="F269" s="273"/>
      <c r="G269" s="273"/>
      <c r="J269" s="283"/>
      <c r="M269" s="283"/>
      <c r="N269" s="283"/>
      <c r="O269" s="283"/>
    </row>
    <row r="270" spans="1:15" x14ac:dyDescent="0.25">
      <c r="A270" s="7">
        <v>267</v>
      </c>
      <c r="B270" s="7" t="s">
        <v>5756</v>
      </c>
      <c r="C270" s="7" t="s">
        <v>538</v>
      </c>
      <c r="E270" s="273"/>
      <c r="F270" s="273"/>
      <c r="G270" s="273"/>
      <c r="J270" s="283"/>
      <c r="M270" s="283"/>
      <c r="N270" s="283"/>
      <c r="O270" s="283"/>
    </row>
    <row r="271" spans="1:15" x14ac:dyDescent="0.25">
      <c r="A271" s="7">
        <v>268</v>
      </c>
      <c r="B271" s="7" t="s">
        <v>5757</v>
      </c>
      <c r="C271" s="7" t="s">
        <v>538</v>
      </c>
      <c r="E271" s="273"/>
      <c r="F271" s="273"/>
      <c r="G271" s="273"/>
      <c r="J271" s="283"/>
      <c r="M271" s="283"/>
      <c r="N271" s="283"/>
      <c r="O271" s="283"/>
    </row>
    <row r="272" spans="1:15" x14ac:dyDescent="0.25">
      <c r="A272" s="7">
        <v>269</v>
      </c>
      <c r="B272" s="7" t="s">
        <v>5758</v>
      </c>
      <c r="C272" s="7" t="s">
        <v>538</v>
      </c>
      <c r="E272" s="273"/>
      <c r="F272" s="273"/>
      <c r="G272" s="273"/>
      <c r="J272" s="283"/>
      <c r="M272" s="283"/>
      <c r="N272" s="283"/>
      <c r="O272" s="283"/>
    </row>
    <row r="273" spans="1:15" x14ac:dyDescent="0.25">
      <c r="A273" s="7">
        <v>270</v>
      </c>
      <c r="B273" s="7" t="s">
        <v>5759</v>
      </c>
      <c r="C273" s="7" t="s">
        <v>538</v>
      </c>
      <c r="E273" s="273"/>
      <c r="F273" s="273"/>
      <c r="G273" s="273"/>
      <c r="J273" s="283"/>
      <c r="M273" s="283"/>
      <c r="N273" s="283"/>
      <c r="O273" s="283"/>
    </row>
    <row r="274" spans="1:15" x14ac:dyDescent="0.25">
      <c r="A274" s="7">
        <v>271</v>
      </c>
      <c r="B274" s="7" t="s">
        <v>5760</v>
      </c>
      <c r="C274" s="7" t="s">
        <v>538</v>
      </c>
      <c r="E274" s="273"/>
      <c r="F274" s="273"/>
      <c r="G274" s="273"/>
      <c r="J274" s="283"/>
      <c r="M274" s="283"/>
      <c r="N274" s="283"/>
      <c r="O274" s="283"/>
    </row>
    <row r="275" spans="1:15" x14ac:dyDescent="0.25">
      <c r="A275" s="7">
        <v>272</v>
      </c>
      <c r="B275" s="7" t="s">
        <v>5761</v>
      </c>
      <c r="C275" s="7" t="s">
        <v>538</v>
      </c>
      <c r="E275" s="273"/>
      <c r="F275" s="273"/>
      <c r="G275" s="273"/>
      <c r="J275" s="283"/>
      <c r="M275" s="283"/>
      <c r="N275" s="283"/>
      <c r="O275" s="283"/>
    </row>
    <row r="276" spans="1:15" x14ac:dyDescent="0.25">
      <c r="A276" s="7">
        <v>273</v>
      </c>
      <c r="B276" s="7" t="s">
        <v>5762</v>
      </c>
      <c r="C276" s="7" t="s">
        <v>538</v>
      </c>
      <c r="E276" s="273"/>
      <c r="F276" s="273"/>
      <c r="G276" s="273"/>
      <c r="J276" s="283"/>
      <c r="M276" s="283"/>
      <c r="N276" s="283"/>
      <c r="O276" s="283"/>
    </row>
    <row r="277" spans="1:15" x14ac:dyDescent="0.25">
      <c r="A277" s="7">
        <v>274</v>
      </c>
      <c r="B277" s="7" t="s">
        <v>5763</v>
      </c>
      <c r="C277" s="7" t="s">
        <v>538</v>
      </c>
      <c r="E277" s="273"/>
      <c r="F277" s="273"/>
      <c r="G277" s="273"/>
      <c r="J277" s="283"/>
      <c r="M277" s="283"/>
      <c r="N277" s="283"/>
      <c r="O277" s="283"/>
    </row>
    <row r="278" spans="1:15" x14ac:dyDescent="0.25">
      <c r="A278" s="7">
        <v>275</v>
      </c>
      <c r="B278" s="7" t="s">
        <v>5764</v>
      </c>
      <c r="C278" s="7" t="s">
        <v>538</v>
      </c>
      <c r="E278" s="273"/>
      <c r="F278" s="273"/>
      <c r="G278" s="273"/>
      <c r="J278" s="283"/>
      <c r="M278" s="283"/>
      <c r="N278" s="283"/>
      <c r="O278" s="283"/>
    </row>
    <row r="279" spans="1:15" x14ac:dyDescent="0.25">
      <c r="A279" s="7">
        <v>276</v>
      </c>
      <c r="B279" s="7" t="s">
        <v>5765</v>
      </c>
      <c r="C279" s="7" t="s">
        <v>538</v>
      </c>
      <c r="E279" s="273"/>
      <c r="F279" s="273"/>
      <c r="G279" s="273"/>
      <c r="J279" s="283"/>
      <c r="M279" s="283"/>
      <c r="N279" s="283"/>
      <c r="O279" s="283"/>
    </row>
    <row r="280" spans="1:15" x14ac:dyDescent="0.25">
      <c r="A280" s="7">
        <v>277</v>
      </c>
      <c r="B280" s="7" t="s">
        <v>5766</v>
      </c>
      <c r="C280" s="7" t="s">
        <v>538</v>
      </c>
      <c r="E280" s="273"/>
      <c r="F280" s="273"/>
      <c r="G280" s="273"/>
      <c r="J280" s="283"/>
      <c r="M280" s="283"/>
      <c r="N280" s="283"/>
      <c r="O280" s="283"/>
    </row>
    <row r="281" spans="1:15" x14ac:dyDescent="0.25">
      <c r="A281" s="7">
        <v>278</v>
      </c>
      <c r="B281" s="7" t="s">
        <v>5767</v>
      </c>
      <c r="C281" s="7" t="s">
        <v>538</v>
      </c>
      <c r="E281" s="273"/>
      <c r="F281" s="273"/>
      <c r="G281" s="273"/>
      <c r="J281" s="283"/>
      <c r="M281" s="283"/>
      <c r="N281" s="283"/>
      <c r="O281" s="283"/>
    </row>
    <row r="282" spans="1:15" x14ac:dyDescent="0.25">
      <c r="A282" s="7">
        <v>279</v>
      </c>
      <c r="B282" s="7" t="s">
        <v>5768</v>
      </c>
      <c r="C282" s="7" t="s">
        <v>538</v>
      </c>
      <c r="E282" s="273"/>
      <c r="F282" s="273"/>
      <c r="G282" s="273"/>
      <c r="J282" s="283"/>
      <c r="M282" s="283"/>
      <c r="N282" s="283"/>
      <c r="O282" s="283"/>
    </row>
    <row r="283" spans="1:15" x14ac:dyDescent="0.25">
      <c r="A283" s="7">
        <v>280</v>
      </c>
      <c r="B283" s="7" t="s">
        <v>5769</v>
      </c>
      <c r="C283" s="7" t="s">
        <v>538</v>
      </c>
      <c r="E283" s="273"/>
      <c r="F283" s="273"/>
      <c r="G283" s="273"/>
      <c r="J283" s="283"/>
      <c r="M283" s="283"/>
      <c r="N283" s="283"/>
      <c r="O283" s="283"/>
    </row>
    <row r="284" spans="1:15" x14ac:dyDescent="0.25">
      <c r="A284" s="7">
        <v>281</v>
      </c>
      <c r="B284" s="7" t="s">
        <v>5770</v>
      </c>
      <c r="C284" s="7" t="s">
        <v>538</v>
      </c>
      <c r="E284" s="273"/>
      <c r="F284" s="273"/>
      <c r="G284" s="273"/>
      <c r="J284" s="283"/>
      <c r="M284" s="283"/>
      <c r="N284" s="283"/>
      <c r="O284" s="283"/>
    </row>
    <row r="285" spans="1:15" x14ac:dyDescent="0.25">
      <c r="A285" s="7">
        <v>282</v>
      </c>
      <c r="B285" s="7" t="s">
        <v>5771</v>
      </c>
      <c r="C285" s="7" t="s">
        <v>538</v>
      </c>
      <c r="E285" s="273"/>
      <c r="F285" s="273"/>
      <c r="G285" s="273"/>
      <c r="J285" s="283"/>
      <c r="M285" s="283"/>
      <c r="N285" s="283"/>
      <c r="O285" s="283"/>
    </row>
    <row r="286" spans="1:15" x14ac:dyDescent="0.25">
      <c r="A286" s="7">
        <v>283</v>
      </c>
      <c r="B286" s="7" t="s">
        <v>5772</v>
      </c>
      <c r="C286" s="7" t="s">
        <v>538</v>
      </c>
      <c r="E286" s="273"/>
      <c r="F286" s="273"/>
      <c r="G286" s="273"/>
      <c r="J286" s="283"/>
      <c r="M286" s="283"/>
      <c r="N286" s="283"/>
      <c r="O286" s="283"/>
    </row>
    <row r="287" spans="1:15" x14ac:dyDescent="0.25">
      <c r="A287" s="7">
        <v>284</v>
      </c>
      <c r="B287" s="7" t="s">
        <v>5773</v>
      </c>
      <c r="C287" s="7" t="s">
        <v>538</v>
      </c>
      <c r="E287" s="273"/>
      <c r="F287" s="273"/>
      <c r="G287" s="273"/>
      <c r="J287" s="283"/>
      <c r="M287" s="283"/>
      <c r="N287" s="283"/>
      <c r="O287" s="283"/>
    </row>
    <row r="288" spans="1:15" x14ac:dyDescent="0.25">
      <c r="A288" s="7">
        <v>285</v>
      </c>
      <c r="B288" s="7" t="s">
        <v>5774</v>
      </c>
      <c r="C288" s="7" t="s">
        <v>63</v>
      </c>
      <c r="E288" s="273"/>
      <c r="F288" s="273"/>
      <c r="G288" s="273"/>
      <c r="J288" s="283"/>
      <c r="M288" s="283"/>
      <c r="N288" s="283"/>
      <c r="O288" s="283"/>
    </row>
    <row r="289" spans="1:15" x14ac:dyDescent="0.25">
      <c r="A289" s="7">
        <v>286</v>
      </c>
      <c r="B289" s="7" t="s">
        <v>5775</v>
      </c>
      <c r="C289" s="7" t="s">
        <v>63</v>
      </c>
      <c r="E289" s="273"/>
      <c r="F289" s="273"/>
      <c r="G289" s="273"/>
      <c r="J289" s="283"/>
      <c r="M289" s="283"/>
      <c r="N289" s="283"/>
      <c r="O289" s="283"/>
    </row>
    <row r="290" spans="1:15" x14ac:dyDescent="0.25">
      <c r="A290" s="7">
        <v>287</v>
      </c>
      <c r="B290" s="7" t="s">
        <v>5776</v>
      </c>
      <c r="C290" s="7" t="s">
        <v>63</v>
      </c>
      <c r="E290" s="273"/>
      <c r="F290" s="273"/>
      <c r="G290" s="273"/>
      <c r="J290" s="283"/>
      <c r="M290" s="283"/>
      <c r="N290" s="283"/>
      <c r="O290" s="283"/>
    </row>
    <row r="291" spans="1:15" x14ac:dyDescent="0.25">
      <c r="A291" s="7">
        <v>288</v>
      </c>
      <c r="B291" s="7" t="s">
        <v>5777</v>
      </c>
      <c r="C291" s="7" t="s">
        <v>63</v>
      </c>
      <c r="E291" s="273"/>
      <c r="F291" s="273"/>
      <c r="G291" s="273"/>
      <c r="J291" s="283"/>
      <c r="M291" s="283"/>
      <c r="N291" s="283"/>
      <c r="O291" s="283"/>
    </row>
    <row r="292" spans="1:15" x14ac:dyDescent="0.25">
      <c r="A292" s="7">
        <v>289</v>
      </c>
      <c r="B292" s="7" t="s">
        <v>5778</v>
      </c>
      <c r="C292" s="7" t="s">
        <v>63</v>
      </c>
      <c r="E292" s="273"/>
      <c r="F292" s="273"/>
      <c r="G292" s="273"/>
      <c r="J292" s="283"/>
      <c r="M292" s="283"/>
      <c r="N292" s="283"/>
      <c r="O292" s="283"/>
    </row>
    <row r="293" spans="1:15" x14ac:dyDescent="0.25">
      <c r="A293" s="7">
        <v>290</v>
      </c>
      <c r="B293" s="7" t="s">
        <v>5779</v>
      </c>
      <c r="C293" s="7" t="s">
        <v>63</v>
      </c>
      <c r="E293" s="273"/>
      <c r="F293" s="273"/>
      <c r="G293" s="273"/>
      <c r="J293" s="283"/>
      <c r="M293" s="283"/>
      <c r="N293" s="283"/>
      <c r="O293" s="283"/>
    </row>
    <row r="294" spans="1:15" x14ac:dyDescent="0.25">
      <c r="A294" s="7">
        <v>291</v>
      </c>
      <c r="B294" s="7" t="s">
        <v>5780</v>
      </c>
      <c r="C294" s="7" t="s">
        <v>63</v>
      </c>
      <c r="E294" s="273"/>
      <c r="F294" s="273"/>
      <c r="G294" s="273"/>
      <c r="J294" s="283"/>
      <c r="M294" s="283"/>
      <c r="N294" s="283"/>
      <c r="O294" s="283"/>
    </row>
    <row r="295" spans="1:15" x14ac:dyDescent="0.25">
      <c r="A295" s="7">
        <v>292</v>
      </c>
      <c r="B295" s="7" t="s">
        <v>5781</v>
      </c>
      <c r="C295" s="7" t="s">
        <v>63</v>
      </c>
      <c r="E295" s="273"/>
      <c r="F295" s="273"/>
      <c r="G295" s="273"/>
      <c r="J295" s="283"/>
      <c r="M295" s="283"/>
      <c r="N295" s="283"/>
      <c r="O295" s="283"/>
    </row>
    <row r="296" spans="1:15" x14ac:dyDescent="0.25">
      <c r="A296" s="7">
        <v>293</v>
      </c>
      <c r="B296" s="7" t="s">
        <v>5782</v>
      </c>
      <c r="C296" s="7" t="s">
        <v>63</v>
      </c>
      <c r="E296" s="273"/>
      <c r="F296" s="273"/>
      <c r="G296" s="273"/>
      <c r="J296" s="283"/>
      <c r="M296" s="283"/>
      <c r="N296" s="283"/>
      <c r="O296" s="283"/>
    </row>
    <row r="297" spans="1:15" x14ac:dyDescent="0.25">
      <c r="A297" s="7">
        <v>294</v>
      </c>
      <c r="B297" s="7" t="s">
        <v>5783</v>
      </c>
      <c r="C297" s="7" t="s">
        <v>63</v>
      </c>
      <c r="E297" s="273"/>
      <c r="F297" s="273"/>
      <c r="G297" s="273"/>
      <c r="J297" s="283"/>
      <c r="M297" s="283"/>
      <c r="N297" s="283"/>
      <c r="O297" s="283"/>
    </row>
    <row r="298" spans="1:15" x14ac:dyDescent="0.25">
      <c r="A298" s="7">
        <v>295</v>
      </c>
      <c r="B298" s="7" t="s">
        <v>5784</v>
      </c>
      <c r="C298" s="7" t="s">
        <v>63</v>
      </c>
      <c r="E298" s="273"/>
      <c r="F298" s="273"/>
      <c r="G298" s="273"/>
      <c r="J298" s="283"/>
      <c r="M298" s="283"/>
      <c r="N298" s="283"/>
      <c r="O298" s="283"/>
    </row>
    <row r="299" spans="1:15" x14ac:dyDescent="0.25">
      <c r="A299" s="7">
        <v>296</v>
      </c>
      <c r="B299" s="7" t="s">
        <v>5785</v>
      </c>
      <c r="C299" s="7" t="s">
        <v>63</v>
      </c>
      <c r="E299" s="273"/>
      <c r="F299" s="273"/>
      <c r="G299" s="273"/>
      <c r="J299" s="283"/>
      <c r="M299" s="283"/>
      <c r="N299" s="283"/>
      <c r="O299" s="283"/>
    </row>
    <row r="300" spans="1:15" x14ac:dyDescent="0.25">
      <c r="A300" s="7">
        <v>297</v>
      </c>
      <c r="B300" s="7" t="s">
        <v>5786</v>
      </c>
      <c r="C300" s="7" t="s">
        <v>63</v>
      </c>
      <c r="E300" s="273"/>
      <c r="F300" s="273"/>
      <c r="G300" s="273"/>
      <c r="J300" s="283"/>
      <c r="M300" s="283"/>
      <c r="N300" s="283"/>
      <c r="O300" s="283"/>
    </row>
    <row r="301" spans="1:15" x14ac:dyDescent="0.25">
      <c r="A301" s="7">
        <v>298</v>
      </c>
      <c r="B301" s="7" t="s">
        <v>5787</v>
      </c>
      <c r="C301" s="7" t="s">
        <v>63</v>
      </c>
      <c r="E301" s="273"/>
      <c r="F301" s="273"/>
      <c r="G301" s="273"/>
      <c r="J301" s="283"/>
      <c r="M301" s="283"/>
      <c r="N301" s="283"/>
      <c r="O301" s="283"/>
    </row>
    <row r="302" spans="1:15" x14ac:dyDescent="0.25">
      <c r="A302" s="7">
        <v>299</v>
      </c>
      <c r="B302" s="7" t="s">
        <v>5788</v>
      </c>
      <c r="C302" s="7" t="s">
        <v>63</v>
      </c>
      <c r="E302" s="273"/>
      <c r="F302" s="273"/>
      <c r="G302" s="273"/>
      <c r="J302" s="283"/>
      <c r="M302" s="283"/>
      <c r="N302" s="283"/>
      <c r="O302" s="283"/>
    </row>
    <row r="303" spans="1:15" x14ac:dyDescent="0.25">
      <c r="A303" s="7">
        <v>300</v>
      </c>
      <c r="B303" s="7" t="s">
        <v>5789</v>
      </c>
      <c r="C303" s="7" t="s">
        <v>63</v>
      </c>
      <c r="E303" s="273"/>
      <c r="F303" s="273"/>
      <c r="G303" s="273"/>
      <c r="J303" s="283"/>
      <c r="M303" s="283"/>
      <c r="N303" s="283"/>
      <c r="O303" s="283"/>
    </row>
    <row r="304" spans="1:15" x14ac:dyDescent="0.25">
      <c r="A304" s="7">
        <v>301</v>
      </c>
      <c r="B304" s="7" t="s">
        <v>5790</v>
      </c>
      <c r="C304" s="7" t="s">
        <v>941</v>
      </c>
      <c r="E304" s="273"/>
      <c r="F304" s="273"/>
      <c r="G304" s="273"/>
      <c r="J304" s="283"/>
      <c r="M304" s="283"/>
      <c r="N304" s="283"/>
      <c r="O304" s="283"/>
    </row>
    <row r="305" spans="1:15" x14ac:dyDescent="0.25">
      <c r="A305" s="7">
        <v>302</v>
      </c>
      <c r="B305" s="7" t="s">
        <v>5791</v>
      </c>
      <c r="C305" s="7" t="s">
        <v>941</v>
      </c>
      <c r="E305" s="273"/>
      <c r="F305" s="273"/>
      <c r="G305" s="273"/>
      <c r="J305" s="283"/>
      <c r="M305" s="283"/>
      <c r="N305" s="283"/>
      <c r="O305" s="283"/>
    </row>
    <row r="306" spans="1:15" x14ac:dyDescent="0.25">
      <c r="A306" s="7">
        <v>303</v>
      </c>
      <c r="B306" s="7" t="s">
        <v>5792</v>
      </c>
      <c r="C306" s="7" t="s">
        <v>941</v>
      </c>
      <c r="E306" s="273"/>
      <c r="F306" s="273"/>
      <c r="G306" s="273"/>
      <c r="J306" s="283"/>
      <c r="M306" s="283"/>
      <c r="N306" s="283"/>
      <c r="O306" s="283"/>
    </row>
    <row r="307" spans="1:15" x14ac:dyDescent="0.25">
      <c r="A307" s="7">
        <v>304</v>
      </c>
      <c r="B307" s="7" t="s">
        <v>5793</v>
      </c>
      <c r="C307" s="7" t="s">
        <v>941</v>
      </c>
      <c r="E307" s="273"/>
      <c r="F307" s="273"/>
      <c r="G307" s="273"/>
      <c r="J307" s="283"/>
      <c r="M307" s="283"/>
      <c r="N307" s="283"/>
      <c r="O307" s="283"/>
    </row>
    <row r="308" spans="1:15" x14ac:dyDescent="0.25">
      <c r="A308" s="7">
        <v>305</v>
      </c>
      <c r="B308" s="7" t="s">
        <v>5794</v>
      </c>
      <c r="C308" s="7" t="s">
        <v>941</v>
      </c>
      <c r="E308" s="273"/>
      <c r="F308" s="273"/>
      <c r="G308" s="273"/>
      <c r="J308" s="283"/>
      <c r="M308" s="283"/>
      <c r="N308" s="283"/>
      <c r="O308" s="283"/>
    </row>
    <row r="309" spans="1:15" x14ac:dyDescent="0.25">
      <c r="A309" s="7">
        <v>306</v>
      </c>
      <c r="B309" s="7" t="s">
        <v>5795</v>
      </c>
      <c r="C309" s="7" t="s">
        <v>941</v>
      </c>
      <c r="E309" s="273"/>
      <c r="F309" s="273"/>
      <c r="G309" s="273"/>
      <c r="J309" s="283"/>
      <c r="M309" s="283"/>
      <c r="N309" s="283"/>
      <c r="O309" s="283"/>
    </row>
    <row r="310" spans="1:15" x14ac:dyDescent="0.25">
      <c r="A310" s="7">
        <v>307</v>
      </c>
      <c r="B310" s="7" t="s">
        <v>5796</v>
      </c>
      <c r="C310" s="7" t="s">
        <v>941</v>
      </c>
      <c r="E310" s="273"/>
      <c r="F310" s="273"/>
      <c r="G310" s="273"/>
      <c r="J310" s="283"/>
      <c r="M310" s="283"/>
      <c r="N310" s="283"/>
      <c r="O310" s="283"/>
    </row>
    <row r="311" spans="1:15" x14ac:dyDescent="0.25">
      <c r="A311" s="7">
        <v>308</v>
      </c>
      <c r="B311" s="7" t="s">
        <v>5797</v>
      </c>
      <c r="C311" s="7" t="s">
        <v>941</v>
      </c>
      <c r="E311" s="273"/>
      <c r="F311" s="273"/>
      <c r="G311" s="273"/>
      <c r="J311" s="283"/>
      <c r="M311" s="283"/>
      <c r="N311" s="283"/>
      <c r="O311" s="283"/>
    </row>
    <row r="312" spans="1:15" x14ac:dyDescent="0.25">
      <c r="A312" s="7">
        <v>309</v>
      </c>
      <c r="B312" s="7" t="s">
        <v>5798</v>
      </c>
      <c r="C312" s="7" t="s">
        <v>941</v>
      </c>
      <c r="E312" s="273"/>
      <c r="F312" s="273"/>
      <c r="G312" s="273"/>
      <c r="J312" s="283"/>
      <c r="M312" s="283"/>
      <c r="N312" s="283"/>
      <c r="O312" s="283"/>
    </row>
    <row r="313" spans="1:15" x14ac:dyDescent="0.25">
      <c r="A313" s="7">
        <v>310</v>
      </c>
      <c r="B313" s="7" t="s">
        <v>5799</v>
      </c>
      <c r="C313" s="7" t="s">
        <v>941</v>
      </c>
      <c r="E313" s="273"/>
      <c r="F313" s="273"/>
      <c r="G313" s="273"/>
      <c r="J313" s="283"/>
      <c r="M313" s="283"/>
      <c r="N313" s="283"/>
      <c r="O313" s="283"/>
    </row>
    <row r="314" spans="1:15" x14ac:dyDescent="0.25">
      <c r="A314" s="7">
        <v>311</v>
      </c>
      <c r="B314" s="7" t="s">
        <v>5800</v>
      </c>
      <c r="C314" s="7" t="s">
        <v>941</v>
      </c>
      <c r="E314" s="273"/>
      <c r="F314" s="273"/>
      <c r="G314" s="273"/>
      <c r="J314" s="283"/>
      <c r="M314" s="283"/>
      <c r="N314" s="283"/>
      <c r="O314" s="283"/>
    </row>
    <row r="315" spans="1:15" x14ac:dyDescent="0.25">
      <c r="A315" s="7">
        <v>312</v>
      </c>
      <c r="B315" s="7" t="s">
        <v>5801</v>
      </c>
      <c r="C315" s="7" t="s">
        <v>941</v>
      </c>
      <c r="E315" s="273"/>
      <c r="F315" s="273"/>
      <c r="G315" s="273"/>
      <c r="J315" s="283"/>
      <c r="M315" s="283"/>
      <c r="N315" s="283"/>
      <c r="O315" s="283"/>
    </row>
    <row r="316" spans="1:15" x14ac:dyDescent="0.25">
      <c r="A316" s="7">
        <v>313</v>
      </c>
      <c r="B316" s="7" t="s">
        <v>5802</v>
      </c>
      <c r="C316" s="7" t="s">
        <v>483</v>
      </c>
      <c r="E316" s="273"/>
      <c r="F316" s="273"/>
      <c r="G316" s="273"/>
      <c r="J316" s="283"/>
      <c r="M316" s="283"/>
      <c r="N316" s="283"/>
      <c r="O316" s="283"/>
    </row>
    <row r="317" spans="1:15" x14ac:dyDescent="0.25">
      <c r="A317" s="7">
        <v>314</v>
      </c>
      <c r="B317" s="7" t="s">
        <v>5803</v>
      </c>
      <c r="C317" s="7" t="s">
        <v>483</v>
      </c>
      <c r="E317" s="273"/>
      <c r="F317" s="273"/>
      <c r="G317" s="273"/>
      <c r="J317" s="283"/>
      <c r="M317" s="283"/>
      <c r="N317" s="283"/>
      <c r="O317" s="283"/>
    </row>
    <row r="318" spans="1:15" x14ac:dyDescent="0.25">
      <c r="A318" s="7">
        <v>315</v>
      </c>
      <c r="B318" s="7" t="s">
        <v>5804</v>
      </c>
      <c r="C318" s="7" t="s">
        <v>483</v>
      </c>
      <c r="E318" s="273"/>
      <c r="F318" s="273"/>
      <c r="G318" s="273"/>
      <c r="J318" s="283"/>
      <c r="M318" s="283"/>
      <c r="N318" s="283"/>
      <c r="O318" s="283"/>
    </row>
    <row r="319" spans="1:15" x14ac:dyDescent="0.25">
      <c r="A319" s="7">
        <v>316</v>
      </c>
      <c r="B319" s="7" t="s">
        <v>5805</v>
      </c>
      <c r="C319" s="7" t="s">
        <v>483</v>
      </c>
      <c r="E319" s="273"/>
      <c r="F319" s="273"/>
      <c r="G319" s="273"/>
      <c r="J319" s="283"/>
      <c r="M319" s="283"/>
      <c r="N319" s="283"/>
      <c r="O319" s="283"/>
    </row>
    <row r="320" spans="1:15" x14ac:dyDescent="0.25">
      <c r="A320" s="7">
        <v>317</v>
      </c>
      <c r="B320" s="7" t="s">
        <v>5806</v>
      </c>
      <c r="C320" s="7" t="s">
        <v>483</v>
      </c>
      <c r="E320" s="273"/>
      <c r="F320" s="273"/>
      <c r="G320" s="273"/>
      <c r="J320" s="283"/>
      <c r="M320" s="283"/>
      <c r="N320" s="283"/>
      <c r="O320" s="283"/>
    </row>
    <row r="321" spans="1:15" x14ac:dyDescent="0.25">
      <c r="A321" s="7">
        <v>318</v>
      </c>
      <c r="B321" s="7" t="s">
        <v>5807</v>
      </c>
      <c r="C321" s="7" t="s">
        <v>497</v>
      </c>
      <c r="E321" s="273"/>
      <c r="F321" s="273"/>
      <c r="G321" s="273"/>
      <c r="J321" s="283"/>
      <c r="M321" s="283"/>
      <c r="N321" s="283"/>
      <c r="O321" s="283"/>
    </row>
    <row r="322" spans="1:15" x14ac:dyDescent="0.25">
      <c r="A322" s="7">
        <v>319</v>
      </c>
      <c r="B322" s="7" t="s">
        <v>5808</v>
      </c>
      <c r="C322" s="7" t="s">
        <v>497</v>
      </c>
      <c r="E322" s="273"/>
      <c r="F322" s="273"/>
      <c r="G322" s="273"/>
      <c r="J322" s="283"/>
      <c r="M322" s="283"/>
      <c r="N322" s="283"/>
      <c r="O322" s="283"/>
    </row>
    <row r="323" spans="1:15" x14ac:dyDescent="0.25">
      <c r="A323" s="7">
        <v>320</v>
      </c>
      <c r="B323" s="7" t="s">
        <v>5809</v>
      </c>
      <c r="C323" s="7" t="s">
        <v>497</v>
      </c>
      <c r="E323" s="273"/>
      <c r="F323" s="273"/>
      <c r="G323" s="273"/>
      <c r="J323" s="283"/>
      <c r="M323" s="283"/>
      <c r="N323" s="283"/>
      <c r="O323" s="283"/>
    </row>
    <row r="324" spans="1:15" x14ac:dyDescent="0.25">
      <c r="A324" s="7">
        <v>321</v>
      </c>
      <c r="B324" s="7" t="s">
        <v>5810</v>
      </c>
      <c r="C324" s="7" t="s">
        <v>497</v>
      </c>
      <c r="E324" s="273"/>
      <c r="F324" s="273"/>
      <c r="G324" s="273"/>
      <c r="J324" s="283"/>
      <c r="M324" s="283"/>
      <c r="N324" s="283"/>
      <c r="O324" s="283"/>
    </row>
    <row r="325" spans="1:15" x14ac:dyDescent="0.25">
      <c r="A325" s="7">
        <v>322</v>
      </c>
      <c r="B325" s="7" t="s">
        <v>5811</v>
      </c>
      <c r="C325" s="7" t="s">
        <v>497</v>
      </c>
      <c r="E325" s="273"/>
      <c r="F325" s="273"/>
      <c r="G325" s="273"/>
      <c r="J325" s="283"/>
      <c r="M325" s="283"/>
      <c r="N325" s="283"/>
      <c r="O325" s="283"/>
    </row>
    <row r="326" spans="1:15" x14ac:dyDescent="0.25">
      <c r="A326" s="7">
        <v>323</v>
      </c>
      <c r="B326" s="7" t="s">
        <v>5812</v>
      </c>
      <c r="C326" s="7" t="s">
        <v>497</v>
      </c>
      <c r="E326" s="273"/>
      <c r="F326" s="273"/>
      <c r="G326" s="273"/>
      <c r="J326" s="283"/>
      <c r="M326" s="283"/>
      <c r="N326" s="283"/>
      <c r="O326" s="283"/>
    </row>
    <row r="327" spans="1:15" x14ac:dyDescent="0.25">
      <c r="A327" s="7">
        <v>324</v>
      </c>
      <c r="B327" s="7" t="s">
        <v>5813</v>
      </c>
      <c r="C327" s="7" t="s">
        <v>497</v>
      </c>
      <c r="E327" s="273"/>
      <c r="F327" s="273"/>
      <c r="G327" s="273"/>
      <c r="J327" s="283"/>
      <c r="M327" s="283"/>
      <c r="N327" s="283"/>
      <c r="O327" s="283"/>
    </row>
    <row r="328" spans="1:15" x14ac:dyDescent="0.25">
      <c r="A328" s="7">
        <v>325</v>
      </c>
      <c r="B328" s="7" t="s">
        <v>5814</v>
      </c>
      <c r="C328" s="7" t="s">
        <v>497</v>
      </c>
      <c r="E328" s="273"/>
      <c r="F328" s="273"/>
      <c r="G328" s="273"/>
      <c r="J328" s="283"/>
      <c r="M328" s="283"/>
      <c r="N328" s="283"/>
      <c r="O328" s="283"/>
    </row>
    <row r="329" spans="1:15" x14ac:dyDescent="0.25">
      <c r="A329" s="7">
        <v>326</v>
      </c>
      <c r="B329" s="7" t="s">
        <v>5815</v>
      </c>
      <c r="C329" s="7" t="s">
        <v>497</v>
      </c>
      <c r="E329" s="273"/>
      <c r="F329" s="273"/>
      <c r="G329" s="273"/>
      <c r="J329" s="283"/>
      <c r="M329" s="283"/>
      <c r="N329" s="283"/>
      <c r="O329" s="283"/>
    </row>
    <row r="330" spans="1:15" x14ac:dyDescent="0.25">
      <c r="A330" s="7">
        <v>327</v>
      </c>
      <c r="B330" s="7" t="s">
        <v>5816</v>
      </c>
      <c r="C330" s="7" t="s">
        <v>497</v>
      </c>
      <c r="E330" s="273"/>
      <c r="F330" s="273"/>
      <c r="G330" s="273"/>
      <c r="J330" s="283"/>
      <c r="M330" s="283"/>
      <c r="N330" s="283"/>
      <c r="O330" s="283"/>
    </row>
    <row r="331" spans="1:15" x14ac:dyDescent="0.25">
      <c r="A331" s="7">
        <v>328</v>
      </c>
      <c r="B331" s="7" t="s">
        <v>5817</v>
      </c>
      <c r="C331" s="7" t="s">
        <v>497</v>
      </c>
      <c r="E331" s="273"/>
      <c r="F331" s="273"/>
      <c r="G331" s="273"/>
      <c r="J331" s="283"/>
      <c r="M331" s="283"/>
      <c r="N331" s="283"/>
      <c r="O331" s="283"/>
    </row>
    <row r="332" spans="1:15" x14ac:dyDescent="0.25">
      <c r="A332" s="7">
        <v>329</v>
      </c>
      <c r="B332" s="7" t="s">
        <v>5818</v>
      </c>
      <c r="C332" s="7" t="s">
        <v>101</v>
      </c>
      <c r="E332" s="273"/>
      <c r="F332" s="273"/>
      <c r="G332" s="273"/>
      <c r="J332" s="283"/>
      <c r="M332" s="283"/>
      <c r="N332" s="283"/>
      <c r="O332" s="283"/>
    </row>
    <row r="333" spans="1:15" x14ac:dyDescent="0.25">
      <c r="A333" s="7">
        <v>330</v>
      </c>
      <c r="B333" s="7" t="s">
        <v>5819</v>
      </c>
      <c r="C333" s="7" t="s">
        <v>101</v>
      </c>
      <c r="E333" s="273"/>
      <c r="F333" s="273"/>
      <c r="G333" s="273"/>
      <c r="J333" s="283"/>
      <c r="M333" s="283"/>
      <c r="N333" s="283"/>
      <c r="O333" s="283"/>
    </row>
    <row r="334" spans="1:15" x14ac:dyDescent="0.25">
      <c r="A334" s="7">
        <v>331</v>
      </c>
      <c r="B334" s="7" t="s">
        <v>5820</v>
      </c>
      <c r="C334" s="7" t="s">
        <v>101</v>
      </c>
      <c r="E334" s="273"/>
      <c r="F334" s="273"/>
      <c r="G334" s="273"/>
      <c r="J334" s="283"/>
      <c r="M334" s="283"/>
      <c r="N334" s="283"/>
      <c r="O334" s="283"/>
    </row>
    <row r="335" spans="1:15" x14ac:dyDescent="0.25">
      <c r="A335" s="7">
        <v>332</v>
      </c>
      <c r="B335" s="7" t="s">
        <v>5821</v>
      </c>
      <c r="C335" s="7" t="s">
        <v>101</v>
      </c>
      <c r="E335" s="273"/>
      <c r="F335" s="273"/>
      <c r="G335" s="273"/>
      <c r="J335" s="283"/>
      <c r="M335" s="283"/>
      <c r="N335" s="283"/>
      <c r="O335" s="283"/>
    </row>
    <row r="336" spans="1:15" x14ac:dyDescent="0.25">
      <c r="A336" s="7">
        <v>333</v>
      </c>
      <c r="B336" s="7" t="s">
        <v>5822</v>
      </c>
      <c r="C336" s="7" t="s">
        <v>101</v>
      </c>
      <c r="E336" s="273"/>
      <c r="F336" s="273"/>
      <c r="G336" s="273"/>
      <c r="J336" s="283"/>
      <c r="M336" s="283"/>
      <c r="N336" s="283"/>
      <c r="O336" s="283"/>
    </row>
    <row r="337" spans="1:15" x14ac:dyDescent="0.25">
      <c r="A337" s="7">
        <v>334</v>
      </c>
      <c r="B337" s="7" t="s">
        <v>5823</v>
      </c>
      <c r="C337" s="7" t="s">
        <v>101</v>
      </c>
      <c r="E337" s="273"/>
      <c r="F337" s="273"/>
      <c r="G337" s="273"/>
      <c r="J337" s="283"/>
      <c r="M337" s="283"/>
      <c r="N337" s="283"/>
      <c r="O337" s="283"/>
    </row>
    <row r="338" spans="1:15" x14ac:dyDescent="0.25">
      <c r="A338" s="7">
        <v>335</v>
      </c>
      <c r="B338" s="7" t="s">
        <v>5824</v>
      </c>
      <c r="C338" s="7" t="s">
        <v>101</v>
      </c>
      <c r="E338" s="273"/>
      <c r="F338" s="273"/>
      <c r="G338" s="273"/>
      <c r="J338" s="283"/>
      <c r="M338" s="283"/>
      <c r="N338" s="283"/>
      <c r="O338" s="283"/>
    </row>
    <row r="339" spans="1:15" x14ac:dyDescent="0.25">
      <c r="A339" s="7">
        <v>336</v>
      </c>
      <c r="B339" s="7" t="s">
        <v>5825</v>
      </c>
      <c r="C339" s="7" t="s">
        <v>101</v>
      </c>
      <c r="E339" s="273"/>
      <c r="F339" s="273"/>
      <c r="G339" s="273"/>
      <c r="J339" s="283"/>
      <c r="M339" s="283"/>
      <c r="N339" s="283"/>
      <c r="O339" s="283"/>
    </row>
    <row r="340" spans="1:15" x14ac:dyDescent="0.25">
      <c r="A340" s="7">
        <v>337</v>
      </c>
      <c r="B340" s="7" t="s">
        <v>5826</v>
      </c>
      <c r="C340" s="7" t="s">
        <v>101</v>
      </c>
      <c r="E340" s="273"/>
      <c r="F340" s="273"/>
      <c r="G340" s="273"/>
      <c r="J340" s="283"/>
      <c r="M340" s="283"/>
      <c r="N340" s="283"/>
      <c r="O340" s="283"/>
    </row>
    <row r="341" spans="1:15" x14ac:dyDescent="0.25">
      <c r="A341" s="7">
        <v>338</v>
      </c>
      <c r="B341" s="7" t="s">
        <v>5827</v>
      </c>
      <c r="C341" s="7" t="s">
        <v>710</v>
      </c>
      <c r="E341" s="273"/>
      <c r="F341" s="273"/>
      <c r="G341" s="273"/>
      <c r="J341" s="283"/>
      <c r="M341" s="283"/>
      <c r="N341" s="283"/>
      <c r="O341" s="283"/>
    </row>
    <row r="342" spans="1:15" x14ac:dyDescent="0.25">
      <c r="A342" s="7">
        <v>339</v>
      </c>
      <c r="B342" s="7" t="s">
        <v>5828</v>
      </c>
      <c r="C342" s="7" t="s">
        <v>710</v>
      </c>
      <c r="E342" s="273"/>
      <c r="F342" s="273"/>
      <c r="G342" s="273"/>
      <c r="J342" s="283"/>
      <c r="M342" s="283"/>
      <c r="N342" s="283"/>
      <c r="O342" s="283"/>
    </row>
    <row r="343" spans="1:15" x14ac:dyDescent="0.25">
      <c r="A343" s="7">
        <v>340</v>
      </c>
      <c r="B343" s="7" t="s">
        <v>5829</v>
      </c>
      <c r="C343" s="7" t="s">
        <v>1643</v>
      </c>
      <c r="E343" s="273"/>
      <c r="F343" s="273"/>
      <c r="G343" s="273"/>
      <c r="J343" s="283"/>
      <c r="M343" s="283"/>
      <c r="N343" s="283"/>
      <c r="O343" s="283"/>
    </row>
    <row r="344" spans="1:15" x14ac:dyDescent="0.25">
      <c r="A344" s="7">
        <v>341</v>
      </c>
      <c r="B344" s="7" t="s">
        <v>5830</v>
      </c>
      <c r="C344" s="7" t="s">
        <v>1643</v>
      </c>
      <c r="E344" s="273"/>
      <c r="F344" s="273"/>
      <c r="G344" s="273"/>
      <c r="J344" s="283"/>
      <c r="M344" s="283"/>
      <c r="N344" s="283"/>
      <c r="O344" s="283"/>
    </row>
    <row r="345" spans="1:15" x14ac:dyDescent="0.25">
      <c r="A345" s="7">
        <v>342</v>
      </c>
      <c r="B345" s="7" t="s">
        <v>5831</v>
      </c>
      <c r="C345" s="7" t="s">
        <v>50</v>
      </c>
      <c r="E345" s="273"/>
      <c r="F345" s="273"/>
      <c r="G345" s="273"/>
      <c r="J345" s="283"/>
      <c r="M345" s="283"/>
      <c r="N345" s="283"/>
      <c r="O345" s="283"/>
    </row>
    <row r="346" spans="1:15" x14ac:dyDescent="0.25">
      <c r="A346" s="7">
        <v>343</v>
      </c>
      <c r="B346" s="7" t="s">
        <v>5832</v>
      </c>
      <c r="C346" s="7" t="s">
        <v>50</v>
      </c>
      <c r="E346" s="273"/>
      <c r="F346" s="273"/>
      <c r="G346" s="273"/>
      <c r="J346" s="283"/>
      <c r="M346" s="283"/>
      <c r="N346" s="283"/>
      <c r="O346" s="283"/>
    </row>
    <row r="347" spans="1:15" x14ac:dyDescent="0.25">
      <c r="A347" s="7">
        <v>344</v>
      </c>
      <c r="B347" s="7" t="s">
        <v>5833</v>
      </c>
      <c r="C347" s="7" t="s">
        <v>50</v>
      </c>
      <c r="E347" s="273"/>
      <c r="F347" s="273"/>
      <c r="G347" s="273"/>
      <c r="J347" s="283"/>
      <c r="M347" s="283"/>
      <c r="N347" s="283"/>
      <c r="O347" s="283"/>
    </row>
    <row r="348" spans="1:15" x14ac:dyDescent="0.25">
      <c r="A348" s="7">
        <v>345</v>
      </c>
      <c r="B348" s="7" t="s">
        <v>5834</v>
      </c>
      <c r="C348" s="7" t="s">
        <v>50</v>
      </c>
      <c r="E348" s="273"/>
      <c r="F348" s="273"/>
      <c r="G348" s="273"/>
      <c r="J348" s="283"/>
      <c r="M348" s="283"/>
      <c r="N348" s="283"/>
      <c r="O348" s="283"/>
    </row>
    <row r="349" spans="1:15" x14ac:dyDescent="0.25">
      <c r="A349" s="7">
        <v>346</v>
      </c>
      <c r="B349" s="7" t="s">
        <v>5835</v>
      </c>
      <c r="C349" s="7" t="s">
        <v>50</v>
      </c>
      <c r="E349" s="273"/>
      <c r="F349" s="273"/>
      <c r="G349" s="273"/>
      <c r="J349" s="283"/>
      <c r="M349" s="283"/>
      <c r="N349" s="283"/>
      <c r="O349" s="283"/>
    </row>
    <row r="350" spans="1:15" x14ac:dyDescent="0.25">
      <c r="A350" s="7">
        <v>347</v>
      </c>
      <c r="B350" s="7" t="s">
        <v>5836</v>
      </c>
      <c r="C350" s="7" t="s">
        <v>50</v>
      </c>
      <c r="E350" s="273"/>
      <c r="F350" s="273"/>
      <c r="G350" s="273"/>
      <c r="J350" s="283"/>
      <c r="M350" s="283"/>
      <c r="N350" s="283"/>
      <c r="O350" s="283"/>
    </row>
    <row r="351" spans="1:15" x14ac:dyDescent="0.25">
      <c r="A351" s="7">
        <v>348</v>
      </c>
      <c r="B351" s="7" t="s">
        <v>5837</v>
      </c>
      <c r="C351" s="7" t="s">
        <v>50</v>
      </c>
      <c r="E351" s="273"/>
      <c r="F351" s="273"/>
      <c r="G351" s="273"/>
      <c r="J351" s="283"/>
      <c r="M351" s="283"/>
      <c r="N351" s="283"/>
      <c r="O351" s="283"/>
    </row>
    <row r="352" spans="1:15" x14ac:dyDescent="0.25">
      <c r="A352" s="7">
        <v>349</v>
      </c>
      <c r="B352" s="7" t="s">
        <v>5838</v>
      </c>
      <c r="C352" s="7" t="s">
        <v>50</v>
      </c>
      <c r="E352" s="273"/>
      <c r="F352" s="273"/>
      <c r="G352" s="273"/>
      <c r="J352" s="283"/>
      <c r="M352" s="283"/>
      <c r="N352" s="283"/>
      <c r="O352" s="283"/>
    </row>
    <row r="353" spans="1:15" x14ac:dyDescent="0.25">
      <c r="A353" s="7">
        <v>350</v>
      </c>
      <c r="B353" s="7" t="s">
        <v>5839</v>
      </c>
      <c r="C353" s="7" t="s">
        <v>50</v>
      </c>
      <c r="E353" s="273"/>
      <c r="F353" s="273"/>
      <c r="G353" s="273"/>
      <c r="J353" s="283"/>
      <c r="M353" s="283"/>
      <c r="N353" s="283"/>
      <c r="O353" s="283"/>
    </row>
    <row r="354" spans="1:15" x14ac:dyDescent="0.25">
      <c r="A354" s="7">
        <v>351</v>
      </c>
      <c r="B354" s="7" t="s">
        <v>5840</v>
      </c>
      <c r="C354" s="7" t="s">
        <v>50</v>
      </c>
      <c r="E354" s="273"/>
      <c r="F354" s="273"/>
      <c r="G354" s="273"/>
      <c r="J354" s="283"/>
      <c r="M354" s="283"/>
      <c r="N354" s="283"/>
      <c r="O354" s="283"/>
    </row>
    <row r="355" spans="1:15" x14ac:dyDescent="0.25">
      <c r="A355" s="7">
        <v>352</v>
      </c>
      <c r="B355" s="7" t="s">
        <v>5841</v>
      </c>
      <c r="C355" s="7" t="s">
        <v>50</v>
      </c>
      <c r="E355" s="273"/>
      <c r="F355" s="273"/>
      <c r="G355" s="273"/>
      <c r="J355" s="283"/>
      <c r="M355" s="283"/>
      <c r="N355" s="283"/>
      <c r="O355" s="283"/>
    </row>
    <row r="356" spans="1:15" x14ac:dyDescent="0.25">
      <c r="A356" s="7">
        <v>353</v>
      </c>
      <c r="B356" s="7" t="s">
        <v>5842</v>
      </c>
      <c r="C356" s="7" t="s">
        <v>50</v>
      </c>
      <c r="E356" s="273"/>
      <c r="F356" s="273"/>
      <c r="G356" s="273"/>
      <c r="J356" s="283"/>
      <c r="M356" s="283"/>
      <c r="N356" s="283"/>
      <c r="O356" s="283"/>
    </row>
    <row r="357" spans="1:15" x14ac:dyDescent="0.25">
      <c r="A357" s="7">
        <v>354</v>
      </c>
      <c r="B357" s="7" t="s">
        <v>5843</v>
      </c>
      <c r="C357" s="7" t="s">
        <v>50</v>
      </c>
      <c r="E357" s="273"/>
      <c r="F357" s="273"/>
      <c r="G357" s="273"/>
      <c r="J357" s="283"/>
      <c r="M357" s="283"/>
      <c r="N357" s="283"/>
      <c r="O357" s="283"/>
    </row>
    <row r="358" spans="1:15" x14ac:dyDescent="0.25">
      <c r="A358" s="7">
        <v>355</v>
      </c>
      <c r="B358" s="7" t="s">
        <v>5844</v>
      </c>
      <c r="C358" s="7" t="s">
        <v>50</v>
      </c>
      <c r="E358" s="273"/>
      <c r="F358" s="273"/>
      <c r="G358" s="273"/>
      <c r="J358" s="283"/>
      <c r="M358" s="283"/>
      <c r="N358" s="283"/>
      <c r="O358" s="283"/>
    </row>
    <row r="359" spans="1:15" x14ac:dyDescent="0.25">
      <c r="A359" s="7">
        <v>356</v>
      </c>
      <c r="B359" s="7" t="s">
        <v>5845</v>
      </c>
      <c r="C359" s="7" t="s">
        <v>50</v>
      </c>
      <c r="E359" s="273"/>
      <c r="F359" s="273"/>
      <c r="G359" s="273"/>
      <c r="J359" s="283"/>
      <c r="M359" s="283"/>
      <c r="N359" s="283"/>
      <c r="O359" s="283"/>
    </row>
    <row r="360" spans="1:15" x14ac:dyDescent="0.25">
      <c r="A360" s="7">
        <v>357</v>
      </c>
      <c r="B360" s="7" t="s">
        <v>5846</v>
      </c>
      <c r="C360" s="7" t="s">
        <v>50</v>
      </c>
      <c r="E360" s="273"/>
      <c r="F360" s="273"/>
      <c r="G360" s="273"/>
      <c r="J360" s="283"/>
      <c r="M360" s="283"/>
      <c r="N360" s="283"/>
      <c r="O360" s="283"/>
    </row>
    <row r="361" spans="1:15" x14ac:dyDescent="0.25">
      <c r="A361" s="7">
        <v>358</v>
      </c>
      <c r="B361" s="7" t="s">
        <v>5847</v>
      </c>
      <c r="C361" s="7" t="s">
        <v>50</v>
      </c>
      <c r="E361" s="273"/>
      <c r="F361" s="273"/>
      <c r="G361" s="273"/>
      <c r="J361" s="283"/>
      <c r="M361" s="283"/>
      <c r="N361" s="283"/>
      <c r="O361" s="283"/>
    </row>
    <row r="362" spans="1:15" x14ac:dyDescent="0.25">
      <c r="A362" s="7"/>
      <c r="B362" s="7"/>
      <c r="C362" s="7"/>
      <c r="E362" s="273"/>
      <c r="F362" s="273"/>
      <c r="G362" s="273"/>
      <c r="J362" s="283"/>
      <c r="M362" s="283"/>
      <c r="N362" s="283"/>
      <c r="O362" s="283"/>
    </row>
    <row r="363" spans="1:15" x14ac:dyDescent="0.25">
      <c r="A363" s="7"/>
      <c r="B363" s="7"/>
      <c r="C363" s="7"/>
      <c r="E363" s="273"/>
      <c r="F363" s="273"/>
      <c r="G363" s="273"/>
      <c r="J363" s="283"/>
      <c r="M363" s="283"/>
      <c r="N363" s="283"/>
      <c r="O363" s="283"/>
    </row>
    <row r="364" spans="1:15" x14ac:dyDescent="0.25">
      <c r="A364" s="7"/>
      <c r="B364" s="7"/>
      <c r="C364" s="7"/>
      <c r="E364" s="273"/>
      <c r="F364" s="273"/>
      <c r="G364" s="273"/>
      <c r="J364" s="283"/>
      <c r="M364" s="283"/>
      <c r="N364" s="283"/>
      <c r="O364" s="283"/>
    </row>
    <row r="365" spans="1:15" x14ac:dyDescent="0.25">
      <c r="A365" s="7"/>
      <c r="B365" s="7"/>
      <c r="C365" s="7"/>
      <c r="E365" s="273"/>
      <c r="F365" s="273"/>
      <c r="G365" s="273"/>
      <c r="J365" s="283"/>
      <c r="M365" s="283"/>
      <c r="N365" s="283"/>
      <c r="O365" s="283"/>
    </row>
    <row r="366" spans="1:15" x14ac:dyDescent="0.25">
      <c r="A366" s="7"/>
      <c r="B366" s="7"/>
      <c r="C366" s="7"/>
      <c r="E366" s="273"/>
      <c r="F366" s="273"/>
      <c r="G366" s="273"/>
      <c r="J366" s="283"/>
      <c r="M366" s="283"/>
      <c r="N366" s="283"/>
      <c r="O366" s="283"/>
    </row>
    <row r="367" spans="1:15" x14ac:dyDescent="0.25">
      <c r="A367" s="7"/>
      <c r="B367" s="7"/>
      <c r="C367" s="7"/>
      <c r="E367" s="273"/>
      <c r="F367" s="273"/>
      <c r="G367" s="273"/>
      <c r="J367" s="283"/>
      <c r="M367" s="283"/>
      <c r="N367" s="283"/>
      <c r="O367" s="283"/>
    </row>
    <row r="368" spans="1:15" x14ac:dyDescent="0.25">
      <c r="A368" s="7"/>
      <c r="B368" s="7"/>
      <c r="C368" s="7"/>
      <c r="E368" s="273"/>
      <c r="F368" s="273"/>
      <c r="G368" s="273"/>
      <c r="J368" s="283"/>
      <c r="M368" s="283"/>
      <c r="N368" s="283"/>
      <c r="O368" s="283"/>
    </row>
    <row r="369" spans="1:15" x14ac:dyDescent="0.25">
      <c r="A369" s="7"/>
      <c r="B369" s="7"/>
      <c r="C369" s="7"/>
      <c r="E369" s="273"/>
      <c r="F369" s="273"/>
      <c r="G369" s="273"/>
      <c r="J369" s="283"/>
      <c r="M369" s="283"/>
      <c r="N369" s="283"/>
      <c r="O369" s="283"/>
    </row>
    <row r="370" spans="1:15" x14ac:dyDescent="0.25">
      <c r="A370" s="7"/>
      <c r="B370" s="7"/>
      <c r="C370" s="7"/>
      <c r="E370" s="273"/>
      <c r="F370" s="273"/>
      <c r="G370" s="273"/>
      <c r="J370" s="283"/>
      <c r="M370" s="283"/>
      <c r="N370" s="283"/>
      <c r="O370" s="283"/>
    </row>
    <row r="371" spans="1:15" x14ac:dyDescent="0.25">
      <c r="A371" s="7"/>
      <c r="B371" s="7"/>
      <c r="C371" s="7"/>
      <c r="E371" s="273"/>
      <c r="F371" s="273"/>
      <c r="G371" s="273"/>
      <c r="J371" s="283"/>
      <c r="M371" s="283"/>
      <c r="N371" s="283"/>
      <c r="O371" s="283"/>
    </row>
    <row r="372" spans="1:15" x14ac:dyDescent="0.25">
      <c r="A372" s="7"/>
      <c r="B372" s="7"/>
      <c r="C372" s="7"/>
      <c r="E372" s="273"/>
      <c r="F372" s="273"/>
      <c r="G372" s="273"/>
      <c r="J372" s="283"/>
      <c r="M372" s="283"/>
      <c r="N372" s="283"/>
      <c r="O372" s="283"/>
    </row>
    <row r="373" spans="1:15" x14ac:dyDescent="0.25">
      <c r="A373" s="7"/>
      <c r="B373" s="7"/>
      <c r="C373" s="7"/>
      <c r="E373" s="273"/>
      <c r="F373" s="273"/>
      <c r="G373" s="273"/>
      <c r="J373" s="283"/>
      <c r="M373" s="283"/>
      <c r="N373" s="283"/>
      <c r="O373" s="283"/>
    </row>
    <row r="374" spans="1:15" x14ac:dyDescent="0.25">
      <c r="A374" s="7"/>
      <c r="B374" s="7"/>
      <c r="C374" s="7"/>
      <c r="E374" s="273"/>
      <c r="F374" s="273"/>
      <c r="G374" s="273"/>
      <c r="J374" s="283"/>
      <c r="M374" s="283"/>
      <c r="N374" s="283"/>
      <c r="O374" s="283"/>
    </row>
    <row r="375" spans="1:15" x14ac:dyDescent="0.25">
      <c r="A375" s="7"/>
      <c r="B375" s="7"/>
      <c r="C375" s="7"/>
      <c r="E375" s="273"/>
      <c r="F375" s="273"/>
      <c r="G375" s="273"/>
      <c r="J375" s="283"/>
      <c r="M375" s="283"/>
      <c r="N375" s="283"/>
      <c r="O375" s="283"/>
    </row>
    <row r="376" spans="1:15" x14ac:dyDescent="0.25">
      <c r="A376" s="7"/>
      <c r="B376" s="7"/>
      <c r="C376" s="7"/>
      <c r="E376" s="273"/>
      <c r="F376" s="273"/>
      <c r="G376" s="273"/>
      <c r="J376" s="283"/>
      <c r="M376" s="283"/>
      <c r="N376" s="283"/>
      <c r="O376" s="283"/>
    </row>
    <row r="377" spans="1:15" x14ac:dyDescent="0.25">
      <c r="A377" s="7"/>
      <c r="B377" s="7"/>
      <c r="C377" s="7"/>
      <c r="E377" s="273"/>
      <c r="F377" s="273"/>
      <c r="G377" s="273"/>
      <c r="J377" s="283"/>
      <c r="M377" s="283"/>
      <c r="N377" s="283"/>
      <c r="O377" s="283"/>
    </row>
    <row r="378" spans="1:15" x14ac:dyDescent="0.25">
      <c r="A378" s="7"/>
      <c r="B378" s="7"/>
      <c r="C378" s="7"/>
      <c r="E378" s="273"/>
      <c r="F378" s="273"/>
      <c r="G378" s="273"/>
      <c r="J378" s="283"/>
      <c r="M378" s="283"/>
      <c r="N378" s="283"/>
      <c r="O378" s="283"/>
    </row>
    <row r="379" spans="1:15" x14ac:dyDescent="0.25">
      <c r="A379" s="7"/>
      <c r="B379" s="7"/>
      <c r="C379" s="7"/>
      <c r="E379" s="273"/>
      <c r="F379" s="273"/>
      <c r="G379" s="273"/>
      <c r="J379" s="283"/>
      <c r="M379" s="283"/>
      <c r="N379" s="283"/>
      <c r="O379" s="283"/>
    </row>
    <row r="380" spans="1:15" x14ac:dyDescent="0.25">
      <c r="A380" s="7"/>
      <c r="B380" s="7"/>
      <c r="C380" s="7"/>
      <c r="E380" s="273"/>
      <c r="F380" s="273"/>
      <c r="G380" s="273"/>
      <c r="J380" s="283"/>
      <c r="M380" s="283"/>
      <c r="N380" s="283"/>
      <c r="O380" s="283"/>
    </row>
    <row r="381" spans="1:15" x14ac:dyDescent="0.25">
      <c r="A381" s="7"/>
      <c r="B381" s="7"/>
      <c r="C381" s="7"/>
      <c r="E381" s="273"/>
      <c r="F381" s="273"/>
      <c r="G381" s="273"/>
      <c r="J381" s="283"/>
      <c r="M381" s="283"/>
      <c r="N381" s="283"/>
      <c r="O381" s="283"/>
    </row>
    <row r="382" spans="1:15" x14ac:dyDescent="0.25">
      <c r="A382" s="7"/>
      <c r="B382" s="7"/>
      <c r="C382" s="7"/>
      <c r="E382" s="273"/>
      <c r="F382" s="273"/>
      <c r="G382" s="273"/>
      <c r="J382" s="283"/>
      <c r="M382" s="283"/>
      <c r="N382" s="283"/>
      <c r="O382" s="283"/>
    </row>
    <row r="383" spans="1:15" x14ac:dyDescent="0.25">
      <c r="A383" s="7"/>
      <c r="B383" s="7"/>
      <c r="C383" s="7"/>
      <c r="E383" s="273"/>
      <c r="F383" s="273"/>
      <c r="G383" s="273"/>
      <c r="J383" s="283"/>
      <c r="M383" s="283"/>
      <c r="N383" s="283"/>
      <c r="O383" s="283"/>
    </row>
    <row r="384" spans="1:15" x14ac:dyDescent="0.25">
      <c r="A384" s="7"/>
      <c r="B384" s="7"/>
      <c r="C384" s="7"/>
      <c r="E384" s="273"/>
      <c r="F384" s="273"/>
      <c r="G384" s="273"/>
      <c r="J384" s="283"/>
      <c r="M384" s="283"/>
      <c r="N384" s="283"/>
      <c r="O384" s="283"/>
    </row>
    <row r="385" spans="1:15" x14ac:dyDescent="0.25">
      <c r="A385" s="7"/>
      <c r="B385" s="7"/>
      <c r="C385" s="7"/>
      <c r="E385" s="273"/>
      <c r="F385" s="273"/>
      <c r="G385" s="273"/>
      <c r="J385" s="283"/>
      <c r="M385" s="283"/>
      <c r="N385" s="283"/>
      <c r="O385" s="283"/>
    </row>
    <row r="386" spans="1:15" x14ac:dyDescent="0.25">
      <c r="A386" s="7"/>
      <c r="B386" s="7"/>
      <c r="C386" s="7"/>
      <c r="E386" s="273"/>
      <c r="F386" s="273"/>
      <c r="G386" s="273"/>
      <c r="J386" s="283"/>
      <c r="M386" s="283"/>
      <c r="N386" s="283"/>
      <c r="O386" s="283"/>
    </row>
    <row r="387" spans="1:15" x14ac:dyDescent="0.25">
      <c r="A387" s="7"/>
      <c r="B387" s="7"/>
      <c r="C387" s="7"/>
      <c r="E387" s="273"/>
      <c r="F387" s="273"/>
      <c r="G387" s="273"/>
      <c r="J387" s="283"/>
    </row>
    <row r="388" spans="1:15" x14ac:dyDescent="0.25">
      <c r="A388" s="7"/>
      <c r="B388" s="7"/>
      <c r="C388" s="7"/>
      <c r="E388" s="273"/>
      <c r="F388" s="273"/>
      <c r="G388" s="273"/>
      <c r="J388" s="283"/>
    </row>
    <row r="389" spans="1:15" x14ac:dyDescent="0.25">
      <c r="A389" s="7"/>
      <c r="B389" s="7"/>
      <c r="C389" s="7"/>
      <c r="E389" s="273"/>
      <c r="F389" s="273"/>
      <c r="G389" s="273"/>
      <c r="J389" s="283"/>
    </row>
    <row r="390" spans="1:15" x14ac:dyDescent="0.25">
      <c r="A390" s="7"/>
      <c r="B390" s="7"/>
      <c r="C390" s="7"/>
      <c r="E390" s="273"/>
      <c r="F390" s="273"/>
      <c r="G390" s="273"/>
      <c r="J390" s="283"/>
    </row>
    <row r="391" spans="1:15" x14ac:dyDescent="0.25">
      <c r="A391" s="7"/>
      <c r="B391" s="7"/>
      <c r="C391" s="7"/>
      <c r="E391" s="273"/>
      <c r="F391" s="273"/>
      <c r="G391" s="273"/>
      <c r="J391" s="283"/>
    </row>
    <row r="392" spans="1:15" x14ac:dyDescent="0.25">
      <c r="A392" s="7"/>
      <c r="B392" s="7"/>
      <c r="C392" s="7"/>
      <c r="E392" s="273"/>
      <c r="F392" s="273"/>
      <c r="G392" s="273"/>
      <c r="J392" s="283"/>
    </row>
    <row r="393" spans="1:15" x14ac:dyDescent="0.25">
      <c r="A393" s="7"/>
      <c r="B393" s="7"/>
      <c r="C393" s="7"/>
      <c r="E393" s="273"/>
      <c r="F393" s="273"/>
      <c r="G393" s="273"/>
      <c r="J393" s="283"/>
    </row>
    <row r="394" spans="1:15" x14ac:dyDescent="0.25">
      <c r="A394" s="7"/>
      <c r="B394" s="7"/>
      <c r="C394" s="7"/>
      <c r="E394" s="273"/>
      <c r="F394" s="273"/>
      <c r="G394" s="273"/>
      <c r="J394" s="283"/>
    </row>
    <row r="395" spans="1:15" x14ac:dyDescent="0.25">
      <c r="A395" s="7"/>
      <c r="B395" s="7"/>
      <c r="C395" s="7"/>
      <c r="E395" s="273"/>
      <c r="F395" s="273"/>
      <c r="G395" s="273"/>
      <c r="J395" s="283"/>
    </row>
    <row r="396" spans="1:15" x14ac:dyDescent="0.25">
      <c r="A396" s="7"/>
      <c r="B396" s="7"/>
      <c r="C396" s="7"/>
      <c r="E396" s="273"/>
      <c r="F396" s="273"/>
      <c r="G396" s="273"/>
      <c r="J396" s="283"/>
    </row>
    <row r="397" spans="1:15" x14ac:dyDescent="0.25">
      <c r="A397" s="7"/>
      <c r="B397" s="7"/>
      <c r="C397" s="7"/>
      <c r="E397" s="273"/>
      <c r="F397" s="273"/>
      <c r="G397" s="273"/>
      <c r="J397" s="283"/>
    </row>
    <row r="398" spans="1:15" x14ac:dyDescent="0.25">
      <c r="A398" s="7"/>
      <c r="B398" s="7"/>
      <c r="C398" s="7"/>
      <c r="E398" s="273"/>
      <c r="F398" s="273"/>
      <c r="G398" s="273"/>
      <c r="J398" s="283"/>
    </row>
    <row r="399" spans="1:15" x14ac:dyDescent="0.25">
      <c r="A399" s="7"/>
      <c r="B399" s="7"/>
      <c r="C399" s="7"/>
      <c r="E399" s="273"/>
      <c r="F399" s="273"/>
      <c r="G399" s="273"/>
      <c r="J399" s="283"/>
    </row>
    <row r="400" spans="1:15" x14ac:dyDescent="0.25">
      <c r="A400" s="7"/>
      <c r="B400" s="7"/>
      <c r="C400" s="7"/>
      <c r="E400" s="273"/>
      <c r="F400" s="273"/>
      <c r="G400" s="273"/>
      <c r="J400" s="283"/>
    </row>
    <row r="401" spans="1:7" x14ac:dyDescent="0.25">
      <c r="A401" s="7"/>
      <c r="B401" s="7"/>
      <c r="C401" s="7"/>
      <c r="E401" s="273"/>
      <c r="F401" s="273"/>
      <c r="G401" s="273"/>
    </row>
    <row r="402" spans="1:7" x14ac:dyDescent="0.25">
      <c r="A402" s="7"/>
      <c r="B402" s="7"/>
      <c r="C402" s="7"/>
      <c r="E402" s="273"/>
      <c r="F402" s="273"/>
      <c r="G402" s="273"/>
    </row>
    <row r="403" spans="1:7" x14ac:dyDescent="0.25">
      <c r="A403" s="7"/>
      <c r="B403" s="7"/>
      <c r="C403" s="7"/>
      <c r="E403" s="273"/>
      <c r="F403" s="273"/>
      <c r="G403" s="273"/>
    </row>
    <row r="404" spans="1:7" x14ac:dyDescent="0.25">
      <c r="E404" s="273"/>
      <c r="F404" s="273"/>
      <c r="G404" s="273"/>
    </row>
    <row r="405" spans="1:7" x14ac:dyDescent="0.25">
      <c r="E405" s="273"/>
      <c r="F405" s="273"/>
      <c r="G405" s="273"/>
    </row>
    <row r="406" spans="1:7" x14ac:dyDescent="0.25">
      <c r="E406" s="273"/>
      <c r="F406" s="273"/>
      <c r="G406" s="273"/>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1E8D4-291D-4D6F-826D-127DCB7A3B43}">
  <sheetPr codeName="Sheet5"/>
  <dimension ref="A2:K58"/>
  <sheetViews>
    <sheetView topLeftCell="A15" workbookViewId="0">
      <selection activeCell="A20" sqref="A20"/>
    </sheetView>
  </sheetViews>
  <sheetFormatPr defaultRowHeight="15" x14ac:dyDescent="0.25"/>
  <cols>
    <col min="1" max="1" width="17.5703125" customWidth="1"/>
    <col min="2" max="3" width="16.7109375" customWidth="1"/>
    <col min="4" max="6" width="3.7109375" customWidth="1"/>
    <col min="7" max="8" width="8.28515625" customWidth="1"/>
    <col min="9" max="9" width="8" customWidth="1"/>
    <col min="10" max="10" width="35.7109375" customWidth="1"/>
    <col min="11" max="11" width="6.14062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67</v>
      </c>
      <c r="B3" s="269" t="s">
        <v>68</v>
      </c>
      <c r="C3" s="269" t="s">
        <v>69</v>
      </c>
      <c r="D3" s="269" t="s">
        <v>5486</v>
      </c>
      <c r="E3" s="269" t="s">
        <v>8</v>
      </c>
      <c r="F3" s="269" t="s">
        <v>5</v>
      </c>
      <c r="G3" s="270"/>
      <c r="H3" s="270"/>
      <c r="I3" s="270"/>
      <c r="J3" s="269"/>
      <c r="K3" s="269" t="s">
        <v>74</v>
      </c>
    </row>
    <row r="4" spans="1:11" ht="45" customHeight="1" x14ac:dyDescent="0.25">
      <c r="A4" s="269" t="s">
        <v>79</v>
      </c>
      <c r="B4" s="269" t="s">
        <v>80</v>
      </c>
      <c r="C4" s="269" t="s">
        <v>81</v>
      </c>
      <c r="D4" s="269" t="s">
        <v>5485</v>
      </c>
      <c r="E4" s="269" t="s">
        <v>8</v>
      </c>
      <c r="F4" s="269" t="s">
        <v>5</v>
      </c>
      <c r="G4" s="270"/>
      <c r="H4" s="270"/>
      <c r="I4" s="270"/>
      <c r="J4" s="269"/>
      <c r="K4" s="269" t="s">
        <v>74</v>
      </c>
    </row>
    <row r="5" spans="1:11" ht="45" customHeight="1" x14ac:dyDescent="0.25">
      <c r="A5" s="269" t="s">
        <v>84</v>
      </c>
      <c r="B5" s="269" t="s">
        <v>5200</v>
      </c>
      <c r="C5" s="269" t="s">
        <v>5201</v>
      </c>
      <c r="D5" s="269" t="s">
        <v>5485</v>
      </c>
      <c r="E5" s="269" t="s">
        <v>8</v>
      </c>
      <c r="F5" s="269" t="s">
        <v>5</v>
      </c>
      <c r="G5" s="270"/>
      <c r="H5" s="270"/>
      <c r="I5" s="270"/>
      <c r="J5" s="269"/>
      <c r="K5" s="269" t="s">
        <v>74</v>
      </c>
    </row>
    <row r="6" spans="1:11" ht="45" customHeight="1" x14ac:dyDescent="0.25">
      <c r="A6" s="269" t="s">
        <v>87</v>
      </c>
      <c r="B6" s="269" t="s">
        <v>5202</v>
      </c>
      <c r="C6" s="269" t="s">
        <v>5203</v>
      </c>
      <c r="D6" s="269" t="s">
        <v>5485</v>
      </c>
      <c r="E6" s="269" t="s">
        <v>8</v>
      </c>
      <c r="F6" s="269" t="s">
        <v>5</v>
      </c>
      <c r="G6" s="270"/>
      <c r="H6" s="270"/>
      <c r="I6" s="270"/>
      <c r="J6" s="269"/>
      <c r="K6" s="269" t="s">
        <v>74</v>
      </c>
    </row>
    <row r="7" spans="1:11" ht="45" customHeight="1" x14ac:dyDescent="0.25">
      <c r="A7" s="269" t="s">
        <v>90</v>
      </c>
      <c r="B7" s="269" t="s">
        <v>91</v>
      </c>
      <c r="C7" s="269" t="s">
        <v>92</v>
      </c>
      <c r="D7" s="269" t="s">
        <v>5485</v>
      </c>
      <c r="E7" s="269" t="s">
        <v>8</v>
      </c>
      <c r="F7" s="269" t="s">
        <v>5</v>
      </c>
      <c r="G7" s="270"/>
      <c r="H7" s="270"/>
      <c r="I7" s="270"/>
      <c r="J7" s="269"/>
      <c r="K7" s="269" t="s">
        <v>74</v>
      </c>
    </row>
    <row r="8" spans="1:11" ht="45" customHeight="1" x14ac:dyDescent="0.25">
      <c r="A8" s="269" t="s">
        <v>95</v>
      </c>
      <c r="B8" s="269" t="s">
        <v>5204</v>
      </c>
      <c r="C8" s="269" t="s">
        <v>5205</v>
      </c>
      <c r="D8" s="269" t="s">
        <v>5485</v>
      </c>
      <c r="E8" s="269" t="s">
        <v>8</v>
      </c>
      <c r="F8" s="269" t="s">
        <v>5</v>
      </c>
      <c r="G8" s="270"/>
      <c r="H8" s="270"/>
      <c r="I8" s="270"/>
      <c r="J8" s="269"/>
      <c r="K8" s="269" t="s">
        <v>74</v>
      </c>
    </row>
    <row r="9" spans="1:11" ht="45" customHeight="1" x14ac:dyDescent="0.25">
      <c r="A9" s="269" t="s">
        <v>5206</v>
      </c>
      <c r="B9" s="269" t="s">
        <v>5207</v>
      </c>
      <c r="C9" s="269" t="s">
        <v>5208</v>
      </c>
      <c r="D9" s="269" t="s">
        <v>5487</v>
      </c>
      <c r="E9" s="269" t="s">
        <v>8</v>
      </c>
      <c r="F9" s="269" t="s">
        <v>5</v>
      </c>
      <c r="G9" s="270"/>
      <c r="H9" s="270"/>
      <c r="I9" s="270"/>
      <c r="J9" s="269"/>
      <c r="K9" s="269" t="s">
        <v>74</v>
      </c>
    </row>
    <row r="10" spans="1:11" ht="45" customHeight="1" x14ac:dyDescent="0.25">
      <c r="A10" s="269" t="s">
        <v>1483</v>
      </c>
      <c r="B10" s="269" t="s">
        <v>1484</v>
      </c>
      <c r="C10" s="269" t="s">
        <v>1485</v>
      </c>
      <c r="D10" s="269" t="s">
        <v>5485</v>
      </c>
      <c r="E10" s="269" t="s">
        <v>8</v>
      </c>
      <c r="F10" s="269" t="s">
        <v>5</v>
      </c>
      <c r="G10" s="270"/>
      <c r="H10" s="270"/>
      <c r="I10" s="270"/>
      <c r="J10" s="269"/>
      <c r="K10" s="269" t="s">
        <v>13</v>
      </c>
    </row>
    <row r="11" spans="1:11" ht="45" customHeight="1" x14ac:dyDescent="0.25">
      <c r="A11" s="269" t="s">
        <v>1488</v>
      </c>
      <c r="B11" s="269" t="s">
        <v>1489</v>
      </c>
      <c r="C11" s="269" t="s">
        <v>1490</v>
      </c>
      <c r="D11" s="269" t="s">
        <v>5485</v>
      </c>
      <c r="E11" s="269" t="s">
        <v>8</v>
      </c>
      <c r="F11" s="269" t="s">
        <v>5</v>
      </c>
      <c r="G11" s="270"/>
      <c r="H11" s="270"/>
      <c r="I11" s="270"/>
      <c r="J11" s="269"/>
      <c r="K11" s="269" t="s">
        <v>13</v>
      </c>
    </row>
    <row r="12" spans="1:11" ht="45" customHeight="1" x14ac:dyDescent="0.25">
      <c r="A12" s="269" t="s">
        <v>1493</v>
      </c>
      <c r="B12" s="269" t="s">
        <v>1494</v>
      </c>
      <c r="C12" s="269" t="s">
        <v>1495</v>
      </c>
      <c r="D12" s="269" t="s">
        <v>5485</v>
      </c>
      <c r="E12" s="269" t="s">
        <v>8</v>
      </c>
      <c r="F12" s="269" t="s">
        <v>5</v>
      </c>
      <c r="G12" s="270"/>
      <c r="H12" s="270"/>
      <c r="I12" s="270"/>
      <c r="J12" s="269"/>
      <c r="K12" s="269" t="s">
        <v>13</v>
      </c>
    </row>
    <row r="13" spans="1:11" ht="45" customHeight="1" x14ac:dyDescent="0.25">
      <c r="A13" s="269" t="s">
        <v>1498</v>
      </c>
      <c r="B13" s="269" t="s">
        <v>5307</v>
      </c>
      <c r="C13" s="269" t="s">
        <v>5308</v>
      </c>
      <c r="D13" s="269" t="s">
        <v>5485</v>
      </c>
      <c r="E13" s="269" t="s">
        <v>8</v>
      </c>
      <c r="F13" s="269" t="s">
        <v>5</v>
      </c>
      <c r="G13" s="270"/>
      <c r="H13" s="270"/>
      <c r="I13" s="270"/>
      <c r="J13" s="269"/>
      <c r="K13" s="269" t="s">
        <v>13</v>
      </c>
    </row>
    <row r="14" spans="1:11" ht="45" customHeight="1" x14ac:dyDescent="0.25">
      <c r="A14" s="269" t="s">
        <v>1502</v>
      </c>
      <c r="B14" s="269" t="s">
        <v>1503</v>
      </c>
      <c r="C14" s="269" t="s">
        <v>1504</v>
      </c>
      <c r="D14" s="269" t="s">
        <v>5485</v>
      </c>
      <c r="E14" s="269" t="s">
        <v>8</v>
      </c>
      <c r="F14" s="269" t="s">
        <v>5</v>
      </c>
      <c r="G14" s="270"/>
      <c r="H14" s="270"/>
      <c r="I14" s="270"/>
      <c r="J14" s="269"/>
      <c r="K14" s="269" t="s">
        <v>13</v>
      </c>
    </row>
    <row r="15" spans="1:11" ht="45" customHeight="1" x14ac:dyDescent="0.25">
      <c r="A15" s="269" t="s">
        <v>1507</v>
      </c>
      <c r="B15" s="269" t="s">
        <v>1508</v>
      </c>
      <c r="C15" s="269" t="s">
        <v>1495</v>
      </c>
      <c r="D15" s="269" t="s">
        <v>5485</v>
      </c>
      <c r="E15" s="269" t="s">
        <v>8</v>
      </c>
      <c r="F15" s="269" t="s">
        <v>5</v>
      </c>
      <c r="G15" s="270"/>
      <c r="H15" s="270"/>
      <c r="I15" s="270"/>
      <c r="J15" s="269"/>
      <c r="K15" s="269" t="s">
        <v>14</v>
      </c>
    </row>
    <row r="16" spans="1:11" ht="45" customHeight="1" x14ac:dyDescent="0.25">
      <c r="A16" s="269" t="s">
        <v>1511</v>
      </c>
      <c r="B16" s="269" t="s">
        <v>1512</v>
      </c>
      <c r="C16" s="269" t="s">
        <v>1513</v>
      </c>
      <c r="D16" s="269" t="s">
        <v>5486</v>
      </c>
      <c r="E16" s="269" t="s">
        <v>8</v>
      </c>
      <c r="F16" s="269" t="s">
        <v>6</v>
      </c>
      <c r="G16" s="270"/>
      <c r="H16" s="270"/>
      <c r="I16" s="270"/>
      <c r="J16" s="269"/>
      <c r="K16" s="269" t="s">
        <v>1515</v>
      </c>
    </row>
    <row r="17" spans="1:11" ht="45" customHeight="1" x14ac:dyDescent="0.25">
      <c r="A17" s="269" t="s">
        <v>1518</v>
      </c>
      <c r="B17" s="269" t="s">
        <v>1519</v>
      </c>
      <c r="C17" s="269" t="s">
        <v>1520</v>
      </c>
      <c r="D17" s="269" t="s">
        <v>5486</v>
      </c>
      <c r="E17" s="269" t="s">
        <v>8</v>
      </c>
      <c r="F17" s="269" t="s">
        <v>6</v>
      </c>
      <c r="G17" s="270"/>
      <c r="H17" s="270"/>
      <c r="I17" s="270"/>
      <c r="J17" s="269"/>
      <c r="K17" s="269" t="s">
        <v>1515</v>
      </c>
    </row>
    <row r="18" spans="1:11" ht="45" customHeight="1" x14ac:dyDescent="0.25">
      <c r="A18" s="269" t="s">
        <v>1524</v>
      </c>
      <c r="B18" s="269" t="s">
        <v>1525</v>
      </c>
      <c r="C18" s="269" t="s">
        <v>1526</v>
      </c>
      <c r="D18" s="269" t="s">
        <v>5486</v>
      </c>
      <c r="E18" s="269" t="s">
        <v>8</v>
      </c>
      <c r="F18" s="269" t="s">
        <v>5</v>
      </c>
      <c r="G18" s="270"/>
      <c r="H18" s="270"/>
      <c r="I18" s="270"/>
      <c r="J18" s="269"/>
      <c r="K18" s="269" t="s">
        <v>7</v>
      </c>
    </row>
    <row r="19" spans="1:11" ht="45" customHeight="1" x14ac:dyDescent="0.25">
      <c r="A19" s="269" t="s">
        <v>1615</v>
      </c>
      <c r="B19" s="269" t="s">
        <v>1616</v>
      </c>
      <c r="C19" s="269" t="s">
        <v>1617</v>
      </c>
      <c r="D19" s="269" t="s">
        <v>5486</v>
      </c>
      <c r="E19" s="269" t="s">
        <v>8</v>
      </c>
      <c r="F19" s="269" t="s">
        <v>5</v>
      </c>
      <c r="G19" s="270"/>
      <c r="H19" s="270"/>
      <c r="I19" s="270"/>
      <c r="J19" s="269"/>
      <c r="K19" s="269" t="s">
        <v>12</v>
      </c>
    </row>
    <row r="20" spans="1:11" ht="45" customHeight="1" x14ac:dyDescent="0.25">
      <c r="A20" s="5"/>
      <c r="B20" s="13"/>
      <c r="C20" s="13"/>
      <c r="D20" s="2"/>
      <c r="E20" s="2"/>
      <c r="F20" s="2"/>
      <c r="G20" s="3"/>
      <c r="H20" s="3"/>
      <c r="I20" s="3"/>
      <c r="J20" s="2"/>
      <c r="K20" s="2"/>
    </row>
    <row r="21" spans="1:11" ht="45" customHeight="1" x14ac:dyDescent="0.25">
      <c r="A21" s="5"/>
      <c r="B21" s="13"/>
      <c r="C21" s="13"/>
      <c r="D21" s="2"/>
      <c r="E21" s="2"/>
      <c r="F21" s="2"/>
      <c r="G21" s="3"/>
      <c r="H21" s="3"/>
      <c r="I21" s="3"/>
      <c r="J21" s="2"/>
      <c r="K21" s="2"/>
    </row>
    <row r="22" spans="1:11" ht="45" customHeight="1" x14ac:dyDescent="0.25">
      <c r="A22" s="5"/>
      <c r="B22" s="13"/>
      <c r="C22" s="13"/>
      <c r="D22" s="2"/>
      <c r="E22" s="2"/>
      <c r="F22" s="2"/>
      <c r="G22" s="3"/>
      <c r="H22" s="3"/>
      <c r="I22" s="3"/>
      <c r="J22" s="2"/>
      <c r="K22" s="2"/>
    </row>
    <row r="23" spans="1:11" ht="45" customHeight="1" x14ac:dyDescent="0.25">
      <c r="A23" s="5"/>
      <c r="B23" s="13"/>
      <c r="C23" s="13"/>
      <c r="D23" s="2"/>
      <c r="E23" s="2"/>
      <c r="F23" s="2"/>
      <c r="G23" s="3"/>
      <c r="H23" s="3"/>
      <c r="I23" s="3"/>
      <c r="J23" s="2"/>
      <c r="K23" s="2"/>
    </row>
    <row r="24" spans="1:11" ht="45" customHeight="1" x14ac:dyDescent="0.25">
      <c r="A24" s="5"/>
      <c r="B24" s="13"/>
      <c r="C24" s="13"/>
      <c r="D24" s="2"/>
      <c r="E24" s="2"/>
      <c r="F24" s="2"/>
      <c r="G24" s="3"/>
      <c r="H24" s="3"/>
      <c r="I24" s="3"/>
      <c r="J24" s="2"/>
      <c r="K24" s="2"/>
    </row>
    <row r="25" spans="1:11" ht="45" customHeight="1" x14ac:dyDescent="0.25">
      <c r="A25" s="5"/>
      <c r="B25" s="13"/>
      <c r="C25" s="13"/>
      <c r="D25" s="2"/>
      <c r="E25" s="2"/>
      <c r="F25" s="2"/>
      <c r="G25" s="3"/>
      <c r="H25" s="3"/>
      <c r="I25" s="3"/>
      <c r="J25" s="2"/>
      <c r="K25" s="2"/>
    </row>
    <row r="26" spans="1:11" ht="45" customHeight="1" x14ac:dyDescent="0.25">
      <c r="A26" s="5"/>
      <c r="B26" s="13"/>
      <c r="C26" s="13"/>
      <c r="D26" s="2"/>
      <c r="E26" s="2"/>
      <c r="F26" s="2"/>
      <c r="G26" s="3"/>
      <c r="H26" s="3"/>
      <c r="I26" s="3"/>
      <c r="J26" s="2"/>
      <c r="K26" s="2"/>
    </row>
    <row r="27" spans="1:11" ht="45" customHeight="1" x14ac:dyDescent="0.25">
      <c r="A27" s="5"/>
      <c r="B27" s="13"/>
      <c r="C27" s="13"/>
      <c r="D27" s="2"/>
      <c r="E27" s="2"/>
      <c r="F27" s="2"/>
      <c r="G27" s="3"/>
      <c r="H27" s="3"/>
      <c r="I27" s="3"/>
      <c r="J27" s="2"/>
      <c r="K27" s="2"/>
    </row>
    <row r="28" spans="1:11" ht="45" customHeight="1" x14ac:dyDescent="0.25">
      <c r="A28" s="5"/>
      <c r="B28" s="13"/>
      <c r="C28" s="13"/>
      <c r="D28" s="2"/>
      <c r="E28" s="2"/>
      <c r="F28" s="2"/>
      <c r="G28" s="3"/>
      <c r="H28" s="3"/>
      <c r="I28" s="3"/>
      <c r="J28" s="2"/>
      <c r="K28" s="2"/>
    </row>
    <row r="29" spans="1:11" ht="45" customHeight="1" x14ac:dyDescent="0.25">
      <c r="A29" s="5"/>
      <c r="B29" s="13"/>
      <c r="C29" s="13"/>
      <c r="D29" s="2"/>
      <c r="E29" s="2"/>
      <c r="F29" s="2"/>
      <c r="G29" s="3"/>
      <c r="H29" s="3"/>
      <c r="I29" s="3"/>
      <c r="J29" s="2"/>
      <c r="K29" s="2"/>
    </row>
    <row r="30" spans="1:11" ht="45" customHeight="1" x14ac:dyDescent="0.25">
      <c r="A30" s="5"/>
      <c r="B30" s="13"/>
      <c r="C30" s="13"/>
      <c r="D30" s="2"/>
      <c r="E30" s="2"/>
      <c r="F30" s="2"/>
      <c r="G30" s="3"/>
      <c r="H30" s="3"/>
      <c r="I30" s="3"/>
      <c r="J30" s="2"/>
      <c r="K30" s="2"/>
    </row>
    <row r="31" spans="1:11" ht="45" customHeight="1" x14ac:dyDescent="0.25">
      <c r="A31" s="5"/>
      <c r="B31" s="13"/>
      <c r="C31" s="13"/>
      <c r="D31" s="2"/>
      <c r="E31" s="2"/>
      <c r="F31" s="2"/>
      <c r="G31" s="3"/>
      <c r="H31" s="3"/>
      <c r="I31" s="3"/>
      <c r="J31" s="2"/>
      <c r="K31" s="2"/>
    </row>
    <row r="32" spans="1:11" ht="45" customHeight="1" x14ac:dyDescent="0.25">
      <c r="A32" s="5"/>
      <c r="B32" s="13"/>
      <c r="C32" s="13"/>
      <c r="D32" s="2"/>
      <c r="E32" s="2"/>
      <c r="F32" s="2"/>
      <c r="G32" s="3"/>
      <c r="H32" s="3"/>
      <c r="I32" s="3"/>
      <c r="J32" s="2"/>
      <c r="K32" s="2"/>
    </row>
    <row r="33" spans="1:11" ht="45" customHeight="1" x14ac:dyDescent="0.25">
      <c r="A33" s="5"/>
      <c r="B33" s="13"/>
      <c r="C33" s="13"/>
      <c r="D33" s="2"/>
      <c r="E33" s="2"/>
      <c r="F33" s="2"/>
      <c r="G33" s="3"/>
      <c r="H33" s="3"/>
      <c r="I33" s="3"/>
      <c r="J33" s="2"/>
      <c r="K33" s="2"/>
    </row>
    <row r="34" spans="1:11" ht="45" customHeight="1" x14ac:dyDescent="0.25">
      <c r="A34" s="5"/>
      <c r="B34" s="13"/>
      <c r="C34" s="13"/>
      <c r="D34" s="2"/>
      <c r="E34" s="2"/>
      <c r="F34" s="2"/>
      <c r="G34" s="3"/>
      <c r="H34" s="3"/>
      <c r="I34" s="3"/>
      <c r="J34" s="2"/>
      <c r="K34" s="2"/>
    </row>
    <row r="35" spans="1:11" ht="45" customHeight="1" x14ac:dyDescent="0.25">
      <c r="A35" s="5"/>
      <c r="B35" s="13"/>
      <c r="C35" s="13"/>
      <c r="D35" s="2"/>
      <c r="E35" s="2"/>
      <c r="F35" s="2"/>
      <c r="G35" s="3"/>
      <c r="H35" s="3"/>
      <c r="I35" s="3"/>
      <c r="J35" s="2"/>
      <c r="K35" s="2"/>
    </row>
    <row r="36" spans="1:11" ht="45" customHeight="1" x14ac:dyDescent="0.25">
      <c r="A36" s="5"/>
      <c r="B36" s="13"/>
      <c r="C36" s="13"/>
      <c r="D36" s="2"/>
      <c r="E36" s="2"/>
      <c r="F36" s="2"/>
      <c r="G36" s="3"/>
      <c r="H36" s="3"/>
      <c r="I36" s="3"/>
      <c r="J36" s="2"/>
      <c r="K36" s="2"/>
    </row>
    <row r="37" spans="1:11" ht="45" customHeight="1" x14ac:dyDescent="0.25">
      <c r="A37" s="5"/>
      <c r="B37" s="13"/>
      <c r="C37" s="13"/>
      <c r="D37" s="2"/>
      <c r="E37" s="2"/>
      <c r="F37" s="2"/>
      <c r="G37" s="3"/>
      <c r="H37" s="3"/>
      <c r="I37" s="3"/>
      <c r="J37" s="2"/>
      <c r="K37" s="2"/>
    </row>
    <row r="38" spans="1:11" ht="45" customHeight="1" x14ac:dyDescent="0.25">
      <c r="A38" s="5"/>
      <c r="B38" s="13"/>
      <c r="C38" s="13"/>
      <c r="D38" s="2"/>
      <c r="E38" s="2"/>
      <c r="F38" s="2"/>
      <c r="G38" s="3"/>
      <c r="H38" s="3"/>
      <c r="I38" s="3"/>
      <c r="J38" s="2"/>
      <c r="K38" s="2"/>
    </row>
    <row r="39" spans="1:11" ht="45" customHeight="1" x14ac:dyDescent="0.25">
      <c r="A39" s="5"/>
      <c r="B39" s="13"/>
      <c r="C39" s="13"/>
      <c r="D39" s="2"/>
      <c r="E39" s="2"/>
      <c r="F39" s="2"/>
      <c r="G39" s="3"/>
      <c r="H39" s="3"/>
      <c r="I39" s="3"/>
      <c r="J39" s="2"/>
      <c r="K39" s="2"/>
    </row>
    <row r="40" spans="1:11" ht="45" customHeight="1" x14ac:dyDescent="0.25">
      <c r="A40" s="5"/>
      <c r="B40" s="13"/>
      <c r="C40" s="13"/>
      <c r="D40" s="2"/>
      <c r="E40" s="2"/>
      <c r="F40" s="2"/>
      <c r="G40" s="3"/>
      <c r="H40" s="3"/>
      <c r="I40" s="3"/>
      <c r="J40" s="2"/>
      <c r="K40" s="2"/>
    </row>
    <row r="41" spans="1:11" ht="45" customHeight="1" x14ac:dyDescent="0.25">
      <c r="A41" s="5"/>
      <c r="B41" s="13"/>
      <c r="C41" s="13"/>
      <c r="D41" s="2"/>
      <c r="E41" s="2"/>
      <c r="F41" s="2"/>
      <c r="G41" s="3"/>
      <c r="H41" s="3"/>
      <c r="I41" s="3"/>
      <c r="J41" s="2"/>
      <c r="K41" s="2"/>
    </row>
    <row r="42" spans="1:11" ht="45" customHeight="1" x14ac:dyDescent="0.25">
      <c r="A42" s="5"/>
      <c r="B42" s="13"/>
      <c r="C42" s="13"/>
      <c r="D42" s="2"/>
      <c r="E42" s="2"/>
      <c r="F42" s="2"/>
      <c r="G42" s="3"/>
      <c r="H42" s="3"/>
      <c r="I42" s="3"/>
      <c r="J42" s="2"/>
      <c r="K42" s="2"/>
    </row>
    <row r="43" spans="1:11" ht="45" customHeight="1" x14ac:dyDescent="0.25">
      <c r="A43" s="5"/>
      <c r="B43" s="13"/>
      <c r="C43" s="13"/>
      <c r="D43" s="2"/>
      <c r="E43" s="2"/>
      <c r="F43" s="2"/>
      <c r="G43" s="3"/>
      <c r="H43" s="3"/>
      <c r="I43" s="3"/>
      <c r="J43" s="2"/>
      <c r="K43" s="2"/>
    </row>
    <row r="44" spans="1:11" ht="45" customHeight="1" x14ac:dyDescent="0.25">
      <c r="A44" s="5"/>
      <c r="B44" s="13"/>
      <c r="C44" s="13"/>
      <c r="D44" s="2"/>
      <c r="E44" s="2"/>
      <c r="F44" s="2"/>
      <c r="G44" s="3"/>
      <c r="H44" s="3"/>
      <c r="I44" s="3"/>
      <c r="J44" s="2"/>
      <c r="K44" s="2"/>
    </row>
    <row r="45" spans="1:11" ht="45" customHeight="1" x14ac:dyDescent="0.25">
      <c r="A45" s="5"/>
      <c r="B45" s="13"/>
      <c r="C45" s="13"/>
      <c r="D45" s="2"/>
      <c r="E45" s="2"/>
      <c r="F45" s="2"/>
      <c r="G45" s="3"/>
      <c r="H45" s="3"/>
      <c r="I45" s="3"/>
      <c r="J45" s="2"/>
      <c r="K45" s="2"/>
    </row>
    <row r="46" spans="1:11" ht="45" customHeight="1" x14ac:dyDescent="0.25">
      <c r="A46" s="5"/>
      <c r="B46" s="13"/>
      <c r="C46" s="13"/>
      <c r="D46" s="2"/>
      <c r="E46" s="2"/>
      <c r="F46" s="2"/>
      <c r="G46" s="3"/>
      <c r="H46" s="3"/>
      <c r="I46" s="3"/>
      <c r="J46" s="2"/>
      <c r="K46" s="2"/>
    </row>
    <row r="47" spans="1:11" ht="45" customHeight="1" x14ac:dyDescent="0.25">
      <c r="A47" s="5"/>
      <c r="B47" s="13"/>
      <c r="C47" s="13"/>
      <c r="D47" s="2"/>
      <c r="E47" s="2"/>
      <c r="F47" s="2"/>
      <c r="G47" s="3"/>
      <c r="H47" s="3"/>
      <c r="I47" s="3"/>
      <c r="J47" s="2"/>
      <c r="K47" s="2"/>
    </row>
    <row r="48" spans="1:11" ht="45" customHeight="1" x14ac:dyDescent="0.25">
      <c r="A48" s="5"/>
      <c r="B48" s="13"/>
      <c r="C48" s="13"/>
      <c r="D48" s="2"/>
      <c r="E48" s="2"/>
      <c r="F48" s="2"/>
      <c r="G48" s="3"/>
      <c r="H48" s="3"/>
      <c r="I48" s="3"/>
      <c r="J48" s="2"/>
      <c r="K48" s="2"/>
    </row>
    <row r="49" spans="1:11" ht="45" customHeight="1" x14ac:dyDescent="0.25">
      <c r="A49" s="5"/>
      <c r="B49" s="13"/>
      <c r="C49" s="13"/>
      <c r="D49" s="2"/>
      <c r="E49" s="2"/>
      <c r="F49" s="2"/>
      <c r="G49" s="3"/>
      <c r="H49" s="3"/>
      <c r="I49" s="3"/>
      <c r="J49" s="2"/>
      <c r="K49" s="2"/>
    </row>
    <row r="50" spans="1:11" ht="45" customHeight="1" x14ac:dyDescent="0.25">
      <c r="A50" s="5"/>
      <c r="B50" s="13"/>
      <c r="C50" s="13"/>
      <c r="D50" s="2"/>
      <c r="E50" s="2"/>
      <c r="F50" s="2"/>
      <c r="G50" s="3"/>
      <c r="H50" s="3"/>
      <c r="I50" s="3"/>
      <c r="J50" s="2"/>
      <c r="K50" s="2"/>
    </row>
    <row r="51" spans="1:11" ht="45" customHeight="1" x14ac:dyDescent="0.25">
      <c r="A51" s="5"/>
      <c r="B51" s="13"/>
      <c r="C51" s="13"/>
      <c r="D51" s="2"/>
      <c r="E51" s="2"/>
      <c r="F51" s="2"/>
      <c r="G51" s="3"/>
      <c r="H51" s="3"/>
      <c r="I51" s="3"/>
      <c r="J51" s="2"/>
      <c r="K51" s="2"/>
    </row>
    <row r="52" spans="1:11" ht="45" customHeight="1" x14ac:dyDescent="0.25">
      <c r="A52" s="5"/>
      <c r="B52" s="13"/>
      <c r="C52" s="13"/>
      <c r="D52" s="2"/>
      <c r="E52" s="2"/>
      <c r="F52" s="2"/>
      <c r="G52" s="3"/>
      <c r="H52" s="3"/>
      <c r="I52" s="3"/>
      <c r="J52" s="2"/>
      <c r="K52" s="2"/>
    </row>
    <row r="53" spans="1:11" ht="45" customHeight="1" x14ac:dyDescent="0.25">
      <c r="A53" s="5"/>
      <c r="B53" s="13"/>
      <c r="C53" s="13"/>
      <c r="D53" s="2"/>
      <c r="E53" s="2"/>
      <c r="F53" s="2"/>
      <c r="G53" s="3"/>
      <c r="H53" s="3"/>
      <c r="I53" s="3"/>
      <c r="J53" s="2"/>
      <c r="K53" s="2"/>
    </row>
    <row r="54" spans="1:11" ht="45" customHeight="1" x14ac:dyDescent="0.25">
      <c r="A54" s="5"/>
      <c r="B54" s="13"/>
      <c r="C54" s="13"/>
      <c r="D54" s="2"/>
      <c r="E54" s="2"/>
      <c r="F54" s="2"/>
      <c r="G54" s="3"/>
      <c r="H54" s="3"/>
      <c r="I54" s="3"/>
      <c r="J54" s="2"/>
      <c r="K54" s="2"/>
    </row>
    <row r="55" spans="1:11" ht="45" customHeight="1" x14ac:dyDescent="0.25">
      <c r="A55" s="5"/>
      <c r="B55" s="13"/>
      <c r="C55" s="13"/>
      <c r="D55" s="2"/>
      <c r="E55" s="2"/>
      <c r="F55" s="2"/>
      <c r="G55" s="3"/>
      <c r="H55" s="3"/>
      <c r="I55" s="3"/>
      <c r="J55" s="2"/>
      <c r="K55" s="2"/>
    </row>
    <row r="56" spans="1:11" ht="45" customHeight="1" x14ac:dyDescent="0.25">
      <c r="A56" s="5"/>
      <c r="B56" s="13"/>
      <c r="C56" s="13"/>
      <c r="D56" s="2"/>
      <c r="E56" s="2"/>
      <c r="F56" s="2"/>
      <c r="G56" s="3"/>
      <c r="H56" s="3"/>
      <c r="I56" s="3"/>
      <c r="J56" s="2"/>
      <c r="K56" s="2"/>
    </row>
    <row r="57" spans="1:11" ht="45" customHeight="1" x14ac:dyDescent="0.25">
      <c r="A57" s="5"/>
      <c r="B57" s="13"/>
      <c r="C57" s="13"/>
      <c r="D57" s="2"/>
      <c r="E57" s="2"/>
      <c r="F57" s="2"/>
      <c r="G57" s="3"/>
      <c r="H57" s="3"/>
      <c r="I57" s="3"/>
      <c r="J57" s="2"/>
      <c r="K57" s="2"/>
    </row>
    <row r="58" spans="1:11" ht="45" customHeight="1" x14ac:dyDescent="0.25">
      <c r="A58" s="5"/>
      <c r="B58" s="13"/>
      <c r="C58" s="13"/>
      <c r="D58" s="2"/>
      <c r="E58" s="2"/>
      <c r="F58" s="2"/>
      <c r="G58" s="3"/>
      <c r="H58" s="3"/>
      <c r="I58" s="3"/>
      <c r="J58" s="2"/>
      <c r="K58" s="2"/>
    </row>
  </sheetData>
  <conditionalFormatting sqref="A3:K58">
    <cfRule type="expression" dxfId="155" priority="3">
      <formula>$F3="v"</formula>
    </cfRule>
    <cfRule type="expression" dxfId="154" priority="5">
      <formula>$F3="no"</formula>
    </cfRule>
  </conditionalFormatting>
  <conditionalFormatting sqref="A3:I58">
    <cfRule type="expression" dxfId="153" priority="1">
      <formula>$F3="d"</formula>
    </cfRule>
    <cfRule type="expression" dxfId="152" priority="2">
      <formula>$F3="m"</formula>
    </cfRule>
  </conditionalFormatting>
  <pageMargins left="0.7" right="0.2" top="0.2" bottom="0.2" header="0.05" footer="0.3"/>
  <pageSetup orientation="landscape" r:id="rId1"/>
  <headerFooter>
    <oddHeader>&amp;L&amp;A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5AA4C-180A-4DFA-B9B6-743FF9BECC30}">
  <sheetPr codeName="Sheet6"/>
  <dimension ref="A2:K42"/>
  <sheetViews>
    <sheetView workbookViewId="0"/>
  </sheetViews>
  <sheetFormatPr defaultRowHeight="15.75" x14ac:dyDescent="0.25"/>
  <cols>
    <col min="1" max="1" width="17.5703125" style="4" customWidth="1"/>
    <col min="2" max="3" width="16.7109375" style="6" customWidth="1"/>
    <col min="4" max="6" width="3.7109375" customWidth="1"/>
    <col min="7" max="9" width="8.28515625" customWidth="1"/>
    <col min="10" max="10" width="35.7109375" customWidth="1"/>
    <col min="11" max="11" width="5.42578125" customWidth="1"/>
  </cols>
  <sheetData>
    <row r="2" spans="1:11" ht="30" x14ac:dyDescent="0.25">
      <c r="A2" s="4" t="s">
        <v>0</v>
      </c>
      <c r="B2" s="6" t="s">
        <v>1</v>
      </c>
      <c r="C2" s="6" t="s">
        <v>2</v>
      </c>
      <c r="D2" t="s">
        <v>21</v>
      </c>
      <c r="E2" t="s">
        <v>22</v>
      </c>
      <c r="F2" t="s">
        <v>20</v>
      </c>
      <c r="G2" s="4" t="s">
        <v>24</v>
      </c>
      <c r="H2" s="4" t="s">
        <v>25</v>
      </c>
      <c r="I2" s="4" t="s">
        <v>26</v>
      </c>
      <c r="J2" s="4" t="s">
        <v>19</v>
      </c>
      <c r="K2" s="4" t="s">
        <v>3</v>
      </c>
    </row>
    <row r="3" spans="1:11" ht="45" customHeight="1" x14ac:dyDescent="0.25">
      <c r="A3" s="269" t="s">
        <v>1291</v>
      </c>
      <c r="B3" s="269" t="s">
        <v>1292</v>
      </c>
      <c r="C3" s="269" t="s">
        <v>1293</v>
      </c>
      <c r="D3" s="269" t="s">
        <v>5485</v>
      </c>
      <c r="E3" s="269" t="s">
        <v>4</v>
      </c>
      <c r="F3" s="269" t="s">
        <v>5</v>
      </c>
      <c r="G3" s="270"/>
      <c r="H3" s="270"/>
      <c r="I3" s="270"/>
      <c r="J3" s="269"/>
      <c r="K3" s="269" t="s">
        <v>13</v>
      </c>
    </row>
    <row r="4" spans="1:11" ht="45" customHeight="1" x14ac:dyDescent="0.25">
      <c r="A4" s="269" t="s">
        <v>1459</v>
      </c>
      <c r="B4" s="269" t="s">
        <v>1460</v>
      </c>
      <c r="C4" s="269" t="s">
        <v>1461</v>
      </c>
      <c r="D4" s="269" t="s">
        <v>5485</v>
      </c>
      <c r="E4" s="269" t="s">
        <v>4</v>
      </c>
      <c r="F4" s="269" t="s">
        <v>5</v>
      </c>
      <c r="G4" s="270"/>
      <c r="H4" s="270"/>
      <c r="I4" s="270"/>
      <c r="J4" s="269"/>
      <c r="K4" s="269" t="s">
        <v>13</v>
      </c>
    </row>
    <row r="5" spans="1:11" ht="45" customHeight="1" x14ac:dyDescent="0.25">
      <c r="A5" s="269" t="s">
        <v>2253</v>
      </c>
      <c r="B5" s="269" t="s">
        <v>2254</v>
      </c>
      <c r="C5" s="269" t="s">
        <v>2255</v>
      </c>
      <c r="D5" s="269" t="s">
        <v>5485</v>
      </c>
      <c r="E5" s="269" t="s">
        <v>8</v>
      </c>
      <c r="F5" s="269" t="s">
        <v>6</v>
      </c>
      <c r="G5" s="270"/>
      <c r="H5" s="270"/>
      <c r="I5" s="270"/>
      <c r="J5" s="269"/>
      <c r="K5" s="269" t="s">
        <v>2256</v>
      </c>
    </row>
    <row r="6" spans="1:11" ht="45" customHeight="1" x14ac:dyDescent="0.25">
      <c r="A6" s="269" t="s">
        <v>2259</v>
      </c>
      <c r="B6" s="269" t="s">
        <v>2260</v>
      </c>
      <c r="C6" s="269" t="s">
        <v>2261</v>
      </c>
      <c r="D6" s="269" t="s">
        <v>5485</v>
      </c>
      <c r="E6" s="269" t="s">
        <v>8</v>
      </c>
      <c r="F6" s="269" t="s">
        <v>6</v>
      </c>
      <c r="G6" s="270"/>
      <c r="H6" s="270"/>
      <c r="I6" s="270"/>
      <c r="J6" s="269"/>
      <c r="K6" s="269" t="s">
        <v>2256</v>
      </c>
    </row>
    <row r="7" spans="1:11" ht="45" customHeight="1" x14ac:dyDescent="0.25">
      <c r="A7" s="269" t="s">
        <v>2264</v>
      </c>
      <c r="B7" s="269" t="s">
        <v>2265</v>
      </c>
      <c r="C7" s="269" t="s">
        <v>2266</v>
      </c>
      <c r="D7" s="269" t="s">
        <v>5485</v>
      </c>
      <c r="E7" s="269" t="s">
        <v>8</v>
      </c>
      <c r="F7" s="269" t="s">
        <v>6</v>
      </c>
      <c r="G7" s="270"/>
      <c r="H7" s="270"/>
      <c r="I7" s="270"/>
      <c r="J7" s="269"/>
      <c r="K7" s="269" t="s">
        <v>2256</v>
      </c>
    </row>
    <row r="8" spans="1:11" ht="45" customHeight="1" x14ac:dyDescent="0.25">
      <c r="A8" s="269" t="s">
        <v>2269</v>
      </c>
      <c r="B8" s="269" t="s">
        <v>2270</v>
      </c>
      <c r="C8" s="269" t="s">
        <v>2271</v>
      </c>
      <c r="D8" s="269" t="s">
        <v>5485</v>
      </c>
      <c r="E8" s="269" t="s">
        <v>8</v>
      </c>
      <c r="F8" s="269" t="s">
        <v>6</v>
      </c>
      <c r="G8" s="270"/>
      <c r="H8" s="270"/>
      <c r="I8" s="270"/>
      <c r="J8" s="269"/>
      <c r="K8" s="269" t="s">
        <v>2256</v>
      </c>
    </row>
    <row r="9" spans="1:11" ht="45" customHeight="1" x14ac:dyDescent="0.25">
      <c r="A9" s="269" t="s">
        <v>2274</v>
      </c>
      <c r="B9" s="269" t="s">
        <v>2275</v>
      </c>
      <c r="C9" s="269" t="s">
        <v>2276</v>
      </c>
      <c r="D9" s="269" t="s">
        <v>5485</v>
      </c>
      <c r="E9" s="269" t="s">
        <v>8</v>
      </c>
      <c r="F9" s="269" t="s">
        <v>6</v>
      </c>
      <c r="G9" s="270"/>
      <c r="H9" s="270"/>
      <c r="I9" s="270"/>
      <c r="J9" s="269"/>
      <c r="K9" s="269" t="s">
        <v>2256</v>
      </c>
    </row>
    <row r="10" spans="1:11" ht="45" customHeight="1" x14ac:dyDescent="0.25">
      <c r="A10" s="269" t="s">
        <v>2279</v>
      </c>
      <c r="B10" s="269" t="s">
        <v>2280</v>
      </c>
      <c r="C10" s="269" t="s">
        <v>2281</v>
      </c>
      <c r="D10" s="269" t="s">
        <v>5485</v>
      </c>
      <c r="E10" s="269" t="s">
        <v>8</v>
      </c>
      <c r="F10" s="269" t="s">
        <v>6</v>
      </c>
      <c r="G10" s="270"/>
      <c r="H10" s="270"/>
      <c r="I10" s="270"/>
      <c r="J10" s="269"/>
      <c r="K10" s="269" t="s">
        <v>2256</v>
      </c>
    </row>
    <row r="11" spans="1:11" ht="45" customHeight="1" x14ac:dyDescent="0.25">
      <c r="A11" s="269" t="s">
        <v>2284</v>
      </c>
      <c r="B11" s="269" t="s">
        <v>2285</v>
      </c>
      <c r="C11" s="269" t="s">
        <v>2286</v>
      </c>
      <c r="D11" s="269" t="s">
        <v>5485</v>
      </c>
      <c r="E11" s="269" t="s">
        <v>8</v>
      </c>
      <c r="F11" s="269" t="s">
        <v>6</v>
      </c>
      <c r="G11" s="270"/>
      <c r="H11" s="270"/>
      <c r="I11" s="270"/>
      <c r="J11" s="269"/>
      <c r="K11" s="269" t="s">
        <v>13</v>
      </c>
    </row>
    <row r="12" spans="1:11" ht="45" customHeight="1" x14ac:dyDescent="0.25">
      <c r="A12" s="269" t="s">
        <v>2289</v>
      </c>
      <c r="B12" s="269" t="s">
        <v>2290</v>
      </c>
      <c r="C12" s="269" t="s">
        <v>2291</v>
      </c>
      <c r="D12" s="269" t="s">
        <v>5485</v>
      </c>
      <c r="E12" s="269" t="s">
        <v>8</v>
      </c>
      <c r="F12" s="269" t="s">
        <v>6</v>
      </c>
      <c r="G12" s="270"/>
      <c r="H12" s="270"/>
      <c r="I12" s="270"/>
      <c r="J12" s="269"/>
      <c r="K12" s="269" t="s">
        <v>2256</v>
      </c>
    </row>
    <row r="13" spans="1:11" ht="45" customHeight="1" x14ac:dyDescent="0.25">
      <c r="A13" s="269" t="s">
        <v>2294</v>
      </c>
      <c r="B13" s="269" t="s">
        <v>2295</v>
      </c>
      <c r="C13" s="269" t="s">
        <v>2296</v>
      </c>
      <c r="D13" s="269" t="s">
        <v>5485</v>
      </c>
      <c r="E13" s="269" t="s">
        <v>8</v>
      </c>
      <c r="F13" s="269" t="s">
        <v>6</v>
      </c>
      <c r="G13" s="270"/>
      <c r="H13" s="270"/>
      <c r="I13" s="270"/>
      <c r="J13" s="269"/>
      <c r="K13" s="269" t="s">
        <v>2256</v>
      </c>
    </row>
    <row r="14" spans="1:11" ht="45" customHeight="1" x14ac:dyDescent="0.25">
      <c r="A14" s="269" t="s">
        <v>2299</v>
      </c>
      <c r="B14" s="269" t="s">
        <v>2300</v>
      </c>
      <c r="C14" s="269" t="s">
        <v>2301</v>
      </c>
      <c r="D14" s="269" t="s">
        <v>5485</v>
      </c>
      <c r="E14" s="269" t="s">
        <v>8</v>
      </c>
      <c r="F14" s="269" t="s">
        <v>6</v>
      </c>
      <c r="G14" s="270"/>
      <c r="H14" s="270"/>
      <c r="I14" s="270"/>
      <c r="J14" s="269"/>
      <c r="K14" s="269" t="s">
        <v>2256</v>
      </c>
    </row>
    <row r="15" spans="1:11" ht="45" customHeight="1" x14ac:dyDescent="0.25">
      <c r="A15" s="269" t="s">
        <v>2304</v>
      </c>
      <c r="B15" s="269" t="s">
        <v>2305</v>
      </c>
      <c r="C15" s="269" t="s">
        <v>2306</v>
      </c>
      <c r="D15" s="269" t="s">
        <v>5485</v>
      </c>
      <c r="E15" s="269" t="s">
        <v>8</v>
      </c>
      <c r="F15" s="269" t="s">
        <v>6</v>
      </c>
      <c r="G15" s="270"/>
      <c r="H15" s="270"/>
      <c r="I15" s="270"/>
      <c r="J15" s="269"/>
      <c r="K15" s="269" t="s">
        <v>2256</v>
      </c>
    </row>
    <row r="16" spans="1:11" ht="45" customHeight="1" x14ac:dyDescent="0.25">
      <c r="A16" s="269" t="s">
        <v>2724</v>
      </c>
      <c r="B16" s="269" t="s">
        <v>2725</v>
      </c>
      <c r="C16" s="269" t="s">
        <v>2726</v>
      </c>
      <c r="D16" s="269" t="s">
        <v>5485</v>
      </c>
      <c r="E16" s="269" t="s">
        <v>8</v>
      </c>
      <c r="F16" s="269" t="s">
        <v>6</v>
      </c>
      <c r="G16" s="270"/>
      <c r="H16" s="270"/>
      <c r="I16" s="270"/>
      <c r="J16" s="269"/>
      <c r="K16" s="269" t="s">
        <v>153</v>
      </c>
    </row>
    <row r="17" spans="1:11" ht="45" customHeight="1" x14ac:dyDescent="0.25">
      <c r="A17" s="269" t="s">
        <v>2729</v>
      </c>
      <c r="B17" s="269" t="s">
        <v>2730</v>
      </c>
      <c r="C17" s="269" t="s">
        <v>2731</v>
      </c>
      <c r="D17" s="269" t="s">
        <v>5485</v>
      </c>
      <c r="E17" s="269" t="s">
        <v>8</v>
      </c>
      <c r="F17" s="269" t="s">
        <v>6</v>
      </c>
      <c r="G17" s="270"/>
      <c r="H17" s="270"/>
      <c r="I17" s="270"/>
      <c r="J17" s="269"/>
      <c r="K17" s="269" t="s">
        <v>153</v>
      </c>
    </row>
    <row r="18" spans="1:11" ht="45" customHeight="1" x14ac:dyDescent="0.25">
      <c r="A18" s="269" t="s">
        <v>2734</v>
      </c>
      <c r="B18" s="269" t="s">
        <v>2735</v>
      </c>
      <c r="C18" s="269" t="s">
        <v>2736</v>
      </c>
      <c r="D18" s="269" t="s">
        <v>5485</v>
      </c>
      <c r="E18" s="269" t="s">
        <v>8</v>
      </c>
      <c r="F18" s="269" t="s">
        <v>6</v>
      </c>
      <c r="G18" s="270"/>
      <c r="H18" s="270"/>
      <c r="I18" s="270"/>
      <c r="J18" s="269"/>
      <c r="K18" s="269" t="s">
        <v>153</v>
      </c>
    </row>
    <row r="19" spans="1:11" ht="45" customHeight="1" x14ac:dyDescent="0.25">
      <c r="A19" s="269" t="s">
        <v>2739</v>
      </c>
      <c r="B19" s="269" t="s">
        <v>2740</v>
      </c>
      <c r="C19" s="269" t="s">
        <v>2741</v>
      </c>
      <c r="D19" s="269" t="s">
        <v>5485</v>
      </c>
      <c r="E19" s="269" t="s">
        <v>8</v>
      </c>
      <c r="F19" s="269" t="s">
        <v>6</v>
      </c>
      <c r="G19" s="270"/>
      <c r="H19" s="270"/>
      <c r="I19" s="270"/>
      <c r="J19" s="269"/>
      <c r="K19" s="269" t="s">
        <v>153</v>
      </c>
    </row>
    <row r="20" spans="1:11" ht="45" customHeight="1" x14ac:dyDescent="0.25">
      <c r="A20" s="269" t="s">
        <v>2744</v>
      </c>
      <c r="B20" s="269" t="s">
        <v>2745</v>
      </c>
      <c r="C20" s="269" t="s">
        <v>2746</v>
      </c>
      <c r="D20" s="269" t="s">
        <v>5485</v>
      </c>
      <c r="E20" s="269" t="s">
        <v>8</v>
      </c>
      <c r="F20" s="269" t="s">
        <v>6</v>
      </c>
      <c r="G20" s="270"/>
      <c r="H20" s="270"/>
      <c r="I20" s="270"/>
      <c r="J20" s="269"/>
      <c r="K20" s="269" t="s">
        <v>153</v>
      </c>
    </row>
    <row r="21" spans="1:11" ht="45" customHeight="1" x14ac:dyDescent="0.25">
      <c r="A21" s="269" t="s">
        <v>2749</v>
      </c>
      <c r="B21" s="269" t="s">
        <v>2750</v>
      </c>
      <c r="C21" s="269" t="s">
        <v>2751</v>
      </c>
      <c r="D21" s="269" t="s">
        <v>5485</v>
      </c>
      <c r="E21" s="269" t="s">
        <v>8</v>
      </c>
      <c r="F21" s="269" t="s">
        <v>6</v>
      </c>
      <c r="G21" s="270"/>
      <c r="H21" s="270"/>
      <c r="I21" s="270"/>
      <c r="J21" s="269"/>
      <c r="K21" s="269" t="s">
        <v>153</v>
      </c>
    </row>
    <row r="22" spans="1:11" ht="45" customHeight="1" x14ac:dyDescent="0.25">
      <c r="A22" s="269" t="s">
        <v>2755</v>
      </c>
      <c r="B22" s="269" t="s">
        <v>245</v>
      </c>
      <c r="C22" s="269" t="s">
        <v>2756</v>
      </c>
      <c r="D22" s="269" t="s">
        <v>5485</v>
      </c>
      <c r="E22" s="269" t="s">
        <v>8</v>
      </c>
      <c r="F22" s="269" t="s">
        <v>6</v>
      </c>
      <c r="G22" s="270"/>
      <c r="H22" s="270"/>
      <c r="I22" s="270"/>
      <c r="J22" s="269"/>
      <c r="K22" s="269" t="s">
        <v>153</v>
      </c>
    </row>
    <row r="23" spans="1:11" ht="45" customHeight="1" x14ac:dyDescent="0.25">
      <c r="A23" s="269" t="s">
        <v>2759</v>
      </c>
      <c r="B23" s="269" t="s">
        <v>2760</v>
      </c>
      <c r="C23" s="269" t="s">
        <v>2761</v>
      </c>
      <c r="D23" s="269" t="s">
        <v>5485</v>
      </c>
      <c r="E23" s="269" t="s">
        <v>8</v>
      </c>
      <c r="F23" s="269" t="s">
        <v>6</v>
      </c>
      <c r="G23" s="270"/>
      <c r="H23" s="270"/>
      <c r="I23" s="270"/>
      <c r="J23" s="269"/>
      <c r="K23" s="269" t="s">
        <v>153</v>
      </c>
    </row>
    <row r="24" spans="1:11" ht="45" customHeight="1" x14ac:dyDescent="0.25">
      <c r="A24" s="269" t="s">
        <v>2764</v>
      </c>
      <c r="B24" s="269" t="s">
        <v>2765</v>
      </c>
      <c r="C24" s="269" t="s">
        <v>2766</v>
      </c>
      <c r="D24" s="269" t="s">
        <v>5485</v>
      </c>
      <c r="E24" s="269" t="s">
        <v>8</v>
      </c>
      <c r="F24" s="269" t="s">
        <v>6</v>
      </c>
      <c r="G24" s="270"/>
      <c r="H24" s="270"/>
      <c r="I24" s="270"/>
      <c r="J24" s="269"/>
      <c r="K24" s="269" t="s">
        <v>153</v>
      </c>
    </row>
    <row r="25" spans="1:11" ht="45" customHeight="1" x14ac:dyDescent="0.25">
      <c r="A25" s="269" t="s">
        <v>2769</v>
      </c>
      <c r="B25" s="269" t="s">
        <v>2770</v>
      </c>
      <c r="C25" s="269" t="s">
        <v>2771</v>
      </c>
      <c r="D25" s="269" t="s">
        <v>5485</v>
      </c>
      <c r="E25" s="269" t="s">
        <v>8</v>
      </c>
      <c r="F25" s="269" t="s">
        <v>6</v>
      </c>
      <c r="G25" s="270"/>
      <c r="H25" s="270"/>
      <c r="I25" s="270"/>
      <c r="J25" s="269"/>
      <c r="K25" s="269" t="s">
        <v>13</v>
      </c>
    </row>
    <row r="26" spans="1:11" ht="45" customHeight="1" x14ac:dyDescent="0.25">
      <c r="A26" s="269" t="s">
        <v>2773</v>
      </c>
      <c r="B26" s="269" t="s">
        <v>2774</v>
      </c>
      <c r="C26" s="269" t="s">
        <v>2775</v>
      </c>
      <c r="D26" s="269" t="s">
        <v>5485</v>
      </c>
      <c r="E26" s="269" t="s">
        <v>4</v>
      </c>
      <c r="F26" s="269" t="s">
        <v>6</v>
      </c>
      <c r="G26" s="270"/>
      <c r="H26" s="270"/>
      <c r="I26" s="270"/>
      <c r="J26" s="269"/>
      <c r="K26" s="269" t="s">
        <v>13</v>
      </c>
    </row>
    <row r="27" spans="1:11" ht="45" customHeight="1" x14ac:dyDescent="0.25">
      <c r="A27" s="269" t="s">
        <v>2777</v>
      </c>
      <c r="B27" s="269" t="s">
        <v>2778</v>
      </c>
      <c r="C27" s="269" t="s">
        <v>2779</v>
      </c>
      <c r="D27" s="269" t="s">
        <v>5485</v>
      </c>
      <c r="E27" s="269" t="s">
        <v>4</v>
      </c>
      <c r="F27" s="269" t="s">
        <v>6</v>
      </c>
      <c r="G27" s="270"/>
      <c r="H27" s="270"/>
      <c r="I27" s="270"/>
      <c r="J27" s="269"/>
      <c r="K27" s="269" t="s">
        <v>13</v>
      </c>
    </row>
    <row r="28" spans="1:11" ht="45" customHeight="1" x14ac:dyDescent="0.25">
      <c r="A28" s="269" t="s">
        <v>2781</v>
      </c>
      <c r="B28" s="269" t="s">
        <v>2782</v>
      </c>
      <c r="C28" s="269" t="s">
        <v>2783</v>
      </c>
      <c r="D28" s="269" t="s">
        <v>5485</v>
      </c>
      <c r="E28" s="269" t="s">
        <v>4</v>
      </c>
      <c r="F28" s="269" t="s">
        <v>6</v>
      </c>
      <c r="G28" s="270"/>
      <c r="H28" s="270"/>
      <c r="I28" s="270"/>
      <c r="J28" s="269"/>
      <c r="K28" s="269" t="s">
        <v>13</v>
      </c>
    </row>
    <row r="29" spans="1:11" ht="45" customHeight="1" x14ac:dyDescent="0.25">
      <c r="A29" s="269" t="s">
        <v>2785</v>
      </c>
      <c r="B29" s="269" t="s">
        <v>2786</v>
      </c>
      <c r="C29" s="269" t="s">
        <v>2787</v>
      </c>
      <c r="D29" s="269" t="s">
        <v>5485</v>
      </c>
      <c r="E29" s="269" t="s">
        <v>4</v>
      </c>
      <c r="F29" s="269" t="s">
        <v>6</v>
      </c>
      <c r="G29" s="270"/>
      <c r="H29" s="270"/>
      <c r="I29" s="270"/>
      <c r="J29" s="269"/>
      <c r="K29" s="269" t="s">
        <v>13</v>
      </c>
    </row>
    <row r="30" spans="1:11" ht="45" customHeight="1" x14ac:dyDescent="0.25">
      <c r="A30" s="269" t="s">
        <v>2789</v>
      </c>
      <c r="B30" s="269" t="s">
        <v>2790</v>
      </c>
      <c r="C30" s="269" t="s">
        <v>2791</v>
      </c>
      <c r="D30" s="269" t="s">
        <v>5485</v>
      </c>
      <c r="E30" s="269" t="s">
        <v>4</v>
      </c>
      <c r="F30" s="269" t="s">
        <v>6</v>
      </c>
      <c r="G30" s="270"/>
      <c r="H30" s="270"/>
      <c r="I30" s="270"/>
      <c r="J30" s="269"/>
      <c r="K30" s="269" t="s">
        <v>13</v>
      </c>
    </row>
    <row r="31" spans="1:11" ht="45" customHeight="1" x14ac:dyDescent="0.25">
      <c r="A31" s="269" t="s">
        <v>2793</v>
      </c>
      <c r="B31" s="269" t="s">
        <v>2794</v>
      </c>
      <c r="C31" s="269" t="s">
        <v>2795</v>
      </c>
      <c r="D31" s="269" t="s">
        <v>5485</v>
      </c>
      <c r="E31" s="269" t="s">
        <v>4</v>
      </c>
      <c r="F31" s="269" t="s">
        <v>6</v>
      </c>
      <c r="G31" s="270"/>
      <c r="H31" s="270"/>
      <c r="I31" s="270"/>
      <c r="J31" s="269"/>
      <c r="K31" s="269" t="s">
        <v>13</v>
      </c>
    </row>
    <row r="32" spans="1:11" ht="45" customHeight="1" x14ac:dyDescent="0.25">
      <c r="A32" s="269" t="s">
        <v>3359</v>
      </c>
      <c r="B32" s="269" t="s">
        <v>3360</v>
      </c>
      <c r="C32" s="269" t="s">
        <v>3361</v>
      </c>
      <c r="D32" s="269" t="s">
        <v>5485</v>
      </c>
      <c r="E32" s="269" t="s">
        <v>4</v>
      </c>
      <c r="F32" s="269" t="s">
        <v>5</v>
      </c>
      <c r="G32" s="270"/>
      <c r="H32" s="270"/>
      <c r="I32" s="270"/>
      <c r="J32" s="269"/>
      <c r="K32" s="269" t="s">
        <v>13</v>
      </c>
    </row>
    <row r="33" spans="1:11" ht="45" customHeight="1" x14ac:dyDescent="0.25">
      <c r="A33" s="269" t="s">
        <v>3813</v>
      </c>
      <c r="B33" s="269" t="s">
        <v>3814</v>
      </c>
      <c r="C33" s="269" t="s">
        <v>3815</v>
      </c>
      <c r="D33" s="269" t="s">
        <v>5485</v>
      </c>
      <c r="E33" s="269" t="s">
        <v>4</v>
      </c>
      <c r="F33" s="269" t="s">
        <v>5</v>
      </c>
      <c r="G33" s="270"/>
      <c r="H33" s="270"/>
      <c r="I33" s="270"/>
      <c r="J33" s="269"/>
      <c r="K33" s="269" t="s">
        <v>13</v>
      </c>
    </row>
    <row r="34" spans="1:11" ht="45" customHeight="1" x14ac:dyDescent="0.25">
      <c r="A34" s="269" t="s">
        <v>3915</v>
      </c>
      <c r="B34" s="269" t="s">
        <v>3916</v>
      </c>
      <c r="C34" s="269" t="s">
        <v>3917</v>
      </c>
      <c r="D34" s="269" t="s">
        <v>5485</v>
      </c>
      <c r="E34" s="269" t="s">
        <v>8</v>
      </c>
      <c r="F34" s="269" t="s">
        <v>6</v>
      </c>
      <c r="G34" s="270"/>
      <c r="H34" s="270"/>
      <c r="I34" s="270"/>
      <c r="J34" s="269"/>
      <c r="K34" s="269" t="s">
        <v>2256</v>
      </c>
    </row>
    <row r="35" spans="1:11" ht="45" customHeight="1" x14ac:dyDescent="0.25">
      <c r="A35" s="269" t="s">
        <v>3920</v>
      </c>
      <c r="B35" s="269" t="s">
        <v>3921</v>
      </c>
      <c r="C35" s="269" t="s">
        <v>3922</v>
      </c>
      <c r="D35" s="269" t="s">
        <v>5485</v>
      </c>
      <c r="E35" s="269" t="s">
        <v>8</v>
      </c>
      <c r="F35" s="269" t="s">
        <v>6</v>
      </c>
      <c r="G35" s="270"/>
      <c r="H35" s="270"/>
      <c r="I35" s="270"/>
      <c r="J35" s="269"/>
      <c r="K35" s="269" t="s">
        <v>2256</v>
      </c>
    </row>
    <row r="36" spans="1:11" ht="45" customHeight="1" x14ac:dyDescent="0.25">
      <c r="A36" s="269" t="s">
        <v>3925</v>
      </c>
      <c r="B36" s="269" t="s">
        <v>3916</v>
      </c>
      <c r="C36" s="269" t="s">
        <v>3926</v>
      </c>
      <c r="D36" s="269" t="s">
        <v>5485</v>
      </c>
      <c r="E36" s="269" t="s">
        <v>8</v>
      </c>
      <c r="F36" s="269" t="s">
        <v>6</v>
      </c>
      <c r="G36" s="270"/>
      <c r="H36" s="270"/>
      <c r="I36" s="270"/>
      <c r="J36" s="269"/>
      <c r="K36" s="269" t="s">
        <v>2256</v>
      </c>
    </row>
    <row r="37" spans="1:11" ht="45" customHeight="1" x14ac:dyDescent="0.25">
      <c r="A37" s="269" t="s">
        <v>3929</v>
      </c>
      <c r="B37" s="269" t="s">
        <v>3864</v>
      </c>
      <c r="C37" s="269" t="s">
        <v>1766</v>
      </c>
      <c r="D37" s="269" t="s">
        <v>5485</v>
      </c>
      <c r="E37" s="269" t="s">
        <v>8</v>
      </c>
      <c r="F37" s="269" t="s">
        <v>6</v>
      </c>
      <c r="G37" s="270"/>
      <c r="H37" s="270"/>
      <c r="I37" s="270"/>
      <c r="J37" s="269"/>
      <c r="K37" s="269" t="s">
        <v>2256</v>
      </c>
    </row>
    <row r="38" spans="1:11" ht="45" customHeight="1" x14ac:dyDescent="0.25">
      <c r="A38" s="269" t="s">
        <v>3932</v>
      </c>
      <c r="B38" s="269" t="s">
        <v>3864</v>
      </c>
      <c r="C38" s="269" t="s">
        <v>1794</v>
      </c>
      <c r="D38" s="269" t="s">
        <v>5485</v>
      </c>
      <c r="E38" s="269" t="s">
        <v>8</v>
      </c>
      <c r="F38" s="269" t="s">
        <v>6</v>
      </c>
      <c r="G38" s="270"/>
      <c r="H38" s="270"/>
      <c r="I38" s="270"/>
      <c r="J38" s="269"/>
      <c r="K38" s="269" t="s">
        <v>3933</v>
      </c>
    </row>
    <row r="39" spans="1:11" ht="45" customHeight="1" x14ac:dyDescent="0.25">
      <c r="A39" s="269" t="s">
        <v>3936</v>
      </c>
      <c r="B39" s="269" t="s">
        <v>3937</v>
      </c>
      <c r="C39" s="269" t="s">
        <v>3938</v>
      </c>
      <c r="D39" s="269" t="s">
        <v>5485</v>
      </c>
      <c r="E39" s="269" t="s">
        <v>8</v>
      </c>
      <c r="F39" s="269" t="s">
        <v>6</v>
      </c>
      <c r="G39" s="270"/>
      <c r="H39" s="270"/>
      <c r="I39" s="270"/>
      <c r="J39" s="269"/>
      <c r="K39" s="269" t="s">
        <v>2256</v>
      </c>
    </row>
    <row r="40" spans="1:11" ht="45" customHeight="1" x14ac:dyDescent="0.25">
      <c r="A40" s="269" t="s">
        <v>3941</v>
      </c>
      <c r="B40" s="269" t="s">
        <v>3942</v>
      </c>
      <c r="C40" s="269" t="s">
        <v>3943</v>
      </c>
      <c r="D40" s="269" t="s">
        <v>5485</v>
      </c>
      <c r="E40" s="269" t="s">
        <v>8</v>
      </c>
      <c r="F40" s="269" t="s">
        <v>6</v>
      </c>
      <c r="G40" s="270"/>
      <c r="H40" s="270"/>
      <c r="I40" s="270"/>
      <c r="J40" s="269"/>
      <c r="K40" s="269" t="s">
        <v>2256</v>
      </c>
    </row>
    <row r="41" spans="1:11" ht="45" customHeight="1" x14ac:dyDescent="0.25">
      <c r="A41" s="269" t="s">
        <v>3945</v>
      </c>
      <c r="B41" s="269" t="s">
        <v>3946</v>
      </c>
      <c r="C41" s="269" t="s">
        <v>3947</v>
      </c>
      <c r="D41" s="269" t="s">
        <v>5485</v>
      </c>
      <c r="E41" s="269" t="s">
        <v>4</v>
      </c>
      <c r="F41" s="269" t="s">
        <v>6</v>
      </c>
      <c r="G41" s="270"/>
      <c r="H41" s="270"/>
      <c r="I41" s="270"/>
      <c r="J41" s="269"/>
      <c r="K41" s="269" t="s">
        <v>13</v>
      </c>
    </row>
    <row r="42" spans="1:11" ht="45" customHeight="1" x14ac:dyDescent="0.25">
      <c r="A42" s="269" t="s">
        <v>3949</v>
      </c>
      <c r="B42" s="269" t="s">
        <v>3950</v>
      </c>
      <c r="C42" s="269" t="s">
        <v>3951</v>
      </c>
      <c r="D42" s="269" t="s">
        <v>5485</v>
      </c>
      <c r="E42" s="269" t="s">
        <v>4</v>
      </c>
      <c r="F42" s="269" t="s">
        <v>6</v>
      </c>
      <c r="G42" s="270"/>
      <c r="H42" s="270"/>
      <c r="I42" s="270"/>
      <c r="J42" s="269"/>
      <c r="K42" s="269" t="s">
        <v>13</v>
      </c>
    </row>
  </sheetData>
  <conditionalFormatting sqref="A3:K50">
    <cfRule type="expression" dxfId="151" priority="3">
      <formula>$F3="v"</formula>
    </cfRule>
    <cfRule type="expression" dxfId="150" priority="4">
      <formula>$F3="no"</formula>
    </cfRule>
  </conditionalFormatting>
  <conditionalFormatting sqref="A3:I50">
    <cfRule type="expression" dxfId="149" priority="1">
      <formula>$F3="m"</formula>
    </cfRule>
    <cfRule type="expression" dxfId="148" priority="2">
      <formula>$F3="d"</formula>
    </cfRule>
  </conditionalFormatting>
  <pageMargins left="0.7" right="0.2" top="0.2" bottom="0.2" header="0.3" footer="0.3"/>
  <pageSetup orientation="landscape" r:id="rId1"/>
  <headerFooter>
    <oddHeader>&amp;L&amp;A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5D2BE-7BB5-4BCF-8AA5-0E806972EC16}">
  <sheetPr codeName="Sheet7"/>
  <dimension ref="A2:K50"/>
  <sheetViews>
    <sheetView workbookViewId="0"/>
  </sheetViews>
  <sheetFormatPr defaultRowHeight="15" x14ac:dyDescent="0.25"/>
  <cols>
    <col min="1" max="1" width="17.5703125" customWidth="1"/>
    <col min="2" max="3" width="16.7109375" customWidth="1"/>
    <col min="4" max="6" width="3.7109375" customWidth="1"/>
    <col min="7" max="9" width="8.28515625" customWidth="1"/>
    <col min="10" max="10" width="35.7109375" customWidth="1"/>
    <col min="11" max="11" width="5.42578125" customWidth="1"/>
  </cols>
  <sheetData>
    <row r="2" spans="1:11" ht="30" x14ac:dyDescent="0.25">
      <c r="A2" t="s">
        <v>0</v>
      </c>
      <c r="B2" t="s">
        <v>1</v>
      </c>
      <c r="C2" t="s">
        <v>2</v>
      </c>
      <c r="D2" t="s">
        <v>21</v>
      </c>
      <c r="E2" t="s">
        <v>22</v>
      </c>
      <c r="F2" t="s">
        <v>20</v>
      </c>
      <c r="G2" s="4" t="s">
        <v>24</v>
      </c>
      <c r="H2" s="4" t="s">
        <v>25</v>
      </c>
      <c r="I2" s="4" t="s">
        <v>26</v>
      </c>
      <c r="J2" s="4" t="s">
        <v>19</v>
      </c>
      <c r="K2" s="4" t="s">
        <v>3</v>
      </c>
    </row>
    <row r="3" spans="1:11" ht="45" customHeight="1" x14ac:dyDescent="0.25">
      <c r="A3" s="269" t="s">
        <v>2326</v>
      </c>
      <c r="B3" s="269" t="s">
        <v>2327</v>
      </c>
      <c r="C3" s="269" t="s">
        <v>2328</v>
      </c>
      <c r="D3" s="269" t="s">
        <v>5486</v>
      </c>
      <c r="E3" s="269" t="s">
        <v>8</v>
      </c>
      <c r="F3" s="269" t="s">
        <v>5</v>
      </c>
      <c r="G3" s="270"/>
      <c r="H3" s="270"/>
      <c r="I3" s="270"/>
      <c r="J3" s="269"/>
      <c r="K3" s="269"/>
    </row>
    <row r="4" spans="1:11" ht="45" customHeight="1" x14ac:dyDescent="0.25">
      <c r="A4" s="269" t="s">
        <v>2334</v>
      </c>
      <c r="B4" s="269" t="s">
        <v>2335</v>
      </c>
      <c r="C4" s="269" t="s">
        <v>2336</v>
      </c>
      <c r="D4" s="269" t="s">
        <v>5486</v>
      </c>
      <c r="E4" s="269" t="s">
        <v>8</v>
      </c>
      <c r="F4" s="269" t="s">
        <v>6</v>
      </c>
      <c r="G4" s="270"/>
      <c r="H4" s="270"/>
      <c r="I4" s="270"/>
      <c r="J4" s="269"/>
      <c r="K4" s="269" t="s">
        <v>1515</v>
      </c>
    </row>
    <row r="5" spans="1:11" ht="45" customHeight="1" x14ac:dyDescent="0.25">
      <c r="A5" s="269" t="s">
        <v>2340</v>
      </c>
      <c r="B5" s="269" t="s">
        <v>2341</v>
      </c>
      <c r="C5" s="269" t="s">
        <v>2342</v>
      </c>
      <c r="D5" s="269" t="s">
        <v>5486</v>
      </c>
      <c r="E5" s="269" t="s">
        <v>8</v>
      </c>
      <c r="F5" s="269" t="s">
        <v>6</v>
      </c>
      <c r="G5" s="270"/>
      <c r="H5" s="270"/>
      <c r="I5" s="270"/>
      <c r="J5" s="269"/>
      <c r="K5" s="269" t="s">
        <v>1515</v>
      </c>
    </row>
    <row r="6" spans="1:11" ht="45" customHeight="1" x14ac:dyDescent="0.25">
      <c r="A6" s="269" t="s">
        <v>2346</v>
      </c>
      <c r="B6" s="269" t="s">
        <v>2347</v>
      </c>
      <c r="C6" s="269" t="s">
        <v>2348</v>
      </c>
      <c r="D6" s="269" t="s">
        <v>5486</v>
      </c>
      <c r="E6" s="269" t="s">
        <v>8</v>
      </c>
      <c r="F6" s="269" t="s">
        <v>5</v>
      </c>
      <c r="G6" s="270"/>
      <c r="H6" s="270"/>
      <c r="I6" s="270"/>
      <c r="J6" s="269"/>
      <c r="K6" s="269"/>
    </row>
    <row r="7" spans="1:11" ht="45" customHeight="1" x14ac:dyDescent="0.25">
      <c r="A7" s="269" t="s">
        <v>2351</v>
      </c>
      <c r="B7" s="269" t="s">
        <v>2352</v>
      </c>
      <c r="C7" s="269" t="s">
        <v>2353</v>
      </c>
      <c r="D7" s="269" t="s">
        <v>5486</v>
      </c>
      <c r="E7" s="269" t="s">
        <v>8</v>
      </c>
      <c r="F7" s="269" t="s">
        <v>6</v>
      </c>
      <c r="G7" s="270"/>
      <c r="H7" s="270"/>
      <c r="I7" s="270"/>
      <c r="J7" s="269"/>
      <c r="K7" s="269" t="s">
        <v>1515</v>
      </c>
    </row>
    <row r="8" spans="1:11" ht="45" customHeight="1" x14ac:dyDescent="0.25">
      <c r="A8" s="269" t="s">
        <v>2357</v>
      </c>
      <c r="B8" s="269" t="s">
        <v>2358</v>
      </c>
      <c r="C8" s="269" t="s">
        <v>2359</v>
      </c>
      <c r="D8" s="269" t="s">
        <v>5486</v>
      </c>
      <c r="E8" s="269" t="s">
        <v>8</v>
      </c>
      <c r="F8" s="269" t="s">
        <v>6</v>
      </c>
      <c r="G8" s="270"/>
      <c r="H8" s="270"/>
      <c r="I8" s="270"/>
      <c r="J8" s="269"/>
      <c r="K8" s="269" t="s">
        <v>1515</v>
      </c>
    </row>
    <row r="9" spans="1:11" ht="45" customHeight="1" x14ac:dyDescent="0.25">
      <c r="A9" s="269" t="s">
        <v>2679</v>
      </c>
      <c r="B9" s="269" t="s">
        <v>2680</v>
      </c>
      <c r="C9" s="269" t="s">
        <v>2681</v>
      </c>
      <c r="D9" s="269" t="s">
        <v>5485</v>
      </c>
      <c r="E9" s="269" t="s">
        <v>8</v>
      </c>
      <c r="F9" s="269" t="s">
        <v>6</v>
      </c>
      <c r="G9" s="270"/>
      <c r="H9" s="270"/>
      <c r="I9" s="270"/>
      <c r="J9" s="269"/>
      <c r="K9" s="269"/>
    </row>
    <row r="10" spans="1:11" ht="45" customHeight="1" x14ac:dyDescent="0.25">
      <c r="A10" s="269" t="s">
        <v>2684</v>
      </c>
      <c r="B10" s="269" t="s">
        <v>2685</v>
      </c>
      <c r="C10" s="269" t="s">
        <v>2686</v>
      </c>
      <c r="D10" s="269" t="s">
        <v>5485</v>
      </c>
      <c r="E10" s="269" t="s">
        <v>8</v>
      </c>
      <c r="F10" s="269" t="s">
        <v>6</v>
      </c>
      <c r="G10" s="270"/>
      <c r="H10" s="270"/>
      <c r="I10" s="270"/>
      <c r="J10" s="269"/>
      <c r="K10" s="269"/>
    </row>
    <row r="11" spans="1:11" ht="45" customHeight="1" x14ac:dyDescent="0.25">
      <c r="A11" s="269" t="s">
        <v>2689</v>
      </c>
      <c r="B11" s="269" t="s">
        <v>2690</v>
      </c>
      <c r="C11" s="269" t="s">
        <v>2691</v>
      </c>
      <c r="D11" s="269" t="s">
        <v>5485</v>
      </c>
      <c r="E11" s="269" t="s">
        <v>8</v>
      </c>
      <c r="F11" s="269" t="s">
        <v>6</v>
      </c>
      <c r="G11" s="270"/>
      <c r="H11" s="270"/>
      <c r="I11" s="270"/>
      <c r="J11" s="269"/>
      <c r="K11" s="269"/>
    </row>
    <row r="12" spans="1:11" ht="45" customHeight="1" x14ac:dyDescent="0.25">
      <c r="A12" s="269" t="s">
        <v>2694</v>
      </c>
      <c r="B12" s="269" t="s">
        <v>2695</v>
      </c>
      <c r="C12" s="269" t="s">
        <v>2696</v>
      </c>
      <c r="D12" s="269" t="s">
        <v>5485</v>
      </c>
      <c r="E12" s="269" t="s">
        <v>8</v>
      </c>
      <c r="F12" s="269" t="s">
        <v>6</v>
      </c>
      <c r="G12" s="270"/>
      <c r="H12" s="270"/>
      <c r="I12" s="270"/>
      <c r="J12" s="269"/>
      <c r="K12" s="269"/>
    </row>
    <row r="13" spans="1:11" ht="45" customHeight="1" x14ac:dyDescent="0.25">
      <c r="A13" s="269" t="s">
        <v>2699</v>
      </c>
      <c r="B13" s="269" t="s">
        <v>2695</v>
      </c>
      <c r="C13" s="269" t="s">
        <v>2700</v>
      </c>
      <c r="D13" s="269" t="s">
        <v>5485</v>
      </c>
      <c r="E13" s="269" t="s">
        <v>8</v>
      </c>
      <c r="F13" s="269" t="s">
        <v>6</v>
      </c>
      <c r="G13" s="270"/>
      <c r="H13" s="270"/>
      <c r="I13" s="270"/>
      <c r="J13" s="269"/>
      <c r="K13" s="269"/>
    </row>
    <row r="14" spans="1:11" ht="45" customHeight="1" x14ac:dyDescent="0.25">
      <c r="A14" s="269" t="s">
        <v>2703</v>
      </c>
      <c r="B14" s="269" t="s">
        <v>5019</v>
      </c>
      <c r="C14" s="269" t="s">
        <v>4047</v>
      </c>
      <c r="D14" s="269" t="s">
        <v>5485</v>
      </c>
      <c r="E14" s="269" t="s">
        <v>8</v>
      </c>
      <c r="F14" s="269" t="s">
        <v>5</v>
      </c>
      <c r="G14" s="270"/>
      <c r="H14" s="270"/>
      <c r="I14" s="270"/>
      <c r="J14" s="269"/>
      <c r="K14" s="269"/>
    </row>
    <row r="15" spans="1:11" ht="45" customHeight="1" x14ac:dyDescent="0.25">
      <c r="A15" s="269" t="s">
        <v>2706</v>
      </c>
      <c r="B15" s="269" t="s">
        <v>2707</v>
      </c>
      <c r="C15" s="269" t="s">
        <v>2708</v>
      </c>
      <c r="D15" s="269" t="s">
        <v>5485</v>
      </c>
      <c r="E15" s="269" t="s">
        <v>8</v>
      </c>
      <c r="F15" s="269" t="s">
        <v>6</v>
      </c>
      <c r="G15" s="270"/>
      <c r="H15" s="270"/>
      <c r="I15" s="270"/>
      <c r="J15" s="269"/>
      <c r="K15" s="269"/>
    </row>
    <row r="16" spans="1:11" ht="45" customHeight="1" x14ac:dyDescent="0.25">
      <c r="A16" s="269" t="s">
        <v>2711</v>
      </c>
      <c r="B16" s="269" t="s">
        <v>2712</v>
      </c>
      <c r="C16" s="269" t="s">
        <v>2708</v>
      </c>
      <c r="D16" s="269" t="s">
        <v>5485</v>
      </c>
      <c r="E16" s="269" t="s">
        <v>8</v>
      </c>
      <c r="F16" s="269" t="s">
        <v>6</v>
      </c>
      <c r="G16" s="270"/>
      <c r="H16" s="270"/>
      <c r="I16" s="270"/>
      <c r="J16" s="269"/>
      <c r="K16" s="269"/>
    </row>
    <row r="17" spans="1:11" ht="45" customHeight="1" x14ac:dyDescent="0.25">
      <c r="A17" s="269" t="s">
        <v>2715</v>
      </c>
      <c r="B17" s="269" t="s">
        <v>2716</v>
      </c>
      <c r="C17" s="269" t="s">
        <v>2717</v>
      </c>
      <c r="D17" s="269" t="s">
        <v>5485</v>
      </c>
      <c r="E17" s="269" t="s">
        <v>8</v>
      </c>
      <c r="F17" s="269" t="s">
        <v>6</v>
      </c>
      <c r="G17" s="270"/>
      <c r="H17" s="270"/>
      <c r="I17" s="270"/>
      <c r="J17" s="269"/>
      <c r="K17" s="269" t="s">
        <v>2256</v>
      </c>
    </row>
    <row r="18" spans="1:11" ht="45" customHeight="1" x14ac:dyDescent="0.25">
      <c r="A18" s="269" t="s">
        <v>2720</v>
      </c>
      <c r="B18" s="269" t="s">
        <v>2721</v>
      </c>
      <c r="C18" s="269" t="s">
        <v>2529</v>
      </c>
      <c r="D18" s="269" t="s">
        <v>5485</v>
      </c>
      <c r="E18" s="269" t="s">
        <v>4</v>
      </c>
      <c r="F18" s="269" t="s">
        <v>6</v>
      </c>
      <c r="G18" s="270"/>
      <c r="H18" s="270"/>
      <c r="I18" s="270"/>
      <c r="J18" s="269"/>
      <c r="K18" s="269"/>
    </row>
    <row r="19" spans="1:11" ht="45" customHeight="1" x14ac:dyDescent="0.25">
      <c r="A19" s="269" t="s">
        <v>3829</v>
      </c>
      <c r="B19" s="269" t="s">
        <v>3830</v>
      </c>
      <c r="C19" s="269" t="s">
        <v>3831</v>
      </c>
      <c r="D19" s="269" t="s">
        <v>5485</v>
      </c>
      <c r="E19" s="269" t="s">
        <v>4</v>
      </c>
      <c r="F19" s="269" t="s">
        <v>6</v>
      </c>
      <c r="G19" s="270"/>
      <c r="H19" s="270"/>
      <c r="I19" s="270"/>
      <c r="J19" s="269"/>
      <c r="K19" s="269" t="s">
        <v>13</v>
      </c>
    </row>
    <row r="20" spans="1:11" ht="45" customHeight="1" x14ac:dyDescent="0.25">
      <c r="A20" s="269" t="s">
        <v>3833</v>
      </c>
      <c r="B20" s="269" t="s">
        <v>3834</v>
      </c>
      <c r="C20" s="269" t="s">
        <v>3835</v>
      </c>
      <c r="D20" s="269" t="s">
        <v>5485</v>
      </c>
      <c r="E20" s="269" t="s">
        <v>4</v>
      </c>
      <c r="F20" s="269" t="s">
        <v>6</v>
      </c>
      <c r="G20" s="270"/>
      <c r="H20" s="270"/>
      <c r="I20" s="270"/>
      <c r="J20" s="269"/>
      <c r="K20" s="269" t="s">
        <v>2256</v>
      </c>
    </row>
    <row r="21" spans="1:11" ht="45" customHeight="1" x14ac:dyDescent="0.25">
      <c r="A21" s="269" t="s">
        <v>3838</v>
      </c>
      <c r="B21" s="269" t="s">
        <v>3839</v>
      </c>
      <c r="C21" s="269" t="s">
        <v>3840</v>
      </c>
      <c r="D21" s="269" t="s">
        <v>5485</v>
      </c>
      <c r="E21" s="269" t="s">
        <v>8</v>
      </c>
      <c r="F21" s="269" t="s">
        <v>5</v>
      </c>
      <c r="G21" s="270"/>
      <c r="H21" s="270"/>
      <c r="I21" s="270"/>
      <c r="J21" s="269"/>
      <c r="K21" s="269" t="s">
        <v>2256</v>
      </c>
    </row>
    <row r="22" spans="1:11" ht="45" customHeight="1" x14ac:dyDescent="0.25">
      <c r="A22" s="269" t="s">
        <v>3843</v>
      </c>
      <c r="B22" s="269" t="s">
        <v>3844</v>
      </c>
      <c r="C22" s="269" t="s">
        <v>3845</v>
      </c>
      <c r="D22" s="269" t="s">
        <v>5485</v>
      </c>
      <c r="E22" s="269" t="s">
        <v>8</v>
      </c>
      <c r="F22" s="269" t="s">
        <v>5</v>
      </c>
      <c r="G22" s="270"/>
      <c r="H22" s="270"/>
      <c r="I22" s="270"/>
      <c r="J22" s="269"/>
      <c r="K22" s="269" t="s">
        <v>2256</v>
      </c>
    </row>
    <row r="23" spans="1:11" ht="45" customHeight="1" x14ac:dyDescent="0.25">
      <c r="A23" s="269" t="s">
        <v>3848</v>
      </c>
      <c r="B23" s="269" t="s">
        <v>3849</v>
      </c>
      <c r="C23" s="269" t="s">
        <v>3850</v>
      </c>
      <c r="D23" s="269" t="s">
        <v>5485</v>
      </c>
      <c r="E23" s="269" t="s">
        <v>8</v>
      </c>
      <c r="F23" s="269" t="s">
        <v>5</v>
      </c>
      <c r="G23" s="270"/>
      <c r="H23" s="270"/>
      <c r="I23" s="270"/>
      <c r="J23" s="269"/>
      <c r="K23" s="269" t="s">
        <v>2256</v>
      </c>
    </row>
    <row r="24" spans="1:11" ht="45" customHeight="1" x14ac:dyDescent="0.25">
      <c r="A24" s="269" t="s">
        <v>3853</v>
      </c>
      <c r="B24" s="269" t="s">
        <v>3854</v>
      </c>
      <c r="C24" s="269" t="s">
        <v>3855</v>
      </c>
      <c r="D24" s="269" t="s">
        <v>5485</v>
      </c>
      <c r="E24" s="269" t="s">
        <v>8</v>
      </c>
      <c r="F24" s="269" t="s">
        <v>5</v>
      </c>
      <c r="G24" s="270"/>
      <c r="H24" s="270"/>
      <c r="I24" s="270"/>
      <c r="J24" s="269"/>
      <c r="K24" s="269" t="s">
        <v>2256</v>
      </c>
    </row>
    <row r="25" spans="1:11" ht="45" customHeight="1" x14ac:dyDescent="0.25">
      <c r="A25" s="269" t="s">
        <v>3858</v>
      </c>
      <c r="B25" s="269" t="s">
        <v>3859</v>
      </c>
      <c r="C25" s="269" t="s">
        <v>3860</v>
      </c>
      <c r="D25" s="269" t="s">
        <v>5485</v>
      </c>
      <c r="E25" s="269" t="s">
        <v>8</v>
      </c>
      <c r="F25" s="269" t="s">
        <v>5</v>
      </c>
      <c r="G25" s="270"/>
      <c r="H25" s="270"/>
      <c r="I25" s="270"/>
      <c r="J25" s="269"/>
      <c r="K25" s="269" t="s">
        <v>2256</v>
      </c>
    </row>
    <row r="26" spans="1:11" ht="45" customHeight="1" x14ac:dyDescent="0.25">
      <c r="A26" s="269" t="s">
        <v>3863</v>
      </c>
      <c r="B26" s="269" t="s">
        <v>3864</v>
      </c>
      <c r="C26" s="269" t="s">
        <v>3865</v>
      </c>
      <c r="D26" s="269" t="s">
        <v>5485</v>
      </c>
      <c r="E26" s="269" t="s">
        <v>8</v>
      </c>
      <c r="F26" s="269" t="s">
        <v>6</v>
      </c>
      <c r="G26" s="270"/>
      <c r="H26" s="270"/>
      <c r="I26" s="270"/>
      <c r="J26" s="269"/>
      <c r="K26" s="269" t="s">
        <v>2256</v>
      </c>
    </row>
    <row r="27" spans="1:11" ht="45" customHeight="1" x14ac:dyDescent="0.25">
      <c r="A27" s="269" t="s">
        <v>3868</v>
      </c>
      <c r="B27" s="269" t="s">
        <v>3869</v>
      </c>
      <c r="C27" s="269" t="s">
        <v>3870</v>
      </c>
      <c r="D27" s="269" t="s">
        <v>5485</v>
      </c>
      <c r="E27" s="269" t="s">
        <v>8</v>
      </c>
      <c r="F27" s="269" t="s">
        <v>6</v>
      </c>
      <c r="G27" s="270"/>
      <c r="H27" s="270"/>
      <c r="I27" s="270"/>
      <c r="J27" s="269"/>
      <c r="K27" s="269" t="s">
        <v>2256</v>
      </c>
    </row>
    <row r="28" spans="1:11" ht="45" customHeight="1" x14ac:dyDescent="0.25">
      <c r="A28" s="269" t="s">
        <v>3873</v>
      </c>
      <c r="B28" s="269" t="s">
        <v>3874</v>
      </c>
      <c r="C28" s="269" t="s">
        <v>3875</v>
      </c>
      <c r="D28" s="269" t="s">
        <v>5485</v>
      </c>
      <c r="E28" s="269" t="s">
        <v>8</v>
      </c>
      <c r="F28" s="269" t="s">
        <v>6</v>
      </c>
      <c r="G28" s="270"/>
      <c r="H28" s="270"/>
      <c r="I28" s="270"/>
      <c r="J28" s="269"/>
      <c r="K28" s="269" t="s">
        <v>2256</v>
      </c>
    </row>
    <row r="29" spans="1:11" ht="45" customHeight="1" x14ac:dyDescent="0.25">
      <c r="A29" s="269" t="s">
        <v>3878</v>
      </c>
      <c r="B29" s="269" t="s">
        <v>3879</v>
      </c>
      <c r="C29" s="269" t="s">
        <v>3880</v>
      </c>
      <c r="D29" s="269" t="s">
        <v>5485</v>
      </c>
      <c r="E29" s="269" t="s">
        <v>8</v>
      </c>
      <c r="F29" s="269" t="s">
        <v>6</v>
      </c>
      <c r="G29" s="270"/>
      <c r="H29" s="270"/>
      <c r="I29" s="270"/>
      <c r="J29" s="269"/>
      <c r="K29" s="269" t="s">
        <v>2256</v>
      </c>
    </row>
    <row r="30" spans="1:11" ht="45" customHeight="1" x14ac:dyDescent="0.25">
      <c r="A30" s="269" t="s">
        <v>3883</v>
      </c>
      <c r="B30" s="269" t="s">
        <v>3884</v>
      </c>
      <c r="C30" s="269" t="s">
        <v>3885</v>
      </c>
      <c r="D30" s="269" t="s">
        <v>5485</v>
      </c>
      <c r="E30" s="269" t="s">
        <v>8</v>
      </c>
      <c r="F30" s="269" t="s">
        <v>6</v>
      </c>
      <c r="G30" s="270"/>
      <c r="H30" s="270"/>
      <c r="I30" s="270"/>
      <c r="J30" s="269"/>
      <c r="K30" s="269" t="s">
        <v>2256</v>
      </c>
    </row>
    <row r="31" spans="1:11" ht="45" customHeight="1" x14ac:dyDescent="0.25">
      <c r="A31" s="269" t="s">
        <v>3887</v>
      </c>
      <c r="B31" s="269" t="s">
        <v>3888</v>
      </c>
      <c r="C31" s="269" t="s">
        <v>3889</v>
      </c>
      <c r="D31" s="269" t="s">
        <v>5485</v>
      </c>
      <c r="E31" s="269" t="s">
        <v>4</v>
      </c>
      <c r="F31" s="269" t="s">
        <v>6</v>
      </c>
      <c r="G31" s="270"/>
      <c r="H31" s="270"/>
      <c r="I31" s="270"/>
      <c r="J31" s="269"/>
      <c r="K31" s="269"/>
    </row>
    <row r="32" spans="1:11" ht="45" customHeight="1" x14ac:dyDescent="0.25">
      <c r="A32" s="10"/>
      <c r="B32" s="10"/>
      <c r="C32" s="10"/>
      <c r="D32" s="10"/>
      <c r="E32" s="10"/>
      <c r="F32" s="10"/>
      <c r="G32" s="18"/>
      <c r="H32" s="18"/>
      <c r="I32" s="18"/>
      <c r="J32" s="10"/>
      <c r="K32" s="10"/>
    </row>
    <row r="33" spans="1:11" ht="45" customHeight="1" x14ac:dyDescent="0.25">
      <c r="A33" s="10"/>
      <c r="B33" s="10"/>
      <c r="C33" s="10"/>
      <c r="D33" s="10"/>
      <c r="E33" s="10"/>
      <c r="F33" s="10"/>
      <c r="G33" s="18"/>
      <c r="H33" s="18"/>
      <c r="I33" s="18"/>
      <c r="J33" s="10"/>
      <c r="K33" s="10"/>
    </row>
    <row r="34" spans="1:11" ht="45" customHeight="1" x14ac:dyDescent="0.25">
      <c r="A34" s="10"/>
      <c r="B34" s="10"/>
      <c r="C34" s="10"/>
      <c r="D34" s="10"/>
      <c r="E34" s="10"/>
      <c r="F34" s="10"/>
      <c r="G34" s="18"/>
      <c r="H34" s="18"/>
      <c r="I34" s="18"/>
      <c r="J34" s="10"/>
      <c r="K34" s="10"/>
    </row>
    <row r="35" spans="1:11" ht="45" customHeight="1" x14ac:dyDescent="0.25">
      <c r="A35" s="10"/>
      <c r="B35" s="10"/>
      <c r="C35" s="10"/>
      <c r="D35" s="10"/>
      <c r="E35" s="10"/>
      <c r="F35" s="10"/>
      <c r="G35" s="18"/>
      <c r="H35" s="18"/>
      <c r="I35" s="18"/>
      <c r="J35" s="10"/>
      <c r="K35" s="10"/>
    </row>
    <row r="36" spans="1:11" ht="45" customHeight="1" x14ac:dyDescent="0.25">
      <c r="A36" s="10"/>
      <c r="B36" s="10"/>
      <c r="C36" s="10"/>
      <c r="D36" s="10"/>
      <c r="E36" s="10"/>
      <c r="F36" s="10"/>
      <c r="G36" s="18"/>
      <c r="H36" s="18"/>
      <c r="I36" s="18"/>
      <c r="J36" s="10"/>
      <c r="K36" s="10"/>
    </row>
    <row r="37" spans="1:11" ht="45" customHeight="1" x14ac:dyDescent="0.25">
      <c r="A37" s="10"/>
      <c r="B37" s="10"/>
      <c r="C37" s="10"/>
      <c r="D37" s="10"/>
      <c r="E37" s="10"/>
      <c r="F37" s="10"/>
      <c r="G37" s="18"/>
      <c r="H37" s="18"/>
      <c r="I37" s="18"/>
      <c r="J37" s="10"/>
      <c r="K37" s="10"/>
    </row>
    <row r="38" spans="1:11" ht="45" customHeight="1" x14ac:dyDescent="0.25">
      <c r="A38" s="10"/>
      <c r="B38" s="10"/>
      <c r="C38" s="10"/>
      <c r="D38" s="10"/>
      <c r="E38" s="10"/>
      <c r="F38" s="10"/>
      <c r="G38" s="18"/>
      <c r="H38" s="18"/>
      <c r="I38" s="18"/>
      <c r="J38" s="10"/>
      <c r="K38" s="10"/>
    </row>
    <row r="39" spans="1:11" ht="45" customHeight="1" x14ac:dyDescent="0.25">
      <c r="A39" s="10"/>
      <c r="B39" s="10"/>
      <c r="C39" s="10"/>
      <c r="D39" s="10"/>
      <c r="E39" s="10"/>
      <c r="F39" s="10"/>
      <c r="G39" s="18"/>
      <c r="H39" s="18"/>
      <c r="I39" s="18"/>
      <c r="J39" s="10"/>
      <c r="K39" s="10"/>
    </row>
    <row r="40" spans="1:11" ht="45" customHeight="1" x14ac:dyDescent="0.25">
      <c r="A40" s="10"/>
      <c r="B40" s="10"/>
      <c r="C40" s="10"/>
      <c r="D40" s="10"/>
      <c r="E40" s="10"/>
      <c r="F40" s="10"/>
      <c r="G40" s="18"/>
      <c r="H40" s="18"/>
      <c r="I40" s="18"/>
      <c r="J40" s="10"/>
      <c r="K40" s="10"/>
    </row>
    <row r="41" spans="1:11" ht="45" customHeight="1" x14ac:dyDescent="0.25">
      <c r="A41" s="10"/>
      <c r="B41" s="10"/>
      <c r="C41" s="10"/>
      <c r="D41" s="10"/>
      <c r="E41" s="10"/>
      <c r="F41" s="10"/>
      <c r="G41" s="18"/>
      <c r="H41" s="18"/>
      <c r="I41" s="18"/>
      <c r="J41" s="10"/>
      <c r="K41" s="10"/>
    </row>
    <row r="42" spans="1:11" ht="45" customHeight="1" x14ac:dyDescent="0.25">
      <c r="A42" s="10"/>
      <c r="B42" s="10"/>
      <c r="C42" s="10"/>
      <c r="D42" s="10"/>
      <c r="E42" s="10"/>
      <c r="F42" s="10"/>
      <c r="G42" s="18"/>
      <c r="H42" s="18"/>
      <c r="I42" s="18"/>
      <c r="J42" s="10"/>
      <c r="K42" s="10"/>
    </row>
    <row r="43" spans="1:11" ht="45" customHeight="1" x14ac:dyDescent="0.25">
      <c r="A43" s="10"/>
      <c r="B43" s="10"/>
      <c r="C43" s="10"/>
      <c r="D43" s="10"/>
      <c r="E43" s="10"/>
      <c r="F43" s="10"/>
      <c r="G43" s="18"/>
      <c r="H43" s="18"/>
      <c r="I43" s="18"/>
      <c r="J43" s="10"/>
      <c r="K43" s="10"/>
    </row>
    <row r="44" spans="1:11" ht="45" customHeight="1" x14ac:dyDescent="0.25">
      <c r="A44" s="10"/>
      <c r="B44" s="10"/>
      <c r="C44" s="10"/>
      <c r="D44" s="10"/>
      <c r="E44" s="10"/>
      <c r="F44" s="10"/>
      <c r="G44" s="18"/>
      <c r="H44" s="18"/>
      <c r="I44" s="18"/>
      <c r="J44" s="10"/>
      <c r="K44" s="10"/>
    </row>
    <row r="45" spans="1:11" ht="45" customHeight="1" x14ac:dyDescent="0.25">
      <c r="A45" s="10"/>
      <c r="B45" s="10"/>
      <c r="C45" s="10"/>
      <c r="D45" s="10"/>
      <c r="E45" s="10"/>
      <c r="F45" s="10"/>
      <c r="G45" s="18"/>
      <c r="H45" s="18"/>
      <c r="I45" s="18"/>
      <c r="J45" s="10"/>
      <c r="K45" s="10"/>
    </row>
    <row r="46" spans="1:11" ht="45" customHeight="1" x14ac:dyDescent="0.25">
      <c r="A46" s="10"/>
      <c r="B46" s="10"/>
      <c r="C46" s="10"/>
      <c r="D46" s="10"/>
      <c r="E46" s="10"/>
      <c r="F46" s="10"/>
      <c r="G46" s="18"/>
      <c r="H46" s="18"/>
      <c r="I46" s="18"/>
      <c r="J46" s="10"/>
      <c r="K46" s="10"/>
    </row>
    <row r="47" spans="1:11" ht="45" customHeight="1" x14ac:dyDescent="0.25">
      <c r="A47" s="10"/>
      <c r="B47" s="10"/>
      <c r="C47" s="10"/>
      <c r="D47" s="10"/>
      <c r="E47" s="10"/>
      <c r="F47" s="10"/>
      <c r="G47" s="18"/>
      <c r="H47" s="18"/>
      <c r="I47" s="18"/>
      <c r="J47" s="10"/>
      <c r="K47" s="10"/>
    </row>
    <row r="48" spans="1:11" ht="45" customHeight="1" x14ac:dyDescent="0.25">
      <c r="A48" s="10"/>
      <c r="B48" s="10"/>
      <c r="C48" s="10"/>
      <c r="D48" s="10"/>
      <c r="E48" s="10"/>
      <c r="F48" s="10"/>
      <c r="G48" s="18"/>
      <c r="H48" s="18"/>
      <c r="I48" s="18"/>
      <c r="J48" s="10"/>
      <c r="K48" s="10"/>
    </row>
    <row r="49" spans="1:11" ht="45" customHeight="1" x14ac:dyDescent="0.25">
      <c r="A49" s="10"/>
      <c r="B49" s="10"/>
      <c r="C49" s="10"/>
      <c r="D49" s="10"/>
      <c r="E49" s="10"/>
      <c r="F49" s="10"/>
      <c r="G49" s="18"/>
      <c r="H49" s="18"/>
      <c r="I49" s="18"/>
      <c r="J49" s="10"/>
      <c r="K49" s="10"/>
    </row>
    <row r="50" spans="1:11" ht="45" customHeight="1" x14ac:dyDescent="0.25">
      <c r="A50" s="10"/>
      <c r="B50" s="10"/>
      <c r="C50" s="10"/>
      <c r="D50" s="10"/>
      <c r="E50" s="10"/>
      <c r="F50" s="10"/>
      <c r="G50" s="18"/>
      <c r="H50" s="18"/>
      <c r="I50" s="18"/>
      <c r="J50" s="10"/>
      <c r="K50" s="10"/>
    </row>
  </sheetData>
  <conditionalFormatting sqref="A3:K50">
    <cfRule type="expression" dxfId="147" priority="3">
      <formula>$F3="v"</formula>
    </cfRule>
    <cfRule type="expression" dxfId="146" priority="4">
      <formula>$F3="no"</formula>
    </cfRule>
  </conditionalFormatting>
  <conditionalFormatting sqref="A3:I50">
    <cfRule type="expression" dxfId="145" priority="1">
      <formula>$F3="m"</formula>
    </cfRule>
    <cfRule type="expression" dxfId="144" priority="2">
      <formula>$F3="d"</formula>
    </cfRule>
  </conditionalFormatting>
  <pageMargins left="0.7" right="0.2" top="0.2" bottom="0.2" header="0.3" footer="0.3"/>
  <pageSetup orientation="landscape" r:id="rId1"/>
  <headerFooter>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79</vt:i4>
      </vt:variant>
    </vt:vector>
  </HeadingPairs>
  <TitlesOfParts>
    <vt:vector size="124" baseType="lpstr">
      <vt:lpstr>RawData</vt:lpstr>
      <vt:lpstr>Mod Dataa</vt:lpstr>
      <vt:lpstr>Information</vt:lpstr>
      <vt:lpstr>ANT-Info</vt:lpstr>
      <vt:lpstr>Calculator</vt:lpstr>
      <vt:lpstr>Patons to Verify</vt:lpstr>
      <vt:lpstr>AE-1 Harwich Port</vt:lpstr>
      <vt:lpstr>AE-2 Chatham W</vt:lpstr>
      <vt:lpstr>AE-3 Chatham E</vt:lpstr>
      <vt:lpstr>AN-1A Provincetown</vt:lpstr>
      <vt:lpstr>AN-1B Truro</vt:lpstr>
      <vt:lpstr>AN-1C Wellfleet</vt:lpstr>
      <vt:lpstr>AN-2 Chatham N</vt:lpstr>
      <vt:lpstr>AN-3 L Pleasant By</vt:lpstr>
      <vt:lpstr>AN-4 Nauset</vt:lpstr>
      <vt:lpstr>AN-5A Bassing</vt:lpstr>
      <vt:lpstr>AN-5B Round cove</vt:lpstr>
      <vt:lpstr>ANT WH</vt:lpstr>
      <vt:lpstr>AW-1 Yarmouth</vt:lpstr>
      <vt:lpstr>AW-2 Bass Rvr</vt:lpstr>
      <vt:lpstr>AW-3 Upper Bass Rvr</vt:lpstr>
      <vt:lpstr>BE-1 Popponsett Bay</vt:lpstr>
      <vt:lpstr>BE-2 Cotuit Hrbr</vt:lpstr>
      <vt:lpstr>BE-3 North &amp; West Bay</vt:lpstr>
      <vt:lpstr>BE-4 Centerville to Hyannis</vt:lpstr>
      <vt:lpstr>CAPE POC WHOI Buoys</vt:lpstr>
      <vt:lpstr>CS-A Falmouth South Shore</vt:lpstr>
      <vt:lpstr>CS-B1 Waquoit Bay &amp; Eel pnd</vt:lpstr>
      <vt:lpstr>CS-B2 Great &amp; Little Rvrs</vt:lpstr>
      <vt:lpstr>CS-C Falmouth West Coast</vt:lpstr>
      <vt:lpstr>CS-D Wing's &amp; Scraggy Necks</vt:lpstr>
      <vt:lpstr>CS-E Sagamore Beach</vt:lpstr>
      <vt:lpstr>CW-1 Barnstable Hbr</vt:lpstr>
      <vt:lpstr>CW-2 Sesuit Hrbr</vt:lpstr>
      <vt:lpstr>DELTA-A Onset</vt:lpstr>
      <vt:lpstr>DELTA-B Cromeset Pt</vt:lpstr>
      <vt:lpstr>DELTA-C Cohasset Narrows</vt:lpstr>
      <vt:lpstr>ECHO Sippican area</vt:lpstr>
      <vt:lpstr>FOX-A Mattapoiset to West I.</vt:lpstr>
      <vt:lpstr>FOX-B New Bedford to Apponagans</vt:lpstr>
      <vt:lpstr>FOX-C Cuttyhunk</vt:lpstr>
      <vt:lpstr>MV-A West Chop &amp; East</vt:lpstr>
      <vt:lpstr>MV-B West Chop &amp; west</vt:lpstr>
      <vt:lpstr>NTK-1 Cliff Beach &amp; east</vt:lpstr>
      <vt:lpstr>NTK-2 Fishers Landing &amp; West</vt:lpstr>
      <vt:lpstr>'AE-1 Harwich Port'!Print_Area</vt:lpstr>
      <vt:lpstr>'AE-2 Chatham W'!Print_Area</vt:lpstr>
      <vt:lpstr>'AE-3 Chatham E'!Print_Area</vt:lpstr>
      <vt:lpstr>'AN-1A Provincetown'!Print_Area</vt:lpstr>
      <vt:lpstr>'AN-1B Truro'!Print_Area</vt:lpstr>
      <vt:lpstr>'AN-1C Wellfleet'!Print_Area</vt:lpstr>
      <vt:lpstr>'AN-2 Chatham N'!Print_Area</vt:lpstr>
      <vt:lpstr>'AN-3 L Pleasant By'!Print_Area</vt:lpstr>
      <vt:lpstr>'AN-4 Nauset'!Print_Area</vt:lpstr>
      <vt:lpstr>'AN-5A Bassing'!Print_Area</vt:lpstr>
      <vt:lpstr>'AN-5B Round cove'!Print_Area</vt:lpstr>
      <vt:lpstr>'ANT WH'!Print_Area</vt:lpstr>
      <vt:lpstr>'AW-1 Yarmouth'!Print_Area</vt:lpstr>
      <vt:lpstr>'AW-2 Bass Rvr'!Print_Area</vt:lpstr>
      <vt:lpstr>'AW-3 Upper Bass Rvr'!Print_Area</vt:lpstr>
      <vt:lpstr>'BE-1 Popponsett Bay'!Print_Area</vt:lpstr>
      <vt:lpstr>'BE-2 Cotuit Hrbr'!Print_Area</vt:lpstr>
      <vt:lpstr>'BE-3 North &amp; West Bay'!Print_Area</vt:lpstr>
      <vt:lpstr>'BE-4 Centerville to Hyannis'!Print_Area</vt:lpstr>
      <vt:lpstr>'CAPE POC WHOI Buoys'!Print_Area</vt:lpstr>
      <vt:lpstr>'CS-A Falmouth South Shore'!Print_Area</vt:lpstr>
      <vt:lpstr>'CS-B1 Waquoit Bay &amp; Eel pnd'!Print_Area</vt:lpstr>
      <vt:lpstr>'CS-B2 Great &amp; Little Rvrs'!Print_Area</vt:lpstr>
      <vt:lpstr>'CS-C Falmouth West Coast'!Print_Area</vt:lpstr>
      <vt:lpstr>'CS-D Wing''s &amp; Scraggy Necks'!Print_Area</vt:lpstr>
      <vt:lpstr>'CS-E Sagamore Beach'!Print_Area</vt:lpstr>
      <vt:lpstr>'CW-1 Barnstable Hbr'!Print_Area</vt:lpstr>
      <vt:lpstr>'CW-2 Sesuit Hrbr'!Print_Area</vt:lpstr>
      <vt:lpstr>'DELTA-A Onset'!Print_Area</vt:lpstr>
      <vt:lpstr>'DELTA-B Cromeset Pt'!Print_Area</vt:lpstr>
      <vt:lpstr>'DELTA-C Cohasset Narrows'!Print_Area</vt:lpstr>
      <vt:lpstr>'ECHO Sippican area'!Print_Area</vt:lpstr>
      <vt:lpstr>'FOX-A Mattapoiset to West I.'!Print_Area</vt:lpstr>
      <vt:lpstr>'FOX-B New Bedford to Apponagans'!Print_Area</vt:lpstr>
      <vt:lpstr>'FOX-C Cuttyhunk'!Print_Area</vt:lpstr>
      <vt:lpstr>Information!Print_Area</vt:lpstr>
      <vt:lpstr>'MV-A West Chop &amp; East'!Print_Area</vt:lpstr>
      <vt:lpstr>'MV-B West Chop &amp; west'!Print_Area</vt:lpstr>
      <vt:lpstr>'NTK-1 Cliff Beach &amp; east'!Print_Area</vt:lpstr>
      <vt:lpstr>'NTK-2 Fishers Landing &amp; West'!Print_Area</vt:lpstr>
      <vt:lpstr>'AE-1 Harwich Port'!Print_Titles</vt:lpstr>
      <vt:lpstr>'AE-2 Chatham W'!Print_Titles</vt:lpstr>
      <vt:lpstr>'AE-3 Chatham E'!Print_Titles</vt:lpstr>
      <vt:lpstr>'AN-1A Provincetown'!Print_Titles</vt:lpstr>
      <vt:lpstr>'AN-1B Truro'!Print_Titles</vt:lpstr>
      <vt:lpstr>'AN-1C Wellfleet'!Print_Titles</vt:lpstr>
      <vt:lpstr>'AN-2 Chatham N'!Print_Titles</vt:lpstr>
      <vt:lpstr>'AN-3 L Pleasant By'!Print_Titles</vt:lpstr>
      <vt:lpstr>'AN-4 Nauset'!Print_Titles</vt:lpstr>
      <vt:lpstr>'AN-5A Bassing'!Print_Titles</vt:lpstr>
      <vt:lpstr>'AN-5B Round cove'!Print_Titles</vt:lpstr>
      <vt:lpstr>'ANT WH'!Print_Titles</vt:lpstr>
      <vt:lpstr>'AW-1 Yarmouth'!Print_Titles</vt:lpstr>
      <vt:lpstr>'AW-2 Bass Rvr'!Print_Titles</vt:lpstr>
      <vt:lpstr>'AW-3 Upper Bass Rvr'!Print_Titles</vt:lpstr>
      <vt:lpstr>'BE-1 Popponsett Bay'!Print_Titles</vt:lpstr>
      <vt:lpstr>'BE-2 Cotuit Hrbr'!Print_Titles</vt:lpstr>
      <vt:lpstr>'BE-3 North &amp; West Bay'!Print_Titles</vt:lpstr>
      <vt:lpstr>'BE-4 Centerville to Hyannis'!Print_Titles</vt:lpstr>
      <vt:lpstr>'CAPE POC WHOI Buoys'!Print_Titles</vt:lpstr>
      <vt:lpstr>'CS-A Falmouth South Shore'!Print_Titles</vt:lpstr>
      <vt:lpstr>'CS-B1 Waquoit Bay &amp; Eel pnd'!Print_Titles</vt:lpstr>
      <vt:lpstr>'CS-B2 Great &amp; Little Rvrs'!Print_Titles</vt:lpstr>
      <vt:lpstr>'CS-C Falmouth West Coast'!Print_Titles</vt:lpstr>
      <vt:lpstr>'CS-D Wing''s &amp; Scraggy Necks'!Print_Titles</vt:lpstr>
      <vt:lpstr>'CS-E Sagamore Beach'!Print_Titles</vt:lpstr>
      <vt:lpstr>'CW-1 Barnstable Hbr'!Print_Titles</vt:lpstr>
      <vt:lpstr>'CW-2 Sesuit Hrbr'!Print_Titles</vt:lpstr>
      <vt:lpstr>'DELTA-A Onset'!Print_Titles</vt:lpstr>
      <vt:lpstr>'DELTA-B Cromeset Pt'!Print_Titles</vt:lpstr>
      <vt:lpstr>'DELTA-C Cohasset Narrows'!Print_Titles</vt:lpstr>
      <vt:lpstr>'ECHO Sippican area'!Print_Titles</vt:lpstr>
      <vt:lpstr>'FOX-A Mattapoiset to West I.'!Print_Titles</vt:lpstr>
      <vt:lpstr>'FOX-B New Bedford to Apponagans'!Print_Titles</vt:lpstr>
      <vt:lpstr>'FOX-C Cuttyhunk'!Print_Titles</vt:lpstr>
      <vt:lpstr>'MV-A West Chop &amp; East'!Print_Titles</vt:lpstr>
      <vt:lpstr>'MV-B West Chop &amp; west'!Print_Titles</vt:lpstr>
      <vt:lpstr>'NTK-1 Cliff Beach &amp; east'!Print_Titles</vt:lpstr>
      <vt:lpstr>'NTK-2 Fishers Landing &amp; West'!Print_Titles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dc:creator>
  <cp:lastModifiedBy>Stephen</cp:lastModifiedBy>
  <cp:lastPrinted>2022-08-11T18:58:25Z</cp:lastPrinted>
  <dcterms:created xsi:type="dcterms:W3CDTF">2021-03-01T16:41:42Z</dcterms:created>
  <dcterms:modified xsi:type="dcterms:W3CDTF">2023-04-12T19:50:41Z</dcterms:modified>
</cp:coreProperties>
</file>