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teve Wagner\Documents\0-USCG AUX\DSO-NS\2025\Boston\"/>
    </mc:Choice>
  </mc:AlternateContent>
  <xr:revisionPtr revIDLastSave="0" documentId="13_ncr:1_{4C556141-CF77-41D3-AD53-37E30AEFD797}" xr6:coauthVersionLast="47" xr6:coauthVersionMax="47" xr10:uidLastSave="{00000000-0000-0000-0000-000000000000}"/>
  <bookViews>
    <workbookView xWindow="-108" yWindow="-108" windowWidth="23256" windowHeight="13896" tabRatio="840" firstSheet="25" activeTab="32" xr2:uid="{E2078186-A2B0-4648-952B-DB403102E776}"/>
  </bookViews>
  <sheets>
    <sheet name="Sheet5" sheetId="5" state="hidden" r:id="rId1"/>
    <sheet name="RawData" sheetId="58" r:id="rId2"/>
    <sheet name="ModData" sheetId="18" r:id="rId3"/>
    <sheet name="Information" sheetId="17" r:id="rId4"/>
    <sheet name="ANT Team" sheetId="42" r:id="rId5"/>
    <sheet name="Calculator" sheetId="45" r:id="rId6"/>
    <sheet name="Patons to Verify" sheetId="43" r:id="rId7"/>
    <sheet name="ANT-BOS Neptune &amp; West way" sheetId="8" r:id="rId8"/>
    <sheet name="BOS-1A Logan SW &amp; Boston inner" sheetId="9" r:id="rId9"/>
    <sheet name="BOS-1B Logan NE" sheetId="10" r:id="rId10"/>
    <sheet name="BOS-2 Dorchester" sheetId="6" r:id="rId11"/>
    <sheet name="BOS-3 Weynouth" sheetId="7" r:id="rId12"/>
    <sheet name="BOS-4 Hull" sheetId="11" r:id="rId13"/>
    <sheet name="BOS-5 Scituate" sheetId="12" r:id="rId14"/>
    <sheet name="BOS-6B Scituate S River" sheetId="13" r:id="rId15"/>
    <sheet name="BOS-6C Scituate-N River" sheetId="14" r:id="rId16"/>
    <sheet name="BOS-6D -Scituate Herring Rvr" sheetId="15" r:id="rId17"/>
    <sheet name="BOS-7A Duxbury" sheetId="19" r:id="rId18"/>
    <sheet name="BOS-7B Kingston" sheetId="20" r:id="rId19"/>
    <sheet name="BOS-7C Plymouth area" sheetId="21" r:id="rId20"/>
    <sheet name="BOS-POC Mass Bay" sheetId="22" r:id="rId21"/>
    <sheet name="NBP-1 Merrimack Rvr" sheetId="41" r:id="rId22"/>
    <sheet name="NBP-1C Haverhill" sheetId="26" r:id="rId23"/>
    <sheet name="NBP-2 Essex Rvr" sheetId="27" r:id="rId24"/>
    <sheet name="NBP-3 Parker Rvr" sheetId="28" r:id="rId25"/>
    <sheet name="NBP-4 Ipswich &amp; Eagle Rvr" sheetId="29" r:id="rId26"/>
    <sheet name="NBP-6 Seabrook PP" sheetId="30" r:id="rId27"/>
    <sheet name="NS-1 Nahant" sheetId="31" r:id="rId28"/>
    <sheet name=" NS-2 Marblehead &amp; S.Chan" sheetId="32" r:id="rId29"/>
    <sheet name="NS-3 Salem" sheetId="47" r:id="rId30"/>
    <sheet name="NS-4A Beverly" sheetId="37" r:id="rId31"/>
    <sheet name="NS-4B Danvers" sheetId="38" r:id="rId32"/>
    <sheet name="NS-5 Gloucester" sheetId="40" r:id="rId33"/>
  </sheets>
  <definedNames>
    <definedName name="_xlnm.Print_Area" localSheetId="28">' NS-2 Marblehead &amp; S.Chan'!$A$3:$K$24</definedName>
    <definedName name="_xlnm.Print_Area" localSheetId="7">'ANT-BOS Neptune &amp; West way'!$A$3:$K$33</definedName>
    <definedName name="_xlnm.Print_Area" localSheetId="8">'BOS-1A Logan SW &amp; Boston inner'!$A$3:$K$34</definedName>
    <definedName name="_xlnm.Print_Area" localSheetId="9">'BOS-1B Logan NE'!$A$3:$K$23</definedName>
    <definedName name="_xlnm.Print_Area" localSheetId="11">'BOS-3 Weynouth'!$A$3:$K$20</definedName>
    <definedName name="_xlnm.Print_Area" localSheetId="12">'BOS-4 Hull'!$A$3:$K$32</definedName>
    <definedName name="_xlnm.Print_Area" localSheetId="13">'BOS-5 Scituate'!$A$3:$K$9</definedName>
    <definedName name="_xlnm.Print_Area" localSheetId="14">'BOS-6B Scituate S River'!$A$3:$K$14</definedName>
    <definedName name="_xlnm.Print_Area" localSheetId="15">'BOS-6C Scituate-N River'!$A$3:$K$17</definedName>
    <definedName name="_xlnm.Print_Area" localSheetId="16">'BOS-6D -Scituate Herring Rvr'!$A$3:$K$12</definedName>
    <definedName name="_xlnm.Print_Area" localSheetId="17">'BOS-7A Duxbury'!$A$3:$K$34</definedName>
    <definedName name="_xlnm.Print_Area" localSheetId="18">'BOS-7B Kingston'!$A$3:$K$25</definedName>
    <definedName name="_xlnm.Print_Area" localSheetId="19">'BOS-7C Plymouth area'!$A$3:$K$20</definedName>
    <definedName name="_xlnm.Print_Area" localSheetId="20">'BOS-POC Mass Bay'!$A$3:$K$11</definedName>
    <definedName name="_xlnm.Print_Area" localSheetId="3">Information!$A$4:$B$21</definedName>
    <definedName name="_xlnm.Print_Area" localSheetId="21">'NBP-1 Merrimack Rvr'!$A$3:$K$22</definedName>
    <definedName name="_xlnm.Print_Area" localSheetId="22">'NBP-1C Haverhill'!$A$3:$K$20</definedName>
    <definedName name="_xlnm.Print_Area" localSheetId="23">'NBP-2 Essex Rvr'!$A$3:$K$25</definedName>
    <definedName name="_xlnm.Print_Area" localSheetId="24">'NBP-3 Parker Rvr'!$A$3:$K$20</definedName>
    <definedName name="_xlnm.Print_Area" localSheetId="25">'NBP-4 Ipswich &amp; Eagle Rvr'!$A$3:$K$30</definedName>
    <definedName name="_xlnm.Print_Area" localSheetId="26">'NBP-6 Seabrook PP'!$A$3:$K$9</definedName>
    <definedName name="_xlnm.Print_Area" localSheetId="27">'NS-1 Nahant'!$A$3:$K$10</definedName>
    <definedName name="_xlnm.Print_Area" localSheetId="29">'NS-3 Salem'!$A$3:$K$30</definedName>
    <definedName name="_xlnm.Print_Area" localSheetId="30">'NS-4A Beverly'!$A$3:$K$8</definedName>
    <definedName name="_xlnm.Print_Area" localSheetId="31">'NS-4B Danvers'!$A$3:$K$17</definedName>
    <definedName name="_xlnm.Print_Area" localSheetId="32">'NS-5 Gloucester'!$A$3:$K$39</definedName>
    <definedName name="_xlnm.Print_Titles" localSheetId="28">' NS-2 Marblehead &amp; S.Chan'!$2:$2</definedName>
    <definedName name="_xlnm.Print_Titles" localSheetId="7">'ANT-BOS Neptune &amp; West way'!$2:$2</definedName>
    <definedName name="_xlnm.Print_Titles" localSheetId="8">'BOS-1A Logan SW &amp; Boston inner'!$2:$2</definedName>
    <definedName name="_xlnm.Print_Titles" localSheetId="9">'BOS-1B Logan NE'!$2:$2</definedName>
    <definedName name="_xlnm.Print_Titles" localSheetId="10">'BOS-2 Dorchester'!$2:$2</definedName>
    <definedName name="_xlnm.Print_Titles" localSheetId="11">'BOS-3 Weynouth'!$2:$2</definedName>
    <definedName name="_xlnm.Print_Titles" localSheetId="12">'BOS-4 Hull'!$2:$2</definedName>
    <definedName name="_xlnm.Print_Titles" localSheetId="13">'BOS-5 Scituate'!$2:$2</definedName>
    <definedName name="_xlnm.Print_Titles" localSheetId="14">'BOS-6B Scituate S River'!$2:$2</definedName>
    <definedName name="_xlnm.Print_Titles" localSheetId="15">'BOS-6C Scituate-N River'!$2:$2</definedName>
    <definedName name="_xlnm.Print_Titles" localSheetId="16">'BOS-6D -Scituate Herring Rvr'!$2:$2</definedName>
    <definedName name="_xlnm.Print_Titles" localSheetId="17">'BOS-7A Duxbury'!$2:$2</definedName>
    <definedName name="_xlnm.Print_Titles" localSheetId="18">'BOS-7B Kingston'!$2:$2</definedName>
    <definedName name="_xlnm.Print_Titles" localSheetId="19">'BOS-7C Plymouth area'!$2:$2</definedName>
    <definedName name="_xlnm.Print_Titles" localSheetId="20">'BOS-POC Mass Bay'!$2:$2</definedName>
    <definedName name="_xlnm.Print_Titles" localSheetId="21">'NBP-1 Merrimack Rvr'!$2:$2</definedName>
    <definedName name="_xlnm.Print_Titles" localSheetId="22">'NBP-1C Haverhill'!$2:$2</definedName>
    <definedName name="_xlnm.Print_Titles" localSheetId="23">'NBP-2 Essex Rvr'!$2:$2</definedName>
    <definedName name="_xlnm.Print_Titles" localSheetId="24">'NBP-3 Parker Rvr'!$2:$2</definedName>
    <definedName name="_xlnm.Print_Titles" localSheetId="25">'NBP-4 Ipswich &amp; Eagle Rvr'!$2:$2</definedName>
    <definedName name="_xlnm.Print_Titles" localSheetId="26">'NBP-6 Seabrook PP'!$2:$2</definedName>
    <definedName name="_xlnm.Print_Titles" localSheetId="27">'NS-1 Nahant'!$2:$2</definedName>
    <definedName name="_xlnm.Print_Titles" localSheetId="29">'NS-3 Salem'!$2:$2</definedName>
    <definedName name="_xlnm.Print_Titles" localSheetId="30">'NS-4A Beverly'!$2:$2</definedName>
    <definedName name="_xlnm.Print_Titles" localSheetId="31">'NS-4B Danvers'!$2:$2</definedName>
    <definedName name="_xlnm.Print_Titles" localSheetId="32">'NS-5 Gloucester'!$2:$2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8" l="1"/>
  <c r="A1" i="8"/>
  <c r="F1" i="58"/>
  <c r="E1" i="58"/>
  <c r="W1" i="43"/>
  <c r="G1" i="43"/>
  <c r="C1" i="43"/>
  <c r="S1" i="43"/>
  <c r="O1" i="43"/>
  <c r="K1" i="43"/>
  <c r="G1" i="18" l="1"/>
  <c r="B1" i="18"/>
  <c r="C1" i="18" s="1"/>
  <c r="D21" i="17"/>
  <c r="D20" i="17"/>
  <c r="D19" i="17"/>
  <c r="E62" i="45"/>
  <c r="D51" i="45"/>
  <c r="C50" i="45"/>
  <c r="G43" i="45"/>
  <c r="D46" i="45" s="1"/>
  <c r="E46" i="45" s="1"/>
  <c r="D43" i="45"/>
  <c r="C43" i="45"/>
  <c r="C51" i="45" s="1"/>
  <c r="G42" i="45"/>
  <c r="D47" i="45" s="1"/>
  <c r="D42" i="45"/>
  <c r="D50" i="45" s="1"/>
  <c r="C42" i="45"/>
  <c r="C55" i="45" s="1"/>
  <c r="F35" i="45"/>
  <c r="D34" i="45"/>
  <c r="G32" i="45"/>
  <c r="G28" i="45"/>
  <c r="G24" i="45"/>
  <c r="G20" i="45"/>
  <c r="K14" i="45"/>
  <c r="G11" i="45"/>
  <c r="G10" i="45"/>
  <c r="K3" i="45"/>
  <c r="J6" i="45" s="1"/>
  <c r="C3" i="45"/>
  <c r="C53" i="45" l="1"/>
  <c r="C54" i="45" s="1"/>
  <c r="F15" i="45" s="1"/>
  <c r="E47" i="45"/>
  <c r="C14" i="45"/>
  <c r="C15" i="45" s="1"/>
  <c r="F14" i="45" s="1"/>
  <c r="C11" i="45" s="1"/>
  <c r="N13" i="45"/>
  <c r="N10" i="45" s="1"/>
  <c r="O10" i="45" s="1"/>
  <c r="N14" i="45"/>
  <c r="N8" i="45" s="1"/>
  <c r="C10" i="45" l="1"/>
  <c r="N7" i="45"/>
  <c r="O7" i="45" s="1"/>
  <c r="O8"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author>
  </authors>
  <commentList>
    <comment ref="B3" authorId="0" shapeId="0" xr:uid="{BED79525-F7C8-4934-9EEF-4658525633FD}">
      <text>
        <r>
          <rPr>
            <sz val="12"/>
            <color indexed="81"/>
            <rFont val="Calibri"/>
            <family val="2"/>
          </rPr>
          <t>Enter the appropriate Aid Type number  for the PATON being reviewed.
1 = Fixed Lateral Daybeacon.
2 = Floating Lateral Buoy.
3 = Fixed or Floating Regulatory PATON.
0 = Blank (Does not calculate error.)</t>
        </r>
      </text>
    </comment>
    <comment ref="D3" authorId="0" shapeId="0" xr:uid="{DE314FE9-CEBD-427F-8D84-A3BD121C34BF}">
      <text>
        <r>
          <rPr>
            <sz val="12"/>
            <color indexed="81"/>
            <rFont val="Calibri"/>
            <family val="2"/>
          </rPr>
          <t xml:space="preserve">Enter the EPE - Estimated Position Error from a marine-grade GPS set.      
For effective accuracy, WAAS should be enabled in your GPS. 
EPE must be 20 feet or below.
</t>
        </r>
      </text>
    </comment>
    <comment ref="E3" authorId="0" shapeId="0" xr:uid="{77E74520-48F2-4C66-B986-E5BDE1D765C3}">
      <text>
        <r>
          <rPr>
            <sz val="10"/>
            <color indexed="81"/>
            <rFont val="Tahoma"/>
            <family val="2"/>
          </rPr>
          <t>Enter the Distance from the antenna on your GPS set to the object.</t>
        </r>
        <r>
          <rPr>
            <sz val="9"/>
            <color indexed="81"/>
            <rFont val="Tahoma"/>
            <family val="2"/>
          </rPr>
          <t xml:space="preserve">
</t>
        </r>
      </text>
    </comment>
    <comment ref="H3" authorId="0" shapeId="0" xr:uid="{3E34DBB9-5F43-42C4-B7B4-92DEC32C9A98}">
      <text>
        <r>
          <rPr>
            <sz val="10"/>
            <color indexed="81"/>
            <rFont val="Calibri"/>
            <family val="2"/>
          </rPr>
          <t>Enter the correction for the HOT - Height of Tide for the time when the depth reading was taken.</t>
        </r>
        <r>
          <rPr>
            <sz val="9"/>
            <color indexed="81"/>
            <rFont val="Calibri"/>
            <family val="2"/>
          </rPr>
          <t xml:space="preserve">
</t>
        </r>
      </text>
    </comment>
    <comment ref="I3" authorId="0" shapeId="0" xr:uid="{402E4651-DE27-4030-8301-CCC287B7D022}">
      <text>
        <r>
          <rPr>
            <sz val="10"/>
            <color indexed="81"/>
            <rFont val="Calibri"/>
            <family val="2"/>
          </rPr>
          <t>Enter the distance (in feet) from the location of the transducer under the water to the waterline.</t>
        </r>
        <r>
          <rPr>
            <sz val="9"/>
            <color indexed="81"/>
            <rFont val="Calibri"/>
            <family val="2"/>
          </rPr>
          <t xml:space="preserve">
</t>
        </r>
      </text>
    </comment>
    <comment ref="J3" authorId="0" shapeId="0" xr:uid="{52F504B2-F990-4C53-9978-C97EF2A671D0}">
      <text>
        <r>
          <rPr>
            <sz val="10"/>
            <color indexed="81"/>
            <rFont val="Calibri"/>
            <family val="2"/>
          </rPr>
          <t>Enter the depth read out from your Echo Sounder or the Lead Line.</t>
        </r>
        <r>
          <rPr>
            <sz val="9"/>
            <color indexed="81"/>
            <rFont val="Tahoma"/>
            <family val="2"/>
          </rPr>
          <t xml:space="preserve">
</t>
        </r>
      </text>
    </comment>
    <comment ref="C7" authorId="0" shapeId="0" xr:uid="{54CC7009-BB2A-4E4F-8E5A-EBD1EDB142E3}">
      <text>
        <r>
          <rPr>
            <sz val="10"/>
            <color indexed="81"/>
            <rFont val="Calibri"/>
            <family val="2"/>
          </rPr>
          <t xml:space="preserve">Enter the Latitude formatted as: 
 </t>
        </r>
        <r>
          <rPr>
            <b/>
            <u/>
            <sz val="10"/>
            <color indexed="81"/>
            <rFont val="Calibri"/>
            <family val="2"/>
          </rPr>
          <t>DD-MM-SS.SSS</t>
        </r>
        <r>
          <rPr>
            <sz val="10"/>
            <color indexed="81"/>
            <rFont val="Calibri"/>
            <family val="2"/>
          </rPr>
          <t>.</t>
        </r>
      </text>
    </comment>
    <comment ref="G7" authorId="0" shapeId="0" xr:uid="{B8DB8108-6CAA-4FD5-8AA0-14FB5DB32C91}">
      <text>
        <r>
          <rPr>
            <sz val="11"/>
            <color indexed="81"/>
            <rFont val="Calibri"/>
            <family val="2"/>
          </rPr>
          <t xml:space="preserve">Enter the latitude formatted as: 
</t>
        </r>
        <r>
          <rPr>
            <b/>
            <u/>
            <sz val="11"/>
            <color indexed="81"/>
            <rFont val="Calibri"/>
            <family val="2"/>
          </rPr>
          <t>DD-MM-SS.SSS.</t>
        </r>
        <r>
          <rPr>
            <sz val="9"/>
            <color indexed="81"/>
            <rFont val="Tahoma"/>
            <family val="2"/>
          </rPr>
          <t xml:space="preserve">
</t>
        </r>
      </text>
    </comment>
    <comment ref="K7" authorId="0" shapeId="0" xr:uid="{DA6849B0-977E-4B3F-A156-C1C8C755A900}">
      <text>
        <r>
          <rPr>
            <b/>
            <sz val="9"/>
            <color indexed="81"/>
            <rFont val="Tahoma"/>
            <family val="2"/>
          </rPr>
          <t>Enter the Range of Tide for the local area.</t>
        </r>
      </text>
    </comment>
    <comment ref="C8" authorId="0" shapeId="0" xr:uid="{0EBF1836-5029-4B96-96A3-622BF4385365}">
      <text>
        <r>
          <rPr>
            <sz val="10"/>
            <color indexed="81"/>
            <rFont val="Calibri"/>
            <family val="2"/>
          </rPr>
          <t xml:space="preserve">Enter the longitude formatted as:  
</t>
        </r>
        <r>
          <rPr>
            <b/>
            <u/>
            <sz val="10"/>
            <color indexed="81"/>
            <rFont val="Calibri"/>
            <family val="2"/>
          </rPr>
          <t>DDD-MM-SS.SSS</t>
        </r>
      </text>
    </comment>
    <comment ref="G8" authorId="0" shapeId="0" xr:uid="{9A7B4D0D-A7D2-4E13-B6EB-0BC1C480F75B}">
      <text>
        <r>
          <rPr>
            <sz val="10"/>
            <color indexed="81"/>
            <rFont val="Calibri"/>
            <family val="2"/>
          </rPr>
          <t xml:space="preserve">Enter the longitude formatted as:  
</t>
        </r>
        <r>
          <rPr>
            <b/>
            <u/>
            <sz val="10"/>
            <color indexed="81"/>
            <rFont val="Calibri"/>
            <family val="2"/>
          </rPr>
          <t>DDD-MM-SS.SSS</t>
        </r>
      </text>
    </comment>
    <comment ref="K11" authorId="0" shapeId="0" xr:uid="{93A45E39-2906-4F3E-9FE7-8965C833931C}">
      <text>
        <r>
          <rPr>
            <b/>
            <sz val="9"/>
            <color indexed="81"/>
            <rFont val="Tahoma"/>
            <family val="2"/>
          </rPr>
          <t>Enter the Factor for the length of the harness for the buoy. (1.5 is suggested)</t>
        </r>
      </text>
    </comment>
    <comment ref="K12" authorId="0" shapeId="0" xr:uid="{8B23E942-B7B8-431F-B9F7-F9FF9C48A52C}">
      <text>
        <r>
          <rPr>
            <b/>
            <sz val="9"/>
            <color indexed="81"/>
            <rFont val="Tahoma"/>
            <family val="2"/>
          </rPr>
          <t>Enter the Factor to handle the extreme heights of tide in the local area. (1.2 is suggested)</t>
        </r>
      </text>
    </comment>
    <comment ref="E20" authorId="0" shapeId="0" xr:uid="{2BC49618-D0C0-4858-9BA1-608471F32A59}">
      <text>
        <r>
          <rPr>
            <sz val="10"/>
            <color indexed="81"/>
            <rFont val="Calibri"/>
            <family val="2"/>
          </rPr>
          <t>ENTER THE DISTANCE IN NAUTICAL MILES</t>
        </r>
      </text>
    </comment>
    <comment ref="E24" authorId="0" shapeId="0" xr:uid="{DF5BBE7E-151B-44A2-9632-7EA95E34F6DA}">
      <text>
        <r>
          <rPr>
            <sz val="10"/>
            <color indexed="81"/>
            <rFont val="Calibri"/>
            <family val="2"/>
          </rPr>
          <t>ENTER THE DISTANCE IN METERS.</t>
        </r>
        <r>
          <rPr>
            <sz val="9"/>
            <color indexed="81"/>
            <rFont val="Tahoma"/>
            <family val="2"/>
          </rPr>
          <t xml:space="preserve">
</t>
        </r>
      </text>
    </comment>
    <comment ref="E28" authorId="0" shapeId="0" xr:uid="{70092728-CBDA-430F-98A2-CC5CC4E339CE}">
      <text>
        <r>
          <rPr>
            <sz val="10"/>
            <color indexed="81"/>
            <rFont val="Calibri"/>
            <family val="2"/>
          </rPr>
          <t>ENTER THE DISTANCE IN FEET.</t>
        </r>
        <r>
          <rPr>
            <sz val="9"/>
            <color indexed="81"/>
            <rFont val="Tahoma"/>
            <family val="2"/>
          </rPr>
          <t xml:space="preserve">
</t>
        </r>
      </text>
    </comment>
    <comment ref="D35" authorId="0" shapeId="0" xr:uid="{1E1D070C-FDFA-4844-90C1-BEEB8D2F8C31}">
      <text>
        <r>
          <rPr>
            <sz val="9"/>
            <color indexed="81"/>
            <rFont val="Tahoma"/>
            <family val="2"/>
          </rPr>
          <t xml:space="preserve">Enter the scale of the NOAA chart that is being used.
</t>
        </r>
      </text>
    </comment>
  </commentList>
</comments>
</file>

<file path=xl/sharedStrings.xml><?xml version="1.0" encoding="utf-8"?>
<sst xmlns="http://schemas.openxmlformats.org/spreadsheetml/2006/main" count="15521" uniqueCount="2908">
  <si>
    <t>Status</t>
  </si>
  <si>
    <t>Inspected</t>
  </si>
  <si>
    <t>LLNR</t>
  </si>
  <si>
    <t>Aid#</t>
  </si>
  <si>
    <t>Paton Name</t>
  </si>
  <si>
    <t>Lat</t>
  </si>
  <si>
    <t>Long</t>
  </si>
  <si>
    <t>Type</t>
  </si>
  <si>
    <t>Class</t>
  </si>
  <si>
    <t>Ann ver</t>
  </si>
  <si>
    <t>D/D/F</t>
  </si>
  <si>
    <t>Patrol area</t>
  </si>
  <si>
    <t>Owner</t>
  </si>
  <si>
    <t>Action</t>
  </si>
  <si>
    <t>Set Pull</t>
  </si>
  <si>
    <t>Paton Report</t>
  </si>
  <si>
    <t>3 </t>
  </si>
  <si>
    <t>No</t>
  </si>
  <si>
    <t>Yes</t>
  </si>
  <si>
    <t>05/01 - 10/31 </t>
  </si>
  <si>
    <t>2 </t>
  </si>
  <si>
    <t>05/15 - 10/15 </t>
  </si>
  <si>
    <t>05/01 - 11/15 </t>
  </si>
  <si>
    <t>05/01 - 10/01 </t>
  </si>
  <si>
    <t>05/01 - 11/01 </t>
  </si>
  <si>
    <t>05/01 - 10/30 </t>
  </si>
  <si>
    <t>04/01 - 10/30 </t>
  </si>
  <si>
    <t>1 </t>
  </si>
  <si>
    <t>Observer notes</t>
  </si>
  <si>
    <t>EPE / D.Off</t>
  </si>
  <si>
    <t>Depth / HOT</t>
  </si>
  <si>
    <t>Time / Date</t>
  </si>
  <si>
    <t>This Excel Work book is for your ANT area. It is all the PATONS.</t>
  </si>
  <si>
    <t>The following pages are field sheets based on "patrol area" (the alpha numeric code).</t>
  </si>
  <si>
    <t>Observation notes Why did it fail, did you take apicture</t>
  </si>
  <si>
    <t>The Accuracy box needs to have the type of GPS being used and how you verified it pre patrol. The EPE should be checked at reach Paton and recorded (see above). The make and model of depth sounder needs to recorded here and how you checked it's accuracy. If the distance from the water line to the transdurer has been corrected (true depth of water that needs to be noted here. If there is some other off set itneeds to be recored here</t>
  </si>
  <si>
    <t>ALLERTON HARBOR BUOY 1   </t>
  </si>
  <si>
    <t>42 17 55.30 N</t>
  </si>
  <si>
    <t>70 53 19.000 W</t>
  </si>
  <si>
    <t>BOS-4</t>
  </si>
  <si>
    <t>05/15 - 09/30 </t>
  </si>
  <si>
    <t>ALLERTON HARBOR BUOY 10   </t>
  </si>
  <si>
    <t>42 18 18.60 N</t>
  </si>
  <si>
    <t>70 53 28.000 W</t>
  </si>
  <si>
    <t>ALLERTON HARBOR BUOY 2   </t>
  </si>
  <si>
    <t>42 17 56.10 N</t>
  </si>
  <si>
    <t>70 53 17.800 W</t>
  </si>
  <si>
    <t>ALLERTON HARBOR BUOY 3   </t>
  </si>
  <si>
    <t>42 18 06.90 N</t>
  </si>
  <si>
    <t>70 53 15.480 W</t>
  </si>
  <si>
    <t>ALLERTON HARBOR BUOY 4   </t>
  </si>
  <si>
    <t>42 18 07.60 N</t>
  </si>
  <si>
    <t>70 53 14.100 W</t>
  </si>
  <si>
    <t>ALLERTON HARBOR BUOY 5   </t>
  </si>
  <si>
    <t>42 18 12.18 N</t>
  </si>
  <si>
    <t>70 53 17.280 W</t>
  </si>
  <si>
    <t>Allerton Harbor Buoy 6   </t>
  </si>
  <si>
    <t>42 18 12.80 N</t>
  </si>
  <si>
    <t>70 53 17.100 W</t>
  </si>
  <si>
    <t>Allerton Harbor Buoy 7   </t>
  </si>
  <si>
    <t>42 18 15.72 N</t>
  </si>
  <si>
    <t>70 53 23.280 W</t>
  </si>
  <si>
    <t>Allerton Harbor Buoy 8   </t>
  </si>
  <si>
    <t>42 18 16.80 N</t>
  </si>
  <si>
    <t>70 53 23.800 W</t>
  </si>
  <si>
    <t>Allerton Harbor Buoy 9   </t>
  </si>
  <si>
    <t>42 18 17.82 N</t>
  </si>
  <si>
    <t>70 53 27.120 W</t>
  </si>
  <si>
    <t>Amesbury YC Pump Out Buoy   </t>
  </si>
  <si>
    <t>42 48 49.00 N</t>
  </si>
  <si>
    <t>70 51 25.000 W</t>
  </si>
  <si>
    <t>Annisquam River No Wake Buoy A   </t>
  </si>
  <si>
    <t>NS-5</t>
  </si>
  <si>
    <t>Annisquam River No Wake Buoy B   </t>
  </si>
  <si>
    <t>05/15 - 10/30 </t>
  </si>
  <si>
    <t>Annisquam River No Wake Buoy C   </t>
  </si>
  <si>
    <t>AYC East No Wake Buoy   </t>
  </si>
  <si>
    <t>42 48 50.30 N</t>
  </si>
  <si>
    <t>70 51 15.100 W</t>
  </si>
  <si>
    <t>Back River No Wake Buoy   </t>
  </si>
  <si>
    <t>42 49 55.40 N</t>
  </si>
  <si>
    <t>70 53 30.500 W</t>
  </si>
  <si>
    <t>Badgers Rocks No Wake Buoy   </t>
  </si>
  <si>
    <t>42 49 12.30 N</t>
  </si>
  <si>
    <t>70 49 10.200 W</t>
  </si>
  <si>
    <t>Bass Rock Hazard Buoy  </t>
  </si>
  <si>
    <t>42 41 48.54 N</t>
  </si>
  <si>
    <t>70 47 05.040 W</t>
  </si>
  <si>
    <t>NBP-4</t>
  </si>
  <si>
    <t>05/01 - 09/30 </t>
  </si>
  <si>
    <t>Belleville Regulatory Buoy   </t>
  </si>
  <si>
    <t>42 49 53.80 N</t>
  </si>
  <si>
    <t>70 53 44.700 W</t>
  </si>
  <si>
    <t>Bent Estate No Wake Buoy A   </t>
  </si>
  <si>
    <t>Beverly Harbor No Wake Buoy A   </t>
  </si>
  <si>
    <t>42 32 34.80 N</t>
  </si>
  <si>
    <t>70 51 55.560 W</t>
  </si>
  <si>
    <t>NS-4A</t>
  </si>
  <si>
    <t>Beverly Harbor No Wake Buoy B   </t>
  </si>
  <si>
    <t>42 32 33.18 N</t>
  </si>
  <si>
    <t>70 51 58.140 W</t>
  </si>
  <si>
    <t>Beverly Harbor No Wake Float   </t>
  </si>
  <si>
    <t>42 32 19.70 N</t>
  </si>
  <si>
    <t>70 53 50.800 W</t>
  </si>
  <si>
    <t>Black Rock Creek No Wake Buoy   </t>
  </si>
  <si>
    <t>42 49 21.10 N</t>
  </si>
  <si>
    <t>70 49 41.000 W</t>
  </si>
  <si>
    <t>Bluefish River No Wake Buoy A  </t>
  </si>
  <si>
    <t>42 02 19.00 N</t>
  </si>
  <si>
    <t>70 40 38.000 W</t>
  </si>
  <si>
    <t>BOS-7A</t>
  </si>
  <si>
    <t>Bluefish River No Wake Buoy B  </t>
  </si>
  <si>
    <t>42 02 42.70 N</t>
  </si>
  <si>
    <t>70 40 08.100 W</t>
  </si>
  <si>
    <t>Bluefish River No Wake Buoy C  </t>
  </si>
  <si>
    <t>42 02 43.20 N</t>
  </si>
  <si>
    <t>70 40 06.900 W</t>
  </si>
  <si>
    <t>Braintree Yacht Club Channel Buoy 42   </t>
  </si>
  <si>
    <t>42 13 39.90 N</t>
  </si>
  <si>
    <t>70 57 40.020 W</t>
  </si>
  <si>
    <t>BOS-3</t>
  </si>
  <si>
    <t>04/15 - 10/30 </t>
  </si>
  <si>
    <t>Braintree Yacht Club Channel Buoy 46   </t>
  </si>
  <si>
    <t>42 13 34.80 N</t>
  </si>
  <si>
    <t>70 57 43.860 W</t>
  </si>
  <si>
    <t>Braintree Yacht Club Channel Lighted Buoy 40   </t>
  </si>
  <si>
    <t>42 13 40.32 N</t>
  </si>
  <si>
    <t>70 57 40.500 W</t>
  </si>
  <si>
    <t>Braintree Yacht Club Channel Lighted Buoy 44   </t>
  </si>
  <si>
    <t>42 13 36.70 N</t>
  </si>
  <si>
    <t>70 57 41.100 W</t>
  </si>
  <si>
    <t>Braintree Yacht Club Channel Lighted Buoy 48   </t>
  </si>
  <si>
    <t>42 13 31.86 N</t>
  </si>
  <si>
    <t>70 57 48.180 W</t>
  </si>
  <si>
    <t>Braintree Yacht Club Channel Lighted Buoy 50   </t>
  </si>
  <si>
    <t>42 13 28.20 N</t>
  </si>
  <si>
    <t>70 57 54.360 W</t>
  </si>
  <si>
    <t>Braintree Yacht Club No Wake Buoy   </t>
  </si>
  <si>
    <t>42 13 37.98 N</t>
  </si>
  <si>
    <t>70 57 40.860 W</t>
  </si>
  <si>
    <t>Carr Island Danger Buoy   </t>
  </si>
  <si>
    <t>42 49 55.00 N</t>
  </si>
  <si>
    <t>70 53 40.000 W</t>
  </si>
  <si>
    <t>Chelsea Street Bridge Northside Bulkhead Light   </t>
  </si>
  <si>
    <t>42 23 10.00 N</t>
  </si>
  <si>
    <t>71 01 25.000 W</t>
  </si>
  <si>
    <t>BOS-1A</t>
  </si>
  <si>
    <t>Chelsea Street Bridge Southside Bulkhead Light   </t>
  </si>
  <si>
    <t>42 23 08.00 N</t>
  </si>
  <si>
    <t>71 01 23.000 W</t>
  </si>
  <si>
    <t>Clark Beach No Wake Buoy   </t>
  </si>
  <si>
    <t>42 42 10.20 N</t>
  </si>
  <si>
    <t>70 47 21.120 W</t>
  </si>
  <si>
    <t>Corliss Landing No Wake Buoy A   </t>
  </si>
  <si>
    <t>Cranes Rock Hazard Buoy   </t>
  </si>
  <si>
    <t>42 41 38.22 N</t>
  </si>
  <si>
    <t>70 47 10.080 W</t>
  </si>
  <si>
    <t>Cross Creek No Wake Buoy B  </t>
  </si>
  <si>
    <t>Cross Creek No Wake Buoy C  </t>
  </si>
  <si>
    <t>Cross Creek No Wake Buoy D  </t>
  </si>
  <si>
    <t>CROW PT RF LT   </t>
  </si>
  <si>
    <t>42 15 44.00 N</t>
  </si>
  <si>
    <t>70 53 39.000 W</t>
  </si>
  <si>
    <t>05/01 - 10/15 </t>
  </si>
  <si>
    <t>Danvers Harbor No Wake Lighted Buoy A   </t>
  </si>
  <si>
    <t>42 33 25.44 N</t>
  </si>
  <si>
    <t>70 55 16.800 W</t>
  </si>
  <si>
    <t>NS-4B</t>
  </si>
  <si>
    <t>Danvers Harbor No Wake Lighted Buoy B   </t>
  </si>
  <si>
    <t>42 33 25.08 N</t>
  </si>
  <si>
    <t>70 55 10.740 W</t>
  </si>
  <si>
    <t>Danvers Harbor No Wake Lighted Buoy C   </t>
  </si>
  <si>
    <t>42 33 25.40 N</t>
  </si>
  <si>
    <t>70 55 10.800 W</t>
  </si>
  <si>
    <t>Danvers Harbor No Wake Lighted Buoy D   </t>
  </si>
  <si>
    <t>42 33 13.20 N</t>
  </si>
  <si>
    <t>70 55 00.660 W</t>
  </si>
  <si>
    <t>Danvers Harbor No Wake Lighted Buoy E   </t>
  </si>
  <si>
    <t>42 33 14.00 N</t>
  </si>
  <si>
    <t>70 55 00.550 W</t>
  </si>
  <si>
    <t>Danvers Harbor No Wake Lighted Buoy F   </t>
  </si>
  <si>
    <t>42 33 03.18 N</t>
  </si>
  <si>
    <t>70 54 59.580 W</t>
  </si>
  <si>
    <t>Danvers Harbor No Wake Lighted Buoy G   </t>
  </si>
  <si>
    <t>42 32 59.28 N</t>
  </si>
  <si>
    <t>70 54 55.140 W</t>
  </si>
  <si>
    <t>Danvers Harbor No Wake Lighted Buoy H   </t>
  </si>
  <si>
    <t>42 32 53.94 N</t>
  </si>
  <si>
    <t>70 54 53.400 W</t>
  </si>
  <si>
    <t>Danvers Harbor No Wake Lighted Buoy I   </t>
  </si>
  <si>
    <t>42 32 49.38 N</t>
  </si>
  <si>
    <t>70 54 52.800 W</t>
  </si>
  <si>
    <t>Danvers Harbor No Wake Lighted Buoy J  </t>
  </si>
  <si>
    <t>42 33 08.30 N</t>
  </si>
  <si>
    <t>70 55 00.700 W</t>
  </si>
  <si>
    <t>Danvers No Wake Sign A   </t>
  </si>
  <si>
    <t>42 33 25.30 N</t>
  </si>
  <si>
    <t>Danvers No Wake Sign B   </t>
  </si>
  <si>
    <t>42 33 05.16 N</t>
  </si>
  <si>
    <t>70 55 01.860 W</t>
  </si>
  <si>
    <t>Danvers No Wake Sign C   </t>
  </si>
  <si>
    <t>42 33 46.68 N</t>
  </si>
  <si>
    <t>70 54 49.860 W</t>
  </si>
  <si>
    <t>Danvers No Wake Sign D   </t>
  </si>
  <si>
    <t>42 32 44.16 N</t>
  </si>
  <si>
    <t>70 54 36.480 W</t>
  </si>
  <si>
    <t>Danvers River No Wake Buoy   </t>
  </si>
  <si>
    <t>42 32 44.70 N</t>
  </si>
  <si>
    <t>70 54 15.180 W</t>
  </si>
  <si>
    <t>Danvers Swim Buoys (4)   </t>
  </si>
  <si>
    <t>42 33 17.40 N</t>
  </si>
  <si>
    <t>70 55 04.740 W</t>
  </si>
  <si>
    <t>05/15 - 11/01 </t>
  </si>
  <si>
    <t>DEER ISLAND PIER - INNER LIGHT   </t>
  </si>
  <si>
    <t>42 20 48.00 N</t>
  </si>
  <si>
    <t>BOS-1B</t>
  </si>
  <si>
    <t>DEER ISLAND PIER - OUTER LIGHT   </t>
  </si>
  <si>
    <t>70 57 35.300 W</t>
  </si>
  <si>
    <t>Dion Yacht Yard Channel Daybeacon 1   </t>
  </si>
  <si>
    <t>42 30 45.90 N</t>
  </si>
  <si>
    <t>70 52 45.700 W</t>
  </si>
  <si>
    <t>Dion Yacht Yard Channel Daybeacon 10   </t>
  </si>
  <si>
    <t>42 30 38.90 N</t>
  </si>
  <si>
    <t>70 53 03.400 W</t>
  </si>
  <si>
    <t>Dion Yacht Yard Channel Daybeacon 2   </t>
  </si>
  <si>
    <t>42 30 47.20 N</t>
  </si>
  <si>
    <t>70 52 46.300 W</t>
  </si>
  <si>
    <t>Dion Yacht Yard Channel Daybeacon 3   </t>
  </si>
  <si>
    <t>42 30 43.60 N</t>
  </si>
  <si>
    <t>70 52 50.000 W</t>
  </si>
  <si>
    <t>Dion Yacht Yard Channel Daybeacon 4   </t>
  </si>
  <si>
    <t>42 30 44.40 N</t>
  </si>
  <si>
    <t>70 52 51.500 W</t>
  </si>
  <si>
    <t>Dion Yacht Yard Channel Daybeacon 5   </t>
  </si>
  <si>
    <t>42 30 41.50 N</t>
  </si>
  <si>
    <t>70 52 54.600 W</t>
  </si>
  <si>
    <t>Dion Yacht Yard Channel Daybeacon 6   </t>
  </si>
  <si>
    <t>42 30 42.50 N</t>
  </si>
  <si>
    <t>70 52 55.700 W</t>
  </si>
  <si>
    <t>Dion Yacht Yard Channel Daybeacon 7   </t>
  </si>
  <si>
    <t>42 30 39.00 N</t>
  </si>
  <si>
    <t>70 52 59.900 W</t>
  </si>
  <si>
    <t>Dion Yacht Yard Channel Daybeacon 8   </t>
  </si>
  <si>
    <t>42 30 40.20 N</t>
  </si>
  <si>
    <t>70 53 00.500 W</t>
  </si>
  <si>
    <t>Dion Yacht Yard Channel Daybeacon 9   </t>
  </si>
  <si>
    <t>42 30 37.70 N</t>
  </si>
  <si>
    <t>70 53 02.900 W</t>
  </si>
  <si>
    <t>Dorchester Bay Basin Channel Buoy 1   </t>
  </si>
  <si>
    <t>42 18 15.00 N</t>
  </si>
  <si>
    <t>71 02 59.200 W</t>
  </si>
  <si>
    <t>BOS-2</t>
  </si>
  <si>
    <t>Dorchester Bay Basin Channel Buoy 2   </t>
  </si>
  <si>
    <t>42 18 16.30 N</t>
  </si>
  <si>
    <t>71 02 58.100 W</t>
  </si>
  <si>
    <t>Dorchester Bay Basin Channel Buoy 4   </t>
  </si>
  <si>
    <t>42 18 17.30 N</t>
  </si>
  <si>
    <t>71 03 01.900 W</t>
  </si>
  <si>
    <t>Dorchester Bay Basin Channel Buoy 5   </t>
  </si>
  <si>
    <t>42 18 17.40 N</t>
  </si>
  <si>
    <t>71 03 05.200 W</t>
  </si>
  <si>
    <t>Dorchester Bay Basin Channel Buoy 6  </t>
  </si>
  <si>
    <t>42 18 18.70 N</t>
  </si>
  <si>
    <t>71 03 05.600 W</t>
  </si>
  <si>
    <t>Duxbury Bay Beach Channel Buoy 10   </t>
  </si>
  <si>
    <t>Duxbury Bay Beach Channel Buoy 12   </t>
  </si>
  <si>
    <t>Duxbury Bay Beach Channel Buoy 14   </t>
  </si>
  <si>
    <t>42 02 10.86 N</t>
  </si>
  <si>
    <t>70 38 15.180 W</t>
  </si>
  <si>
    <t>Duxbury Bay Beach Channel Buoy 16   </t>
  </si>
  <si>
    <t>Duxbury Bay Beach Channel Buoy 17  </t>
  </si>
  <si>
    <t>42 02 31.10 N</t>
  </si>
  <si>
    <t>70 38 22.900 W</t>
  </si>
  <si>
    <t>Duxbury Bay Beach Channel Buoy 18   </t>
  </si>
  <si>
    <t>Duxbury Bay Beach Channel Buoy 20   </t>
  </si>
  <si>
    <t>Duxbury Bay Beach Channel Buoy 22   </t>
  </si>
  <si>
    <t>Duxbury Bay Beach Channel Buoy 2BC   </t>
  </si>
  <si>
    <t>42 01 04.80 N</t>
  </si>
  <si>
    <t>70 38 13.800 W</t>
  </si>
  <si>
    <t>Duxbury Bay Beach Channel Buoy 4   </t>
  </si>
  <si>
    <t>01/04 - 11/01 </t>
  </si>
  <si>
    <t>Duxbury Bay Beach Channel Buoy 6   </t>
  </si>
  <si>
    <t>Duxbury Bay Beach channel Buoy 6A   </t>
  </si>
  <si>
    <t>Duxbury Bay Beach Channel Buoy 8   </t>
  </si>
  <si>
    <t>Duxbury Beach Swim Buoys (13)   </t>
  </si>
  <si>
    <t>42 03 28.56 N</t>
  </si>
  <si>
    <t>70 38 35.700 W</t>
  </si>
  <si>
    <t>Duxbury Harbor Speed Bouy A   </t>
  </si>
  <si>
    <t>42 01 52.56 N</t>
  </si>
  <si>
    <t>70 39 56.520 W</t>
  </si>
  <si>
    <t>Duxbury Harbor Speed Bouy B   </t>
  </si>
  <si>
    <t>42 02 10.70 N</t>
  </si>
  <si>
    <t>70 40 04.900 W</t>
  </si>
  <si>
    <t>Duxbury Shellfish Farm Aquaculture Buoy A   </t>
  </si>
  <si>
    <t>42 01 24.06 N</t>
  </si>
  <si>
    <t>70 39 35.520 W</t>
  </si>
  <si>
    <t>Duxbury Shellfish Farm Aquaculture Buoy B   </t>
  </si>
  <si>
    <t>42 01 23.40 N</t>
  </si>
  <si>
    <t>70 40 02.880 W</t>
  </si>
  <si>
    <t>Duxbury Shellfish Farm Aquaculture Buoy C   </t>
  </si>
  <si>
    <t>70 40 17.520 W</t>
  </si>
  <si>
    <t>Duxbury Shellfish Farm Aquaculture Buoy D   </t>
  </si>
  <si>
    <t>42 01 24.30 N</t>
  </si>
  <si>
    <t>70 39 35.640 W</t>
  </si>
  <si>
    <t>Duxbury Shellfish Farm Aquaculture Buoy E   </t>
  </si>
  <si>
    <t>42 01 26.10 N</t>
  </si>
  <si>
    <t>70 40 37.080 W</t>
  </si>
  <si>
    <t>Duxbury Shellfish Farm Aquaculture Buoy F   </t>
  </si>
  <si>
    <t>42 01 26.70 N</t>
  </si>
  <si>
    <t>70 40 27.720 W</t>
  </si>
  <si>
    <t>Eagle Hill No Wake Buoy   </t>
  </si>
  <si>
    <t>42 42 41.46 N</t>
  </si>
  <si>
    <t>70 48 53.460 W</t>
  </si>
  <si>
    <t>Eel Run No Wake Daybeacon  </t>
  </si>
  <si>
    <t>42 43 17.28 N</t>
  </si>
  <si>
    <t>70 48 01.080 W</t>
  </si>
  <si>
    <t>Eisman Beach Swim Buoys (4)  </t>
  </si>
  <si>
    <t>42 27 48.12 N</t>
  </si>
  <si>
    <t>70 54 12.480 W</t>
  </si>
  <si>
    <t>NS-1</t>
  </si>
  <si>
    <t>Encore Casino Channel Lighted Buoy 2  </t>
  </si>
  <si>
    <t>42 23 30.34 N</t>
  </si>
  <si>
    <t>71 04 19.956 W</t>
  </si>
  <si>
    <t>Encore Casino Channel Lighted Buoy 3  </t>
  </si>
  <si>
    <t>42 23 31.67 N</t>
  </si>
  <si>
    <t>71 04 21.036 W</t>
  </si>
  <si>
    <t>Encore Casino Channel Lighted Buoy 4  </t>
  </si>
  <si>
    <t>42 23 30.81 N</t>
  </si>
  <si>
    <t>71 04 19.642 W</t>
  </si>
  <si>
    <t>Encore Casino Channel Lighted Buoy 5  </t>
  </si>
  <si>
    <t>42 23 34.04 N</t>
  </si>
  <si>
    <t>71 04 18.186 W</t>
  </si>
  <si>
    <t>Encore Casino Channel Lighted Buoy 6  </t>
  </si>
  <si>
    <t>42 23 35.75 N</t>
  </si>
  <si>
    <t>71 04 14.190 W</t>
  </si>
  <si>
    <t>Encore Casino Channel Lighted Buoy 8  </t>
  </si>
  <si>
    <t>42 23 37.50 N</t>
  </si>
  <si>
    <t>71 04 12.768 W</t>
  </si>
  <si>
    <t>Encore Casino Inner Channel Lighted Buoy  </t>
  </si>
  <si>
    <t>71 04 16.530 W</t>
  </si>
  <si>
    <t>Encore Casino Outer Channel Lighted Buoy  </t>
  </si>
  <si>
    <t>42 23 30.27 N</t>
  </si>
  <si>
    <t>71 04 21.294 W</t>
  </si>
  <si>
    <t>Essex River Channel Buoy 18   </t>
  </si>
  <si>
    <t>42 39 08.80 N</t>
  </si>
  <si>
    <t>70 45 00.800 W</t>
  </si>
  <si>
    <t>NBP-2</t>
  </si>
  <si>
    <t>Essex River Channel Buoy 19   </t>
  </si>
  <si>
    <t>42 39 14.00 N</t>
  </si>
  <si>
    <t>70 45 04.000 W</t>
  </si>
  <si>
    <t>Essex River Midchannel Buoy A   </t>
  </si>
  <si>
    <t>Essex River Midchannel Buoy B   </t>
  </si>
  <si>
    <t>42 39 11.40 N</t>
  </si>
  <si>
    <t>70 45 28.900 W</t>
  </si>
  <si>
    <t>Essex River Midchannel Buoy C   </t>
  </si>
  <si>
    <t>42 39 07.30 N</t>
  </si>
  <si>
    <t>70 45 31.100 W</t>
  </si>
  <si>
    <t>Essex River Midchannel Buoy D   </t>
  </si>
  <si>
    <t>42 39 02.20 N</t>
  </si>
  <si>
    <t>70 45 32.400 W</t>
  </si>
  <si>
    <t>Essex River Midchannel Buoy E   </t>
  </si>
  <si>
    <t>42 38 55.90 N</t>
  </si>
  <si>
    <t>70 45 37.000 W</t>
  </si>
  <si>
    <t>Essex River Midchannel Buoy F   </t>
  </si>
  <si>
    <t>42 38 50.00 N</t>
  </si>
  <si>
    <t>70 45 41.000 W</t>
  </si>
  <si>
    <t>Essex River Midchannel Buoy G   </t>
  </si>
  <si>
    <t>42 38 50.20 N</t>
  </si>
  <si>
    <t>70 45 41.300 W</t>
  </si>
  <si>
    <t>Essex River Midchannel Buoy H   </t>
  </si>
  <si>
    <t>42 38 41.70 N</t>
  </si>
  <si>
    <t>70 45 39.900 W</t>
  </si>
  <si>
    <t>Essex River Midchannel Buoy J   </t>
  </si>
  <si>
    <t>42 38 28.20 N</t>
  </si>
  <si>
    <t>70 45 39.700 W</t>
  </si>
  <si>
    <t>Essex River Midchannel Buoy K   </t>
  </si>
  <si>
    <t>42 38 26.60 N</t>
  </si>
  <si>
    <t>70 45 48.100 W</t>
  </si>
  <si>
    <t>ESSEX River Midchannel Buoy L   </t>
  </si>
  <si>
    <t>42 38 24.10 N</t>
  </si>
  <si>
    <t>70 45 53.400 W</t>
  </si>
  <si>
    <t>Essex River No Wake Buoy A   </t>
  </si>
  <si>
    <t>42 37 52.60 N</t>
  </si>
  <si>
    <t>70 46 30.600 W</t>
  </si>
  <si>
    <t>Essex River No Wake Buoy B   </t>
  </si>
  <si>
    <t>42 37 59.40 N</t>
  </si>
  <si>
    <t>70 46 22.800 W</t>
  </si>
  <si>
    <t>Essex River No Wake Buoy C   </t>
  </si>
  <si>
    <t>42 38 00.80 N</t>
  </si>
  <si>
    <t>70 46 13.500 W</t>
  </si>
  <si>
    <t>Essex River No Wake Buoy D   </t>
  </si>
  <si>
    <t>42 38 10.30 N</t>
  </si>
  <si>
    <t>70 46 11.300 W</t>
  </si>
  <si>
    <t>Essex River No Wake Buoy E   </t>
  </si>
  <si>
    <t>42 38 17.20 N</t>
  </si>
  <si>
    <t>70 46 08.200 W</t>
  </si>
  <si>
    <t>Essex River No Wake Buoy F   </t>
  </si>
  <si>
    <t>42 38 19.20 N</t>
  </si>
  <si>
    <t>70 46 00.900 W</t>
  </si>
  <si>
    <t>Essex River No Wake Buoy G   </t>
  </si>
  <si>
    <t>Essex River No Wake Buoy H  </t>
  </si>
  <si>
    <t>Essex River No Wake Buoy I  </t>
  </si>
  <si>
    <t>42 38 35.30 N</t>
  </si>
  <si>
    <t>70 45 36.900 W</t>
  </si>
  <si>
    <t>Essex River No Wake Buoy J  </t>
  </si>
  <si>
    <t>Fallon Marina No Wake Sign  </t>
  </si>
  <si>
    <t>42 21 17.78 N</t>
  </si>
  <si>
    <t>71 02 30.426 W</t>
  </si>
  <si>
    <t>Fan Pier North Hazard Lighted Buoy   </t>
  </si>
  <si>
    <t>42 21 20.10 N</t>
  </si>
  <si>
    <t>71 02 39.000 W</t>
  </si>
  <si>
    <t>Fan Pier South Hazard Lighted Buoy   </t>
  </si>
  <si>
    <t>42 21 16.90 N</t>
  </si>
  <si>
    <t>71 02 29.700 W</t>
  </si>
  <si>
    <t>Fort Pickering Light   </t>
  </si>
  <si>
    <t>42 31 35.20 N</t>
  </si>
  <si>
    <t>70 51 59.000 W</t>
  </si>
  <si>
    <t>NS-3A</t>
  </si>
  <si>
    <t>Frog Rock No Wake Buoy A   </t>
  </si>
  <si>
    <t>Georges Island Lighted Hazard Buoy A  </t>
  </si>
  <si>
    <t>42 19 25.97 N</t>
  </si>
  <si>
    <t>70 55 48.738 W</t>
  </si>
  <si>
    <t>Georges Island Lighted Hazard Buoy B  </t>
  </si>
  <si>
    <t>42 19 16.28 N</t>
  </si>
  <si>
    <t>70 56 02.458 W</t>
  </si>
  <si>
    <t>Georges Island Lighted Hazard Buoy C  </t>
  </si>
  <si>
    <t>42 19 10.82 N</t>
  </si>
  <si>
    <t>70 55 54.480 W</t>
  </si>
  <si>
    <t>Gloucester Inner Harbor No Wake Buoy A   </t>
  </si>
  <si>
    <t>Gloucester Inner Harbor No Wake Buoy B   </t>
  </si>
  <si>
    <t>Gloucester Inner Harbor No Wake Buoy C   </t>
  </si>
  <si>
    <t>Green Harbor Buoy 11   </t>
  </si>
  <si>
    <t>42 05 02.48 N</t>
  </si>
  <si>
    <t>70 38 53.927 W</t>
  </si>
  <si>
    <t>BOS-6B</t>
  </si>
  <si>
    <t>Haverhill Buoy 1  </t>
  </si>
  <si>
    <t>42 46 23.00 N</t>
  </si>
  <si>
    <t>71 04 43.000 W</t>
  </si>
  <si>
    <t>NBP-1C</t>
  </si>
  <si>
    <t>Haverhill Buoy 2  </t>
  </si>
  <si>
    <t>42 46 24.00 N</t>
  </si>
  <si>
    <t>71 04 44.000 W</t>
  </si>
  <si>
    <t>Haverhill Buoy 3  </t>
  </si>
  <si>
    <t>42 46 21.00 N</t>
  </si>
  <si>
    <t>71 04 52.000 W</t>
  </si>
  <si>
    <t>Haverhill Buoy 4  </t>
  </si>
  <si>
    <t>42 46 22.00 N</t>
  </si>
  <si>
    <t>71 04 53.000 W</t>
  </si>
  <si>
    <t>Haverhill Buoy 5  </t>
  </si>
  <si>
    <t>42 46 18.00 N</t>
  </si>
  <si>
    <t>71 05 01.000 W</t>
  </si>
  <si>
    <t>Haverhill Buoy 6  </t>
  </si>
  <si>
    <t>42 46 19.00 N</t>
  </si>
  <si>
    <t>71 05 02.000 W</t>
  </si>
  <si>
    <t>Haverhill No Wake Buoy A   </t>
  </si>
  <si>
    <t>42 46 20.46 N</t>
  </si>
  <si>
    <t>71 01 41.580 W</t>
  </si>
  <si>
    <t>Haverhill No Wake Buoy B   </t>
  </si>
  <si>
    <t>42 46 27.00 N</t>
  </si>
  <si>
    <t>71 01 36.060 W</t>
  </si>
  <si>
    <t>Haverhill No Wake Buoy C   </t>
  </si>
  <si>
    <t>71 04 16.000 W</t>
  </si>
  <si>
    <t>Haverhill No Wake Buoy D   </t>
  </si>
  <si>
    <t>42 46 23.70 N</t>
  </si>
  <si>
    <t>71 04 14.580 W</t>
  </si>
  <si>
    <t>05/15 - 11/15 </t>
  </si>
  <si>
    <t>Haverhill No Wake Buoy E   </t>
  </si>
  <si>
    <t>42 47 00.42 N</t>
  </si>
  <si>
    <t>71 01 18.660 W</t>
  </si>
  <si>
    <t>Haverhill No Wake Buoy F   </t>
  </si>
  <si>
    <t>42 47 07.44 N</t>
  </si>
  <si>
    <t>71 01 17.160 W</t>
  </si>
  <si>
    <t>Herring River Buoy 1   </t>
  </si>
  <si>
    <t>42 09 55.80 N</t>
  </si>
  <si>
    <t>70 43 23.800 W</t>
  </si>
  <si>
    <t>BOS-6D</t>
  </si>
  <si>
    <t>Herring River Buoy 2   </t>
  </si>
  <si>
    <t>42 09 56.10 N</t>
  </si>
  <si>
    <t>Herring River Buoy 10   </t>
  </si>
  <si>
    <t>42 10 31.74 N</t>
  </si>
  <si>
    <t>70 44 12.540 W</t>
  </si>
  <si>
    <t>Herring River Buoy 12   </t>
  </si>
  <si>
    <t>42 10 32.30 N</t>
  </si>
  <si>
    <t>70 44 19.500 W</t>
  </si>
  <si>
    <t>Herring River Buoy 3   </t>
  </si>
  <si>
    <t>42 09 59.50 N</t>
  </si>
  <si>
    <t>70 43 26.800 W</t>
  </si>
  <si>
    <t>Herring River Buoy 4   </t>
  </si>
  <si>
    <t>42 09 57.50 N</t>
  </si>
  <si>
    <t>70 43 24.900 W</t>
  </si>
  <si>
    <t>Herring River Buoy 6   </t>
  </si>
  <si>
    <t>42 10 16.70 N</t>
  </si>
  <si>
    <t>70 43 56.000 W</t>
  </si>
  <si>
    <t>Herring River Buoy 9  </t>
  </si>
  <si>
    <t>42 10 28.40 N</t>
  </si>
  <si>
    <t>70 44 07.800 W</t>
  </si>
  <si>
    <t>Hingham Harbor Approach No Wake Buoy   </t>
  </si>
  <si>
    <t>42 16 30.18 N</t>
  </si>
  <si>
    <t>70 53 19.620 W</t>
  </si>
  <si>
    <t>05/27 - 10/14 </t>
  </si>
  <si>
    <t>Hingham Harbor Approach No Wake Buoy A   </t>
  </si>
  <si>
    <t>Hingham Harbor No Wake Buoy B   </t>
  </si>
  <si>
    <t>Hingham Harbor No Wake Buoy C   </t>
  </si>
  <si>
    <t>42 15 12.84 N</t>
  </si>
  <si>
    <t>70 52 43.260 W</t>
  </si>
  <si>
    <t>Hingham Harbor Swim Buoy A   </t>
  </si>
  <si>
    <t>42 14 55.60 N</t>
  </si>
  <si>
    <t>70 53 15.200 W</t>
  </si>
  <si>
    <t>Hingham Harbor Swim Buoy B   </t>
  </si>
  <si>
    <t>42 14 52.50 N</t>
  </si>
  <si>
    <t>70 53 12.800 W</t>
  </si>
  <si>
    <t>Hobs Hole Oyster Farm Aquaculture Buoy A  </t>
  </si>
  <si>
    <t>41 59 08.22 N</t>
  </si>
  <si>
    <t>70 40 21.660 W</t>
  </si>
  <si>
    <t>BOS-7C</t>
  </si>
  <si>
    <t>04/01 - 01/01 </t>
  </si>
  <si>
    <t>Hobs Hole Oyster Farm Aquaculture Buoy B  </t>
  </si>
  <si>
    <t>41 59 10.32 N</t>
  </si>
  <si>
    <t>70 40 23.400 W</t>
  </si>
  <si>
    <t>Hobs Hole Oyster Farm Aquaculture Buoy C  </t>
  </si>
  <si>
    <t>41 59 12.24 N</t>
  </si>
  <si>
    <t>70 40 22.380 W</t>
  </si>
  <si>
    <t>Hobs Hole Oyster Farm Aquaculture Buoy D  </t>
  </si>
  <si>
    <t>41 59 13.26 N</t>
  </si>
  <si>
    <t>70 40 19.380 W</t>
  </si>
  <si>
    <t>Ipswich Harbor No Wake Buoy   </t>
  </si>
  <si>
    <t>42 42 48.90 N</t>
  </si>
  <si>
    <t>70 47 49.920 W</t>
  </si>
  <si>
    <t>Ipswich River Buoy 1   </t>
  </si>
  <si>
    <t>42 41 34.44 N</t>
  </si>
  <si>
    <t>70 47 34.800 W</t>
  </si>
  <si>
    <t>Ipswich River Buoy 10   </t>
  </si>
  <si>
    <t>42 41 29.58 N</t>
  </si>
  <si>
    <t>70 48 22.800 W</t>
  </si>
  <si>
    <t>Ipswich River Buoy 11   </t>
  </si>
  <si>
    <t>42 41 26.04 N</t>
  </si>
  <si>
    <t>70 48 27.180 W</t>
  </si>
  <si>
    <t>Ipswich River Buoy 12   </t>
  </si>
  <si>
    <t>42 41 22.20 N</t>
  </si>
  <si>
    <t>70 48 26.880 W</t>
  </si>
  <si>
    <t>Ipswich River Buoy 14   </t>
  </si>
  <si>
    <t>42 41 18.48 N</t>
  </si>
  <si>
    <t>70 48 29.040 W</t>
  </si>
  <si>
    <t>Ipswich River Buoy 15   </t>
  </si>
  <si>
    <t>42 41 18.72 N</t>
  </si>
  <si>
    <t>70 48 28.660 W</t>
  </si>
  <si>
    <t>Ipswich River Buoy 16   </t>
  </si>
  <si>
    <t>42 41 17.34 N</t>
  </si>
  <si>
    <t>70 48 27.360 W</t>
  </si>
  <si>
    <t>Ipswich River Buoy 17   </t>
  </si>
  <si>
    <t>42 41 16.68 N</t>
  </si>
  <si>
    <t>70 48 41.400 W</t>
  </si>
  <si>
    <t>Ipswich River Buoy 19   </t>
  </si>
  <si>
    <t>42 41 15.72 N</t>
  </si>
  <si>
    <t>70 48 45.720 W</t>
  </si>
  <si>
    <t>Ipswich River Buoy 2   </t>
  </si>
  <si>
    <t>70 47 42.360 W</t>
  </si>
  <si>
    <t>Ipswich River Buoy 20   </t>
  </si>
  <si>
    <t>42 41 10.86 N</t>
  </si>
  <si>
    <t>70 48 52.920 W</t>
  </si>
  <si>
    <t>Ipswich River Buoy 22   </t>
  </si>
  <si>
    <t>42 41 07.56 N</t>
  </si>
  <si>
    <t>70 48 56.580 W</t>
  </si>
  <si>
    <t>Ipswich River Buoy 23   </t>
  </si>
  <si>
    <t>42 41 03.90 N</t>
  </si>
  <si>
    <t>70 49 01.080 W</t>
  </si>
  <si>
    <t>Ipswich River Buoy 3   </t>
  </si>
  <si>
    <t>42 41 42.90 N</t>
  </si>
  <si>
    <t>70 47 47.520 W</t>
  </si>
  <si>
    <t>Ipswich River Buoy 5  </t>
  </si>
  <si>
    <t>42 41 47.40 N</t>
  </si>
  <si>
    <t>70 48 06.840 W</t>
  </si>
  <si>
    <t>Ipswich River Buoy 6   </t>
  </si>
  <si>
    <t>42 41 46.14 N</t>
  </si>
  <si>
    <t>70 47 48.960 W</t>
  </si>
  <si>
    <t>Ipswich River Buoy 7   </t>
  </si>
  <si>
    <t>42 41 38.16 N</t>
  </si>
  <si>
    <t>70 48 17.280 W</t>
  </si>
  <si>
    <t>Ipswich River Buoy 8   </t>
  </si>
  <si>
    <t>42 41 35.58 N</t>
  </si>
  <si>
    <t>70 48 18.060 W</t>
  </si>
  <si>
    <t>Ipswich River No Wake Buoy A   </t>
  </si>
  <si>
    <t>42 41 33.96 N</t>
  </si>
  <si>
    <t>Ipswich River No Wake Buoy B  </t>
  </si>
  <si>
    <t>42 41 45.48 N</t>
  </si>
  <si>
    <t>70 47 12.840 W</t>
  </si>
  <si>
    <t>Ipswich River No Wake Buoy C   </t>
  </si>
  <si>
    <t>42 40 57.96 N</t>
  </si>
  <si>
    <t>70 49 14.040 W</t>
  </si>
  <si>
    <t>Island End River Daybeacon 4   </t>
  </si>
  <si>
    <t>42 23 25.00 N</t>
  </si>
  <si>
    <t>71 03 10.300 W</t>
  </si>
  <si>
    <t>Island End River Daybeacon 6   </t>
  </si>
  <si>
    <t>42 23 29.20 N</t>
  </si>
  <si>
    <t>71 03 04.100 W</t>
  </si>
  <si>
    <t>Jafarians Dock No Wake Buoy  </t>
  </si>
  <si>
    <t>42 50 11.30 N</t>
  </si>
  <si>
    <t>70 53 59.100 W</t>
  </si>
  <si>
    <t>NBP-1</t>
  </si>
  <si>
    <t>Jones Creek No Wake Buoy B   </t>
  </si>
  <si>
    <t>Jones Creek No Wake Buoy C   </t>
  </si>
  <si>
    <t>Joppa Flats No Wake Buoy   </t>
  </si>
  <si>
    <t>42 49 04.00 N</t>
  </si>
  <si>
    <t>70 49 49.000 W</t>
  </si>
  <si>
    <t>Kingston Channel Buoy 10   </t>
  </si>
  <si>
    <t>41 59 55.10 N</t>
  </si>
  <si>
    <t>70 40 29.700 W</t>
  </si>
  <si>
    <t>BOS-7B</t>
  </si>
  <si>
    <t>Kingston Channel Buoy 12   </t>
  </si>
  <si>
    <t>Kingston Channel Buoy 14   </t>
  </si>
  <si>
    <t>42 00 13.50 N</t>
  </si>
  <si>
    <t>70 40 53.100 W</t>
  </si>
  <si>
    <t>Kingston Channel Buoy 16   </t>
  </si>
  <si>
    <t>Kingston Channel Buoy 18   </t>
  </si>
  <si>
    <t>42 00 18.80 N</t>
  </si>
  <si>
    <t>70 41 17.070 W</t>
  </si>
  <si>
    <t>Kingston Channel Buoy 2   </t>
  </si>
  <si>
    <t>Kingston Channel Buoy 20   </t>
  </si>
  <si>
    <t>Kingston Channel Buoy 22   </t>
  </si>
  <si>
    <t>Kingston Channel Buoy 24   </t>
  </si>
  <si>
    <t>42 00 27.00 N</t>
  </si>
  <si>
    <t>Kingston Channel Buoy 26   </t>
  </si>
  <si>
    <t>Kingston Channel Buoy 28  </t>
  </si>
  <si>
    <t>Kingston Channel Buoy 30   </t>
  </si>
  <si>
    <t>Kingston Channel Buoy 32   </t>
  </si>
  <si>
    <t>Kingston Channel Buoy 34   </t>
  </si>
  <si>
    <t>Kingston Channel Buoy 36  </t>
  </si>
  <si>
    <t>Kingston Channel Buoy 38   </t>
  </si>
  <si>
    <t>Kingston Channel Buoy 4   </t>
  </si>
  <si>
    <t>Kingston Channel Buoy 40   </t>
  </si>
  <si>
    <t>Kingston Channel Buoy 42  </t>
  </si>
  <si>
    <t>70 42 33.000 W</t>
  </si>
  <si>
    <t>Kingston Channel Buoy 6   </t>
  </si>
  <si>
    <t>Kingston Channel Buoy 8   </t>
  </si>
  <si>
    <t>Kingston Channel Speed Buoy   </t>
  </si>
  <si>
    <t>42 00 08.10 N</t>
  </si>
  <si>
    <t>70 42 32.000 W</t>
  </si>
  <si>
    <t>Little River No Wake Buoy  </t>
  </si>
  <si>
    <t>Lobsta Land No Wake Buoy A   </t>
  </si>
  <si>
    <t>Logan Airport Security Zone Buoy 1   </t>
  </si>
  <si>
    <t>42 22 27.78 N</t>
  </si>
  <si>
    <t>71 00 44.640 W</t>
  </si>
  <si>
    <t>Logan Airport Security Zone Buoy 10   </t>
  </si>
  <si>
    <t>42 22 22.50 N</t>
  </si>
  <si>
    <t>70 59 56.100 W</t>
  </si>
  <si>
    <t>Logan Airport Security Zone Buoy 11   </t>
  </si>
  <si>
    <t>42 22 12.06 N</t>
  </si>
  <si>
    <t>70 59 57.360 W</t>
  </si>
  <si>
    <t>Logan Airport Security Zone Buoy 12   </t>
  </si>
  <si>
    <t>42 22 04.56 N</t>
  </si>
  <si>
    <t>70 59 51.840 W</t>
  </si>
  <si>
    <t>Logan Airport Security Zone Buoy 13   </t>
  </si>
  <si>
    <t>42 21 57.60 N</t>
  </si>
  <si>
    <t>70 59 42.960 W</t>
  </si>
  <si>
    <t>Logan Airport Security Zone Buoy 14   </t>
  </si>
  <si>
    <t>42 21 51.60 N</t>
  </si>
  <si>
    <t>70 59 30.300 W</t>
  </si>
  <si>
    <t>Logan Airport Security Zone Buoy 15   </t>
  </si>
  <si>
    <t>42 21 46.50 N</t>
  </si>
  <si>
    <t>70 59 13.920 W</t>
  </si>
  <si>
    <t>Logan Airport Security Zone Buoy 16   </t>
  </si>
  <si>
    <t>42 21 37.20 N</t>
  </si>
  <si>
    <t>70 59 08.400 W</t>
  </si>
  <si>
    <t>Logan Airport Security Zone Buoy 18   </t>
  </si>
  <si>
    <t>42 21 22.20 N</t>
  </si>
  <si>
    <t>70 59 13.620 W</t>
  </si>
  <si>
    <t>Logan Airport Security Zone Buoy 19   </t>
  </si>
  <si>
    <t>42 21 09.36 N</t>
  </si>
  <si>
    <t>70 59 32.160 W</t>
  </si>
  <si>
    <t>Logan Airport Security Zone Buoy 2   </t>
  </si>
  <si>
    <t>42 22 26.22 N</t>
  </si>
  <si>
    <t>71 00 39.120 W</t>
  </si>
  <si>
    <t>Logan Airport Security Zone Buoy 20   </t>
  </si>
  <si>
    <t>42 21 02.04 N</t>
  </si>
  <si>
    <t>70 59 44.640 W</t>
  </si>
  <si>
    <t>Logan Airport Security Zone Buoy 21   </t>
  </si>
  <si>
    <t>42 20 59.40 N</t>
  </si>
  <si>
    <t>70 59 55.380 W</t>
  </si>
  <si>
    <t>Logan Airport Security Zone Buoy 22   </t>
  </si>
  <si>
    <t>42 20 52.50 N</t>
  </si>
  <si>
    <t>71 00 05.820 W</t>
  </si>
  <si>
    <t>Logan Airport Security Zone Buoy 23   </t>
  </si>
  <si>
    <t>42 20 46.14 N</t>
  </si>
  <si>
    <t>71 00 18.300 W</t>
  </si>
  <si>
    <t>Logan Airport Security Zone Buoy 25   </t>
  </si>
  <si>
    <t>42 20 49.20 N</t>
  </si>
  <si>
    <t>71 00 35.400 W</t>
  </si>
  <si>
    <t>Logan Airport Security Zone Buoy 26   </t>
  </si>
  <si>
    <t>42 21 02.88 N</t>
  </si>
  <si>
    <t>71 00 56.880 W</t>
  </si>
  <si>
    <t>Logan Airport Security Zone Buoy 27   </t>
  </si>
  <si>
    <t>42 21 06.96 N</t>
  </si>
  <si>
    <t>71 01 07.920 W</t>
  </si>
  <si>
    <t>Logan Airport Security Zone Buoy 28   </t>
  </si>
  <si>
    <t>42 21 15.36 N</t>
  </si>
  <si>
    <t>71 01 19.320 W</t>
  </si>
  <si>
    <t>Logan Airport Security Zone Buoy 29   </t>
  </si>
  <si>
    <t>42 21 19.40 N</t>
  </si>
  <si>
    <t>71 01 27.800 W</t>
  </si>
  <si>
    <t>Logan Airport Security Zone Buoy 3   </t>
  </si>
  <si>
    <t>42 22 33.54 N</t>
  </si>
  <si>
    <t>71 00 34.560 W</t>
  </si>
  <si>
    <t>Logan Airport Security Zone Buoy 4   </t>
  </si>
  <si>
    <t>42 22 41.22 N</t>
  </si>
  <si>
    <t>71 00 30.840 W</t>
  </si>
  <si>
    <t>Logan Airport Security Zone Buoy 5   </t>
  </si>
  <si>
    <t>42 22 49.80 N</t>
  </si>
  <si>
    <t>71 00 22.860 W</t>
  </si>
  <si>
    <t>Logan Airport Security Zone Buoy 6   </t>
  </si>
  <si>
    <t>42 22 47.16 N</t>
  </si>
  <si>
    <t>71 00 14.580 W</t>
  </si>
  <si>
    <t>Logan Airport Security Zone Buoy 7   </t>
  </si>
  <si>
    <t>42 22 42.66 N</t>
  </si>
  <si>
    <t>71 00 01.560 W</t>
  </si>
  <si>
    <t>Logan Airport Security Zone Buoy 9   </t>
  </si>
  <si>
    <t>42 22 30.60 N</t>
  </si>
  <si>
    <t>70 59 53.160 W</t>
  </si>
  <si>
    <t>Logan Airport Security Zone Lighted Buoy 17   </t>
  </si>
  <si>
    <t>42 21 27.54 N</t>
  </si>
  <si>
    <t>70 59 06.660 W</t>
  </si>
  <si>
    <t>Logan Airport Security Zone Lighted Buoy 24   </t>
  </si>
  <si>
    <t>42 20 45.06 N</t>
  </si>
  <si>
    <t>71 00 28.860 W</t>
  </si>
  <si>
    <t>Logan Airport Security Zone Lighted Buoy 30   </t>
  </si>
  <si>
    <t>42 21 26.04 N</t>
  </si>
  <si>
    <t>71 01 42.060 W</t>
  </si>
  <si>
    <t>Logan Airport Security Zone Lighted Buoy 8   </t>
  </si>
  <si>
    <t>42 22 39.84 N</t>
  </si>
  <si>
    <t>70 59 50.041 W</t>
  </si>
  <si>
    <t>Marblehead Harbor Fairway Buoy 10  </t>
  </si>
  <si>
    <t>42 30 23.70 N</t>
  </si>
  <si>
    <t>70 50 33.100 W</t>
  </si>
  <si>
    <t>NS-2</t>
  </si>
  <si>
    <t>Marblehead Harbor Fairway Buoy 11   </t>
  </si>
  <si>
    <t>42 30 18.10 N</t>
  </si>
  <si>
    <t>70 50 37.600 W</t>
  </si>
  <si>
    <t>Marblehead Harbor Fairway Buoy 13   </t>
  </si>
  <si>
    <t>42 30 16.50 N</t>
  </si>
  <si>
    <t>70 50 40.200 W</t>
  </si>
  <si>
    <t>Marblehead Harbor Fairway Buoy 3   </t>
  </si>
  <si>
    <t>Marblehead Harbor Fairway Buoy 4   </t>
  </si>
  <si>
    <t>42 30 32.70 N</t>
  </si>
  <si>
    <t>70 50 22.500 W</t>
  </si>
  <si>
    <t>Marblehead Harbor Fairway Buoy 5   </t>
  </si>
  <si>
    <t>42 30 27.00 N</t>
  </si>
  <si>
    <t>Marblehead Harbor Fairway Buoy 6   </t>
  </si>
  <si>
    <t>42 30 28.80 N</t>
  </si>
  <si>
    <t>Marblehead Harbor Fairway Buoy 7  </t>
  </si>
  <si>
    <t>42 30 24.60 N</t>
  </si>
  <si>
    <t>70 50 30.100 W</t>
  </si>
  <si>
    <t>Marblehead Harbor Fairway Buoy 8   </t>
  </si>
  <si>
    <t>42 30 26.00 N</t>
  </si>
  <si>
    <t>70 50 30.000 W</t>
  </si>
  <si>
    <t>Marblehead Harbor Fairway Buoy 9   </t>
  </si>
  <si>
    <t>Marblehead Harbor No Wake Buoy A   </t>
  </si>
  <si>
    <t>42 30 30.60 N</t>
  </si>
  <si>
    <t>70 50 21.000 W</t>
  </si>
  <si>
    <t>Marblehead Harbor No Wake Buoy B   </t>
  </si>
  <si>
    <t>70 50 12.600 W</t>
  </si>
  <si>
    <t>Marblehead Harbor No Wake Buoy C   </t>
  </si>
  <si>
    <t>70 50 05.400 W</t>
  </si>
  <si>
    <t>Marblehead Harbor No Wake Buoy D   </t>
  </si>
  <si>
    <t>70 50 03.000 W</t>
  </si>
  <si>
    <t>42 49 56.60 N</t>
  </si>
  <si>
    <t>Merrimack River AYC No Wake Buoy   </t>
  </si>
  <si>
    <t>Merrimack River No Wake Buoy A   </t>
  </si>
  <si>
    <t>42 49 00.10 N</t>
  </si>
  <si>
    <t>70 52 27.900 W</t>
  </si>
  <si>
    <t>Merrimack River No Wake Buoy B   </t>
  </si>
  <si>
    <t>42 49 06.60 N</t>
  </si>
  <si>
    <t>70 52 35.200 W</t>
  </si>
  <si>
    <t>Merrimack River No Wake Buoy C   </t>
  </si>
  <si>
    <t>42 49 21.20 N</t>
  </si>
  <si>
    <t>70 52 46.800 W</t>
  </si>
  <si>
    <t>Merrimack River No Wake Buoy D   </t>
  </si>
  <si>
    <t>42 49 28.50 N</t>
  </si>
  <si>
    <t>70 53 05.300 W</t>
  </si>
  <si>
    <t>Merrimack River No Wake Buoy E   </t>
  </si>
  <si>
    <t>70 52 60.000 W</t>
  </si>
  <si>
    <t>Merrimack River No Wake Buoy F   </t>
  </si>
  <si>
    <t>42 49 51.30 N</t>
  </si>
  <si>
    <t>70 53 42.300 W</t>
  </si>
  <si>
    <t>Merrimack River No Wake Buoy G   </t>
  </si>
  <si>
    <t>42 49 58.00 N</t>
  </si>
  <si>
    <t>70 54 02.000 W</t>
  </si>
  <si>
    <t>Merrimack River No Wake Buoy H   </t>
  </si>
  <si>
    <t>42 50 02.30 N</t>
  </si>
  <si>
    <t>70 54 21.900 W</t>
  </si>
  <si>
    <t>Metropolitan Yacht Club No Wake Buoy   </t>
  </si>
  <si>
    <t>42 14 10.20 N</t>
  </si>
  <si>
    <t>70 57 44.200 W</t>
  </si>
  <si>
    <t>Mill River No Wake Buoy A  </t>
  </si>
  <si>
    <t>Mill River No Wake Buoy B  </t>
  </si>
  <si>
    <t>MIT Sea Grant College Research Buoy A  </t>
  </si>
  <si>
    <t>70 57 40.000 W</t>
  </si>
  <si>
    <t>06/05 - 11/01 </t>
  </si>
  <si>
    <t>Nahant Town Wharf No Wake Buoy   </t>
  </si>
  <si>
    <t>42 25 18.10 N</t>
  </si>
  <si>
    <t>70 55 11.300 W</t>
  </si>
  <si>
    <t>06/21 - 10/01 </t>
  </si>
  <si>
    <t>Nantasket Roads DRC Lighted Hazard Buoy A   </t>
  </si>
  <si>
    <t>42 18 56.70 N</t>
  </si>
  <si>
    <t>70 55 38.500 W</t>
  </si>
  <si>
    <t>Nantasket Roads DRC Lighted Hazard Buoy B   </t>
  </si>
  <si>
    <t>42 18 52.30 N</t>
  </si>
  <si>
    <t>70 55 34.500 W</t>
  </si>
  <si>
    <t>Nantasket Roads DRC Lighted Hazard Buoy C   </t>
  </si>
  <si>
    <t>42 18 32.94 N</t>
  </si>
  <si>
    <t>70 55 19.140 W</t>
  </si>
  <si>
    <t>Nantasket Roads DRC Lighted Hazard Buoy D   </t>
  </si>
  <si>
    <t>42 18 29.90 N</t>
  </si>
  <si>
    <t>70 55 18.300 W</t>
  </si>
  <si>
    <t>Neptune LNG Deepwater Port Lighted Buoy North A1  </t>
  </si>
  <si>
    <t>42 29 13.61 N</t>
  </si>
  <si>
    <t>70 36 33.350 W</t>
  </si>
  <si>
    <t>ANT-BOS</t>
  </si>
  <si>
    <t>Neptune LNG Deepwater Port Lighted Buoy South B1  </t>
  </si>
  <si>
    <t>42 27 23.35 N</t>
  </si>
  <si>
    <t>70 36 05.540 W</t>
  </si>
  <si>
    <t>Neptune LNG Deepwater Port Lighted Hazard Buoy   </t>
  </si>
  <si>
    <t>42 29 07.57 N</t>
  </si>
  <si>
    <t>70 46 34.638 W</t>
  </si>
  <si>
    <t>New England Aquarium Intake Buoy   </t>
  </si>
  <si>
    <t>42 21 32.00 N</t>
  </si>
  <si>
    <t>71 02 54.000 W</t>
  </si>
  <si>
    <t>North River Buoy 12A  </t>
  </si>
  <si>
    <t>42 09 43.80 N</t>
  </si>
  <si>
    <t>70 43 09.000 W</t>
  </si>
  <si>
    <t>BOS-6C</t>
  </si>
  <si>
    <t>North River Buoy 13   </t>
  </si>
  <si>
    <t>42 09 51.30 N</t>
  </si>
  <si>
    <t>70 43 20.300 W</t>
  </si>
  <si>
    <t>North River Buoy 14  </t>
  </si>
  <si>
    <t>42 09 53.40 N</t>
  </si>
  <si>
    <t>70 43 23.500 W</t>
  </si>
  <si>
    <t>North River Buoy 15   </t>
  </si>
  <si>
    <t>42 09 53.30 N</t>
  </si>
  <si>
    <t>70 43 30.900 W</t>
  </si>
  <si>
    <t>North River Buoy 16   </t>
  </si>
  <si>
    <t>42 09 54.50 N</t>
  </si>
  <si>
    <t>70 43 28.500 W</t>
  </si>
  <si>
    <t>North River Buoy 17   </t>
  </si>
  <si>
    <t>42 09 51.40 N</t>
  </si>
  <si>
    <t>70 43 41.700 W</t>
  </si>
  <si>
    <t>North River Buoy 18   </t>
  </si>
  <si>
    <t>42 09 52.20 N</t>
  </si>
  <si>
    <t>70 43 42.000 W</t>
  </si>
  <si>
    <t>North River Buoy 20   </t>
  </si>
  <si>
    <t>42 09 49.60 N</t>
  </si>
  <si>
    <t>70 43 46.700 W</t>
  </si>
  <si>
    <t>North River Buoy 21   </t>
  </si>
  <si>
    <t>42 09 44.50 N</t>
  </si>
  <si>
    <t>70 43 52.400 W</t>
  </si>
  <si>
    <t>North River Buoy 25   </t>
  </si>
  <si>
    <t>42 09 40.70 N</t>
  </si>
  <si>
    <t>70 44 03.600 W</t>
  </si>
  <si>
    <t>North River Buoy 27   </t>
  </si>
  <si>
    <t>42 09 43.00 N</t>
  </si>
  <si>
    <t>70 44 06.900 W</t>
  </si>
  <si>
    <t>North River Buoy 29   </t>
  </si>
  <si>
    <t>42 09 42.50 N</t>
  </si>
  <si>
    <t>70 44 15.800 W</t>
  </si>
  <si>
    <t>North River Daybeacon 23   </t>
  </si>
  <si>
    <t>42 09 37.60 N</t>
  </si>
  <si>
    <t>70 43 58.000 W</t>
  </si>
  <si>
    <t>North River Daybeacon 24   </t>
  </si>
  <si>
    <t>42 09 38.30 N</t>
  </si>
  <si>
    <t>70 43 58.600 W</t>
  </si>
  <si>
    <t>North River No Wake Buoy A  </t>
  </si>
  <si>
    <t>42 09 50.64 N</t>
  </si>
  <si>
    <t>70 43 45.060 W</t>
  </si>
  <si>
    <t>North River No Wake Buoy B  </t>
  </si>
  <si>
    <t>42 09 55.08 N</t>
  </si>
  <si>
    <t>70 44 57.600 W</t>
  </si>
  <si>
    <t>North River No Wake Buoy C  </t>
  </si>
  <si>
    <t>42 09 53.64 N</t>
  </si>
  <si>
    <t>70 43 20.580 W</t>
  </si>
  <si>
    <t>North River No Wake Buoy D  </t>
  </si>
  <si>
    <t>42 09 41.28 N</t>
  </si>
  <si>
    <t>70 44 35.040 W</t>
  </si>
  <si>
    <t>Northeast Gateway Deepwater Port Lighted Buoy A1  </t>
  </si>
  <si>
    <t>42 23 38.38 N</t>
  </si>
  <si>
    <t>70 35 30.955 W</t>
  </si>
  <si>
    <t>Northeast Gateway Deepwater Port Lighted Buoy B1  </t>
  </si>
  <si>
    <t>42 23 56.35 N</t>
  </si>
  <si>
    <t>70 37 00.388 W</t>
  </si>
  <si>
    <t>Northeast Gateway Support Vessel Mooring Buoy   </t>
  </si>
  <si>
    <t>42 24 01.80 N</t>
  </si>
  <si>
    <t>70 38 42.600 W</t>
  </si>
  <si>
    <t>OCYC No Wake Buoy North   </t>
  </si>
  <si>
    <t>42 18 07.10 N</t>
  </si>
  <si>
    <t>71 02 32.300 W</t>
  </si>
  <si>
    <t>OCYC No Wake Buoy South   </t>
  </si>
  <si>
    <t>42 17 51.70 N</t>
  </si>
  <si>
    <t>71 02 33.600 W</t>
  </si>
  <si>
    <t>Old Scituate Light   </t>
  </si>
  <si>
    <t>42 12 17.20 N</t>
  </si>
  <si>
    <t>70 42 56.700 W</t>
  </si>
  <si>
    <t>BOS-5</t>
  </si>
  <si>
    <t>Old Sow Rocks Danger Buoy   </t>
  </si>
  <si>
    <t>42 48 51.60 N</t>
  </si>
  <si>
    <t>70 51 54.900 W</t>
  </si>
  <si>
    <t>Palmer Cove Channel Buoy 1   </t>
  </si>
  <si>
    <t>42 30 52.02 N</t>
  </si>
  <si>
    <t>70 52 57.362 W</t>
  </si>
  <si>
    <t>05/01 - 12/01 </t>
  </si>
  <si>
    <t>Palmer Cove Channel Buoy 2PC   </t>
  </si>
  <si>
    <t>42 30 52.80 N</t>
  </si>
  <si>
    <t>70 52 57.800 W</t>
  </si>
  <si>
    <t>Palmer Cove Channel Buoy 3   </t>
  </si>
  <si>
    <t>42 30 50.94 N</t>
  </si>
  <si>
    <t>70 53 00.360 W</t>
  </si>
  <si>
    <t>Palmer Cove Channel Buoy 4   </t>
  </si>
  <si>
    <t>42 30 52.38 N</t>
  </si>
  <si>
    <t>70 53 00.300 W</t>
  </si>
  <si>
    <t>Palmer Cove Channel Buoy 5   </t>
  </si>
  <si>
    <t>42 30 50.04 N</t>
  </si>
  <si>
    <t>70 53 03.660 W</t>
  </si>
  <si>
    <t>Palmer Cove Channel Buoy 6   </t>
  </si>
  <si>
    <t>42 30 51.70 N</t>
  </si>
  <si>
    <t>70 53 03.000 W</t>
  </si>
  <si>
    <t>Palmer Cove Channel Buoy 7   </t>
  </si>
  <si>
    <t>42 30 49.56 N</t>
  </si>
  <si>
    <t>70 53 08.220 W</t>
  </si>
  <si>
    <t>Palmer Cove Channel Buoy 8   </t>
  </si>
  <si>
    <t>42 30 51.00 N</t>
  </si>
  <si>
    <t>70 53 06.100 W</t>
  </si>
  <si>
    <t>Palmer Cove Channel Daybeacon 10   </t>
  </si>
  <si>
    <t>42 30 49.98 N</t>
  </si>
  <si>
    <t>70 53 09.120 W</t>
  </si>
  <si>
    <t>Palmer Cove Channel Daybeacon 9   </t>
  </si>
  <si>
    <t>42 30 48.90 N</t>
  </si>
  <si>
    <t>70 53 09.200 W</t>
  </si>
  <si>
    <t>Palmer Cove Danger Buoy   </t>
  </si>
  <si>
    <t>42 30 52.08 N</t>
  </si>
  <si>
    <t>70 52 57.540 W</t>
  </si>
  <si>
    <t>Parker River Buoy 32   </t>
  </si>
  <si>
    <t>42 44 40.20 N</t>
  </si>
  <si>
    <t>70 49 09.900 W</t>
  </si>
  <si>
    <t>NBP-3</t>
  </si>
  <si>
    <t>Parker River Buoy 33  </t>
  </si>
  <si>
    <t>42 44 47.40 N</t>
  </si>
  <si>
    <t>70 49 13.200 W</t>
  </si>
  <si>
    <t>Parker River Buoy 34  </t>
  </si>
  <si>
    <t>42 44 59.70 N</t>
  </si>
  <si>
    <t>70 49 11.400 W</t>
  </si>
  <si>
    <t>Parker River Buoy 35   </t>
  </si>
  <si>
    <t>42 45 06.00 N</t>
  </si>
  <si>
    <t>70 49 18.700 W</t>
  </si>
  <si>
    <t>Parker River Buoy 37   </t>
  </si>
  <si>
    <t>42 45 12.60 N</t>
  </si>
  <si>
    <t>70 49 24.000 W</t>
  </si>
  <si>
    <t>Parker River Buoy 38   </t>
  </si>
  <si>
    <t>42 45 17.10 N</t>
  </si>
  <si>
    <t>70 49 20.400 W</t>
  </si>
  <si>
    <t>Parker River Buoy 39  </t>
  </si>
  <si>
    <t>42 45 20.50 N</t>
  </si>
  <si>
    <t>Parker River Buoy 40   </t>
  </si>
  <si>
    <t>42 45 22.80 N</t>
  </si>
  <si>
    <t>Parker River Buoy 42   </t>
  </si>
  <si>
    <t>42 45 26.40 N</t>
  </si>
  <si>
    <t>70 49 27.900 W</t>
  </si>
  <si>
    <t>Parker River Buoy 43  </t>
  </si>
  <si>
    <t>42 45 25.80 N</t>
  </si>
  <si>
    <t>70 49 28.800 W</t>
  </si>
  <si>
    <t>Parker River Buoy 44   </t>
  </si>
  <si>
    <t>42 45 27.60 N</t>
  </si>
  <si>
    <t>70 49 37.800 W</t>
  </si>
  <si>
    <t>Parker River Buoy 46   </t>
  </si>
  <si>
    <t>42 45 30.10 N</t>
  </si>
  <si>
    <t>70 49 41.100 W</t>
  </si>
  <si>
    <t>Parker River Buoy 47  </t>
  </si>
  <si>
    <t>42 45 33.60 N</t>
  </si>
  <si>
    <t>70 49 45.000 W</t>
  </si>
  <si>
    <t>Parker River Buoy 48  </t>
  </si>
  <si>
    <t>42 45 37.20 N</t>
  </si>
  <si>
    <t>70 49 51.000 W</t>
  </si>
  <si>
    <t>Parker River No Wake Buoy A  </t>
  </si>
  <si>
    <t>42 45 38.80 N</t>
  </si>
  <si>
    <t>70 50 01.600 W</t>
  </si>
  <si>
    <t>Parker River No Wake Buoy B  </t>
  </si>
  <si>
    <t>42 45 40.20 N</t>
  </si>
  <si>
    <t>70 50 01.400 W</t>
  </si>
  <si>
    <t>Parker River No Wake Buoy C  </t>
  </si>
  <si>
    <t>42 45 41.50 N</t>
  </si>
  <si>
    <t>70 50 37.100 W</t>
  </si>
  <si>
    <t>Parker River No Wake Buoy D  </t>
  </si>
  <si>
    <t>42 45 45.60 N</t>
  </si>
  <si>
    <t>70 50 54.000 W</t>
  </si>
  <si>
    <t>Phillips Beach Swim Buoys (4)  </t>
  </si>
  <si>
    <t>42 28 09.00 N</t>
  </si>
  <si>
    <t>70 53 11.000 W</t>
  </si>
  <si>
    <t>Pleasure Bay Light   </t>
  </si>
  <si>
    <t>42 19 50.60 N</t>
  </si>
  <si>
    <t>71 00 54.500 W</t>
  </si>
  <si>
    <t>Plymouth Harbor Speed Buoy   </t>
  </si>
  <si>
    <t>41 57 42.20 N</t>
  </si>
  <si>
    <t>70 39 18.700 W</t>
  </si>
  <si>
    <t>Point of Pines Yacht Club No Wake Buoy A   </t>
  </si>
  <si>
    <t>42 26 34.74 N</t>
  </si>
  <si>
    <t>70 57 45.360 W</t>
  </si>
  <si>
    <t>Ram Island No Wake Buoy A  </t>
  </si>
  <si>
    <t>Rust Island No Wake Buoy A   </t>
  </si>
  <si>
    <t>Salem Harbor No Wake Buoy A  </t>
  </si>
  <si>
    <t>42 31 31.31 N</t>
  </si>
  <si>
    <t>70 52 01.620 W</t>
  </si>
  <si>
    <t>Salem Harbor No Wake Buoy B  </t>
  </si>
  <si>
    <t>42 31 27.34 N</t>
  </si>
  <si>
    <t>70 52 00.276 W</t>
  </si>
  <si>
    <t>Salem Harbor No Wake Buoy C  </t>
  </si>
  <si>
    <t>42 31 24.61 N</t>
  </si>
  <si>
    <t>70 51 57.594 W</t>
  </si>
  <si>
    <t>Salem Harbor No Wake Buoy D  </t>
  </si>
  <si>
    <t>42 31 22.13 N</t>
  </si>
  <si>
    <t>70 51 54.906 W</t>
  </si>
  <si>
    <t>Salem Willows No Wake Buoy  </t>
  </si>
  <si>
    <t>42 32 14.40 N</t>
  </si>
  <si>
    <t>70 51 53.280 W</t>
  </si>
  <si>
    <t>Sandy Point No Wake Buoy   </t>
  </si>
  <si>
    <t>42 42 09.00 N</t>
  </si>
  <si>
    <t>70 47 13.740 W</t>
  </si>
  <si>
    <t>Scituate PHRF Racing Buoy N   </t>
  </si>
  <si>
    <t>42 11 40.20 N</t>
  </si>
  <si>
    <t>70 40 36.000 W</t>
  </si>
  <si>
    <t>Scituate PHRF Racing Buoy S   </t>
  </si>
  <si>
    <t>42 12 55.20 N</t>
  </si>
  <si>
    <t>70 40 52.200 W</t>
  </si>
  <si>
    <t>Scituate PHRF Racing Buoy W   </t>
  </si>
  <si>
    <t>42 11 18.00 N</t>
  </si>
  <si>
    <t>70 42 27.000 W</t>
  </si>
  <si>
    <t>SCITUATE PUMP OUT BUOY   </t>
  </si>
  <si>
    <t>42 12 12.00 N</t>
  </si>
  <si>
    <t>70 43 010.000 W</t>
  </si>
  <si>
    <t>Seabrook Power Plant Buoy A   </t>
  </si>
  <si>
    <t>42 54 17.00 N</t>
  </si>
  <si>
    <t>70 47 12.000 W</t>
  </si>
  <si>
    <t>NBP-6</t>
  </si>
  <si>
    <t>Seabrook Power Plant Buoy B   </t>
  </si>
  <si>
    <t>42 53 43.00 N</t>
  </si>
  <si>
    <t>70 47 25.000 W</t>
  </si>
  <si>
    <t>Seabrook Power Plant Buoy C   </t>
  </si>
  <si>
    <t>42 53 36.00 N</t>
  </si>
  <si>
    <t>70 47 15.000 W</t>
  </si>
  <si>
    <t>Seabrook Station Buoy DS  </t>
  </si>
  <si>
    <t>42 53 41.00 N</t>
  </si>
  <si>
    <t>Seabrook Station Buoy T7  </t>
  </si>
  <si>
    <t>42 55 15.00 N</t>
  </si>
  <si>
    <t>70 46 46.000 W</t>
  </si>
  <si>
    <t>Seabrook Wastewater Outfall Hazard Buoy  </t>
  </si>
  <si>
    <t>42 52 24.00 N</t>
  </si>
  <si>
    <t>70 48 33.000 W</t>
  </si>
  <si>
    <t>Short Beach No Wake Buoy A  </t>
  </si>
  <si>
    <t>42 25 49.60 N</t>
  </si>
  <si>
    <t>70 55 38.600 W</t>
  </si>
  <si>
    <t>Short Beach No Wake Buoy B  </t>
  </si>
  <si>
    <t>42 25 54.60 N</t>
  </si>
  <si>
    <t>70 55 42.800 W</t>
  </si>
  <si>
    <t>Short Beach No Wake Buoy C  </t>
  </si>
  <si>
    <t>42 26 00.50 N</t>
  </si>
  <si>
    <t>70 55 47.800 W</t>
  </si>
  <si>
    <t>South Channel No Wake Buoy A  </t>
  </si>
  <si>
    <t>42 31 19.80 N</t>
  </si>
  <si>
    <t>70 51 52.200 W</t>
  </si>
  <si>
    <t>South Channel No Wake Buoy B  </t>
  </si>
  <si>
    <t>42 31 22.00 N</t>
  </si>
  <si>
    <t>70 51 30.700 W</t>
  </si>
  <si>
    <t>South Channel No Wake Buoy C  </t>
  </si>
  <si>
    <t>42 31 21.90 N</t>
  </si>
  <si>
    <t>70 51 16.100 W</t>
  </si>
  <si>
    <t>South Channel No Wake Buoy D  </t>
  </si>
  <si>
    <t>42 31 21.50 N</t>
  </si>
  <si>
    <t>70 51 05.700 W</t>
  </si>
  <si>
    <t>05/01 - 03/26 </t>
  </si>
  <si>
    <t>South Channel No Wake Buoy E  </t>
  </si>
  <si>
    <t>42 31 18.70 N</t>
  </si>
  <si>
    <t>70 50 59.400 W</t>
  </si>
  <si>
    <t>South Channel No Wake Buoy F  </t>
  </si>
  <si>
    <t>42 31 14.90 N</t>
  </si>
  <si>
    <t>70 50 40.600 W</t>
  </si>
  <si>
    <t>South of the Train Bridge No Wake Buoy A   </t>
  </si>
  <si>
    <t>South River Buoy 4   </t>
  </si>
  <si>
    <t>42 09 22.98 N</t>
  </si>
  <si>
    <t>70 42 39.000 W</t>
  </si>
  <si>
    <t>South River Buoy 6   </t>
  </si>
  <si>
    <t>42 09 20.90 N</t>
  </si>
  <si>
    <t>70 42 23.900 W</t>
  </si>
  <si>
    <t>South River Buoy 7   </t>
  </si>
  <si>
    <t>42 09 11.30 N</t>
  </si>
  <si>
    <t>70 42 08.900 W</t>
  </si>
  <si>
    <t>South River Buoy 9   </t>
  </si>
  <si>
    <t>42 09 05.00 N</t>
  </si>
  <si>
    <t>70 42 00.900 W</t>
  </si>
  <si>
    <t>South River Buoy 10   </t>
  </si>
  <si>
    <t>42 08 54.40 N</t>
  </si>
  <si>
    <t>70 42 07.600 W</t>
  </si>
  <si>
    <t>South River Buoy 12   </t>
  </si>
  <si>
    <t>42 08 46.40 N</t>
  </si>
  <si>
    <t>70 42 09.900 W</t>
  </si>
  <si>
    <t>South River Buoy 13   </t>
  </si>
  <si>
    <t>42 08 42.00 N</t>
  </si>
  <si>
    <t>70 42 09.000 W</t>
  </si>
  <si>
    <t>South River Buoy 14   </t>
  </si>
  <si>
    <t>42 08 39.20 N</t>
  </si>
  <si>
    <t>70 42 08.200 W</t>
  </si>
  <si>
    <t>South River Buoy 16   </t>
  </si>
  <si>
    <t>42 08 32.00 N</t>
  </si>
  <si>
    <t>70 41 51.000 W</t>
  </si>
  <si>
    <t>South River Buoy 18   </t>
  </si>
  <si>
    <t>42 08 20.00 N</t>
  </si>
  <si>
    <t>70 41 39.000 W</t>
  </si>
  <si>
    <t>South River Buoy 8   </t>
  </si>
  <si>
    <t>42 09 06.20 N</t>
  </si>
  <si>
    <t>70 42 02.000 W</t>
  </si>
  <si>
    <t>South Shore YC Back River No Wake Buoy  </t>
  </si>
  <si>
    <t>42 15 00.23 N</t>
  </si>
  <si>
    <t>70 55 54.999 W</t>
  </si>
  <si>
    <t>Spectacle Island Lighted Danger Buoy A   </t>
  </si>
  <si>
    <t>42 19 11.58 N</t>
  </si>
  <si>
    <t>70 59 18.600 W</t>
  </si>
  <si>
    <t>Spectacle Island Lighted Hazard Buoy A  </t>
  </si>
  <si>
    <t>42 19 28.52 N</t>
  </si>
  <si>
    <t>70 59 30.397 W</t>
  </si>
  <si>
    <t>Spectacle Island Lighted Hazard Buoy B  </t>
  </si>
  <si>
    <t>42 19 24.49 N</t>
  </si>
  <si>
    <t>70 59 30.415 W</t>
  </si>
  <si>
    <t>Spectacle Island Lighted Hazard Buoy C  </t>
  </si>
  <si>
    <t>42 19 19.49 N</t>
  </si>
  <si>
    <t>70 59 23.586 W</t>
  </si>
  <si>
    <t>Spectacle Island Lighted No Wake Buoy A   </t>
  </si>
  <si>
    <t>42 19 25.44 N</t>
  </si>
  <si>
    <t>70 59 29.220 W</t>
  </si>
  <si>
    <t>Spectacle Island Lighted No Wake Buoy B   </t>
  </si>
  <si>
    <t>42 19 16.62 N</t>
  </si>
  <si>
    <t>70 59 25.020 W</t>
  </si>
  <si>
    <t>Spectacle Island Lighted No Wake Buoy C   </t>
  </si>
  <si>
    <t>42 19 09.12 N</t>
  </si>
  <si>
    <t>Spectacle Island Lighted No Wake Buoy D   </t>
  </si>
  <si>
    <t>42 19 03.78 N</t>
  </si>
  <si>
    <t>70 59 07.380 W</t>
  </si>
  <si>
    <t>Standish Shore Guzzle Buoy 2S   </t>
  </si>
  <si>
    <t>42 00 07.80 N</t>
  </si>
  <si>
    <t>70 40 14.400 W</t>
  </si>
  <si>
    <t>Standish Shore Guzzle Buoy 4   </t>
  </si>
  <si>
    <t>42 00 19.20 N</t>
  </si>
  <si>
    <t>70 40 08.040 W</t>
  </si>
  <si>
    <t>Standish Shore Guzzle Buoy 6   </t>
  </si>
  <si>
    <t>70 39 56.700 W</t>
  </si>
  <si>
    <t>Stone Pier No Wake Buoy A   </t>
  </si>
  <si>
    <t>TEST Browns Bank Light TEST  </t>
  </si>
  <si>
    <t>41 58 32.93 N</t>
  </si>
  <si>
    <t>70 37 47.290 W</t>
  </si>
  <si>
    <t>TEST</t>
  </si>
  <si>
    <t>Thacher Island North Light   </t>
  </si>
  <si>
    <t>42 38 21.83 N</t>
  </si>
  <si>
    <t>70 34 30.000 W</t>
  </si>
  <si>
    <t>THIS IS A TESTING BUOY   </t>
  </si>
  <si>
    <t>42 20 31.00 N</t>
  </si>
  <si>
    <t>70 30 45.000 W</t>
  </si>
  <si>
    <t>Thurston Point No Wake Buoy A   </t>
  </si>
  <si>
    <t>UMass Buoy 1   </t>
  </si>
  <si>
    <t>UMass Buoy 10   </t>
  </si>
  <si>
    <t>42 18 37.50 N</t>
  </si>
  <si>
    <t>71 02 24.000 W</t>
  </si>
  <si>
    <t>UMass Buoy 2   </t>
  </si>
  <si>
    <t>42 18 25.49 N</t>
  </si>
  <si>
    <t>71 02 31.542 W</t>
  </si>
  <si>
    <t>UMass Buoy 3   </t>
  </si>
  <si>
    <t>42 18 28.13 N</t>
  </si>
  <si>
    <t>71 02 34.644 W</t>
  </si>
  <si>
    <t>UMass Buoy 4   </t>
  </si>
  <si>
    <t>42 18 28.81 N</t>
  </si>
  <si>
    <t>71 02 33.654 W</t>
  </si>
  <si>
    <t>UMass Buoy 5   </t>
  </si>
  <si>
    <t>42 18 30.97 N</t>
  </si>
  <si>
    <t>71 02 33.282 W</t>
  </si>
  <si>
    <t>UMass Buoy 6   </t>
  </si>
  <si>
    <t>42 18 32.82 N</t>
  </si>
  <si>
    <t>71 02 30.396 W</t>
  </si>
  <si>
    <t>UMass Buoy 7   </t>
  </si>
  <si>
    <t>UMass Buoy 8   </t>
  </si>
  <si>
    <t>42 18 35.20 N</t>
  </si>
  <si>
    <t>71 02 27.798 W</t>
  </si>
  <si>
    <t>UMass Buoy 9   </t>
  </si>
  <si>
    <t>42 18 38.22 N</t>
  </si>
  <si>
    <t>71 02 25.704 W</t>
  </si>
  <si>
    <t>UMass Information/Location Buoy   </t>
  </si>
  <si>
    <t>42 18 20.77 N</t>
  </si>
  <si>
    <t>71 02 28.260 W</t>
  </si>
  <si>
    <t>UNH Lighted Research Wave Buoy   </t>
  </si>
  <si>
    <t>BOS-POC</t>
  </si>
  <si>
    <t>University of Maine ODAS Lighted Buoy A   </t>
  </si>
  <si>
    <t>42 31 24.60 N</t>
  </si>
  <si>
    <t>70 33 58.800 W</t>
  </si>
  <si>
    <t>Walker Creek No Wake Buoy   </t>
  </si>
  <si>
    <t>Weir River No Wake Buoy B   </t>
  </si>
  <si>
    <t>42 16 30.48 N</t>
  </si>
  <si>
    <t>70 53 00.720 W</t>
  </si>
  <si>
    <t>05/27 - 10/15 </t>
  </si>
  <si>
    <t>Weir River No Wake Buoy C   </t>
  </si>
  <si>
    <t>42 16 31.38 N</t>
  </si>
  <si>
    <t>70 52 46.380 W</t>
  </si>
  <si>
    <t>Weir River No Wake Buoy F   </t>
  </si>
  <si>
    <t>42 16 04.40 N</t>
  </si>
  <si>
    <t>70 51 59.400 W</t>
  </si>
  <si>
    <t>Weir River No Wake Buoy G   </t>
  </si>
  <si>
    <t>42 16 04.80 N</t>
  </si>
  <si>
    <t>70 51 46.900 W</t>
  </si>
  <si>
    <t>42 15 04.80 N</t>
  </si>
  <si>
    <t>70 56 05.400 W</t>
  </si>
  <si>
    <t>42 15 03.70 N</t>
  </si>
  <si>
    <t>70 56 08.000 W</t>
  </si>
  <si>
    <t>42 15 04.10 N</t>
  </si>
  <si>
    <t>70 56 05.500 W</t>
  </si>
  <si>
    <t>Western Way Channel Obstruction Light 5A  </t>
  </si>
  <si>
    <t>42 18 32.84 N</t>
  </si>
  <si>
    <t>70 58 48.125 W</t>
  </si>
  <si>
    <t>Western Way Channel Obstruction Light 5B  </t>
  </si>
  <si>
    <t>42 18 33.25 N</t>
  </si>
  <si>
    <t>70 58 48.430 W</t>
  </si>
  <si>
    <t>Western Way Channel Obstruction Light 6A  </t>
  </si>
  <si>
    <t>42 18 34.02 N</t>
  </si>
  <si>
    <t>70 58 45.200 W</t>
  </si>
  <si>
    <t>Western Way Channel Obstruction Light 6B  </t>
  </si>
  <si>
    <t>42 18 34.43 N</t>
  </si>
  <si>
    <t>70 58 45.501 W</t>
  </si>
  <si>
    <t>Western Way Obstruction Light A1  </t>
  </si>
  <si>
    <t>42 18 23.47 N</t>
  </si>
  <si>
    <t>70 59 11.564 W</t>
  </si>
  <si>
    <t>Western Way Obstruction Light A2  </t>
  </si>
  <si>
    <t>42 18 23.81 N</t>
  </si>
  <si>
    <t>70 59 11.806 W</t>
  </si>
  <si>
    <t>Western Way Obstruction Light B1  </t>
  </si>
  <si>
    <t>42 18 24.65 N</t>
  </si>
  <si>
    <t>70 59 08.641 W</t>
  </si>
  <si>
    <t>Western Way Obstruction Light B2  </t>
  </si>
  <si>
    <t>42 18 24.99 N</t>
  </si>
  <si>
    <t>70 59 08.880 W</t>
  </si>
  <si>
    <t>Western Way Obstruction Light C1  </t>
  </si>
  <si>
    <t>42 18 25.80 N</t>
  </si>
  <si>
    <t>70 59 05.691 W</t>
  </si>
  <si>
    <t>Western Way Obstruction Light C2  </t>
  </si>
  <si>
    <t>42 18 26.19 N</t>
  </si>
  <si>
    <t>70 59 05.979 W</t>
  </si>
  <si>
    <t>Western Way Obstruction Light D1  </t>
  </si>
  <si>
    <t>42 18 27.00 N</t>
  </si>
  <si>
    <t>70 59 02.787 W</t>
  </si>
  <si>
    <t>Western Way Obstruction Light D2  </t>
  </si>
  <si>
    <t>42 18 27.34 N</t>
  </si>
  <si>
    <t>70 59 03.027 W</t>
  </si>
  <si>
    <t>Western Way Obstruction Light E1  </t>
  </si>
  <si>
    <t>42 18 28.18 N</t>
  </si>
  <si>
    <t>70 58 59.860 W</t>
  </si>
  <si>
    <t>Western Way Obstruction Light E2  </t>
  </si>
  <si>
    <t>42 18 28.51 N</t>
  </si>
  <si>
    <t>70 59 00.101 W</t>
  </si>
  <si>
    <t>Western Way Obstruction Light F1  </t>
  </si>
  <si>
    <t>42 18 29.32 N</t>
  </si>
  <si>
    <t>70 58 56.913 W</t>
  </si>
  <si>
    <t>Western Way Obstruction Light F2  </t>
  </si>
  <si>
    <t>42 18 29.72 N</t>
  </si>
  <si>
    <t>70 58 57.201 W</t>
  </si>
  <si>
    <t>Western Way Obstruction Light G1  </t>
  </si>
  <si>
    <t>42 18 30.54 N</t>
  </si>
  <si>
    <t>70 58 54.017 W</t>
  </si>
  <si>
    <t>Western Way Obstruction Light G2  </t>
  </si>
  <si>
    <t>42 18 30.86 N</t>
  </si>
  <si>
    <t>70 58 54.250 W</t>
  </si>
  <si>
    <t>Western Way Obstruction Light H1  </t>
  </si>
  <si>
    <t>42 18 31.71 N</t>
  </si>
  <si>
    <t>70 58 51.085 W</t>
  </si>
  <si>
    <t>Western Way Obstruction Light H2  </t>
  </si>
  <si>
    <t>42 18 32.04 N</t>
  </si>
  <si>
    <t>70 58 51.324 W</t>
  </si>
  <si>
    <t>Western Way Obstruction Light K1  </t>
  </si>
  <si>
    <t>42 18 35.24 N</t>
  </si>
  <si>
    <t>70 58 42.304 W</t>
  </si>
  <si>
    <t>Western Way Obstruction Light K2  </t>
  </si>
  <si>
    <t>42 18 35.57 N</t>
  </si>
  <si>
    <t>70 58 42.546 W</t>
  </si>
  <si>
    <t>Western Way Obstruction Light L1  </t>
  </si>
  <si>
    <t>42 18 36.41 N</t>
  </si>
  <si>
    <t>70 58 39.375 W</t>
  </si>
  <si>
    <t>Western Way Obstruction Light L2  </t>
  </si>
  <si>
    <t>42 18 36.75 N</t>
  </si>
  <si>
    <t>70 58 39.612 W</t>
  </si>
  <si>
    <t>Weymouth Back River Bridge No Wake Daybeacon   </t>
  </si>
  <si>
    <t>42 14 49.80 N</t>
  </si>
  <si>
    <t>70 55 53.400 W</t>
  </si>
  <si>
    <t>Weymouth Back River No Swim/No Ski Daybeacon   </t>
  </si>
  <si>
    <t>42 14 42.66 N</t>
  </si>
  <si>
    <t>70 55 51.600 W</t>
  </si>
  <si>
    <t>Weymouth Back River No Wake Buoy  </t>
  </si>
  <si>
    <t>42 15 51.10 N</t>
  </si>
  <si>
    <t>70 56 22.900 W</t>
  </si>
  <si>
    <t>Weymouth Fore River Speed Buoy   </t>
  </si>
  <si>
    <t>42 15 20.30 N</t>
  </si>
  <si>
    <t>70 56 40.300 W</t>
  </si>
  <si>
    <t>Wheeler Point No Wake Buoy A   </t>
  </si>
  <si>
    <t>42 09 36.66 N</t>
  </si>
  <si>
    <t>70 41 56.100 W</t>
  </si>
  <si>
    <t>05/31 - 11/01 </t>
  </si>
  <si>
    <t>White Shark Conservancy Research Buoy ST2  </t>
  </si>
  <si>
    <t>42 13 51.06 N</t>
  </si>
  <si>
    <t>70 44 57.120 W</t>
  </si>
  <si>
    <t>05/30 - 11/01 </t>
  </si>
  <si>
    <t>WHOI Lighted Research Buoy BC  </t>
  </si>
  <si>
    <t>42 20 27.95 N</t>
  </si>
  <si>
    <t>70 55 11.111 W</t>
  </si>
  <si>
    <t>WHOI Rainsford Island Lighted Research Buoy A  </t>
  </si>
  <si>
    <t>42 18 46.86 N</t>
  </si>
  <si>
    <t>70 57 27.598 W</t>
  </si>
  <si>
    <t>WHOI Rainsford Island Lighted Research Buoy B  </t>
  </si>
  <si>
    <t>42 18 32.70 N</t>
  </si>
  <si>
    <t>70 57 02.182 W</t>
  </si>
  <si>
    <t>WHOI Rainsford Island Lighted Research Buoy C  </t>
  </si>
  <si>
    <t>42 18 24.07 N</t>
  </si>
  <si>
    <t>70 57 43.186 W</t>
  </si>
  <si>
    <t>WHOI TSS Research LB AB-1   </t>
  </si>
  <si>
    <t>WHOI TSS Research LB AB-2   </t>
  </si>
  <si>
    <t>WHOI TSS Research LB AB-3   </t>
  </si>
  <si>
    <t>WHOI TSS Research LB AB-4   </t>
  </si>
  <si>
    <t>WHOI TSS Research LB AB-5   </t>
  </si>
  <si>
    <t>Wingaersheek Beach Swim Buoy   </t>
  </si>
  <si>
    <t>Wompatuck Improvement Association Swim Buoy  </t>
  </si>
  <si>
    <t>42 15 34.00 N</t>
  </si>
  <si>
    <t>70 54 51.000 W</t>
  </si>
  <si>
    <t>06/15 - 09/15 </t>
  </si>
  <si>
    <t>If a paton does not have to be done this year it is labeled "no" this also triggers the row to shade light gray. Avoid doing "no" patons as doing them will unballence the one third a year rule.</t>
  </si>
  <si>
    <t>Fixed aid = 25 feet = 25/6076 = .0041 of a nauticle mile</t>
  </si>
  <si>
    <t>Floating lateral PATON = 50 feet = 50/6076 = .0082 of a nautical mile</t>
  </si>
  <si>
    <t>Floating non lateral PATON = 500 feet = 500/6076 = .0823 of a nautical mile</t>
  </si>
  <si>
    <t>There are some special features to these sheets if you are going to use them for any kind of off line record keeping.</t>
  </si>
  <si>
    <t>Verify</t>
  </si>
  <si>
    <t>v</t>
  </si>
  <si>
    <t>m</t>
  </si>
  <si>
    <t xml:space="preserve">ANT teams </t>
  </si>
  <si>
    <t>Yes, meaning it needs verification, will leave the entire row for that aid clear</t>
  </si>
  <si>
    <t>"No" will produce a light grey shading. These are to aid the verifiers in the field also.</t>
  </si>
  <si>
    <t>"V"(for verified) will make the entire row green.</t>
  </si>
  <si>
    <t>d</t>
  </si>
  <si>
    <t>PATON NAME   </t>
  </si>
  <si>
    <t>PATROL AREA   </t>
  </si>
  <si>
    <t>Long Beach Swim Buoys (6)  </t>
  </si>
  <si>
    <t>42 33 44.04 N</t>
  </si>
  <si>
    <t>70 46 38.040 W</t>
  </si>
  <si>
    <t>05/01 - 10/02 </t>
  </si>
  <si>
    <t>Mechanics Rock Hazard Buoy  </t>
  </si>
  <si>
    <t>Point of Pines Yacht Club No Wake Sign  </t>
  </si>
  <si>
    <t>42 26 37.44 N</t>
  </si>
  <si>
    <t>70 57 58.120 W</t>
  </si>
  <si>
    <t>USGS Lighted Research Buoy A  </t>
  </si>
  <si>
    <t>04/15 - 11/15 </t>
  </si>
  <si>
    <t>DO NOT MAKE ANY CHANGES BELOW THIS LINE - A TABLE IS IN USE FOR MAKING CALCULATIONS IS LOCATED HERE.</t>
  </si>
  <si>
    <t>AID TYPE</t>
  </si>
  <si>
    <r>
      <t xml:space="preserve">OFF STA </t>
    </r>
    <r>
      <rPr>
        <sz val="8"/>
        <rFont val="Calibri"/>
        <family val="2"/>
      </rPr>
      <t>CRITERION (ft)</t>
    </r>
  </si>
  <si>
    <r>
      <rPr>
        <sz val="8"/>
        <rFont val="Calibri"/>
        <family val="2"/>
      </rPr>
      <t>EPE (ft)</t>
    </r>
  </si>
  <si>
    <t>Distance OFF</t>
  </si>
  <si>
    <r>
      <rPr>
        <sz val="8"/>
        <rFont val="Calibri"/>
        <family val="2"/>
      </rPr>
      <t>HOT (ft)</t>
    </r>
  </si>
  <si>
    <t xml:space="preserve"> Corr Trans (ft)</t>
  </si>
  <si>
    <t>Depth (ft)</t>
  </si>
  <si>
    <t>Depth at Datum</t>
  </si>
  <si>
    <t xml:space="preserve"> </t>
  </si>
  <si>
    <t>ENTER PERMITTED  POSITION</t>
  </si>
  <si>
    <t>ENTER OBSERVED  POSITION</t>
  </si>
  <si>
    <t>Degrees</t>
  </si>
  <si>
    <t>Minutes</t>
  </si>
  <si>
    <t>Seconds</t>
  </si>
  <si>
    <t>Squared</t>
  </si>
  <si>
    <t>SQRT</t>
  </si>
  <si>
    <t xml:space="preserve">Latitude  </t>
  </si>
  <si>
    <t xml:space="preserve">Latitude </t>
  </si>
  <si>
    <t>RAD</t>
  </si>
  <si>
    <t>Length of Watch Circle Radius.</t>
  </si>
  <si>
    <t xml:space="preserve">Longitude </t>
  </si>
  <si>
    <t>Revision H</t>
  </si>
  <si>
    <t>HL</t>
  </si>
  <si>
    <t>Length of Cable</t>
  </si>
  <si>
    <t xml:space="preserve">CAUTION    </t>
  </si>
  <si>
    <t>D</t>
  </si>
  <si>
    <t>Depth of water</t>
  </si>
  <si>
    <t xml:space="preserve">Messages    </t>
  </si>
  <si>
    <t xml:space="preserve">      Read the Range, Bearing  and Distance to the observed aid or object here. </t>
  </si>
  <si>
    <t>N13</t>
  </si>
  <si>
    <r>
      <rPr>
        <b/>
        <u val="double"/>
        <sz val="8"/>
        <rFont val="Calibri"/>
        <family val="2"/>
      </rPr>
      <t>Depth of wate</t>
    </r>
    <r>
      <rPr>
        <sz val="8"/>
        <rFont val="Calibri"/>
        <family val="2"/>
      </rPr>
      <t>r = (Depth at datum + HOT-Height of Tide) - (K3+H3)</t>
    </r>
  </si>
  <si>
    <t xml:space="preserve">                                                                        </t>
  </si>
  <si>
    <t>Range</t>
  </si>
  <si>
    <t>nm</t>
  </si>
  <si>
    <t xml:space="preserve">POSN IS OFF BY  </t>
  </si>
  <si>
    <t xml:space="preserve"> feet</t>
  </si>
  <si>
    <t xml:space="preserve">CHOOSE to </t>
  </si>
  <si>
    <t>N14</t>
  </si>
  <si>
    <r>
      <rPr>
        <b/>
        <u val="double"/>
        <sz val="8"/>
        <rFont val="Calibri"/>
        <family val="2"/>
      </rPr>
      <t>Length of cable</t>
    </r>
    <r>
      <rPr>
        <sz val="8"/>
        <rFont val="Calibri"/>
        <family val="2"/>
      </rPr>
      <t xml:space="preserve"> =  ((Depth at datum + Range of Tide) x Harness Length Safety Factor)  ((K3 + K7)*K11)</t>
    </r>
  </si>
  <si>
    <t xml:space="preserve">BEARIN1G </t>
  </si>
  <si>
    <t>be accurate</t>
  </si>
  <si>
    <t>N15</t>
  </si>
  <si>
    <t>CONVERTING NAUTICAL MILES TO FEET CALCULATOR</t>
  </si>
  <si>
    <t xml:space="preserve">                           </t>
  </si>
  <si>
    <t>DISTANCE in Nautical Miles</t>
  </si>
  <si>
    <t>DISTANCE in Feet</t>
  </si>
  <si>
    <t>Enter the DISTANCE in nautical miles in order to convert it to the DISTANCE in feet.</t>
  </si>
  <si>
    <t>CONVERTING METERS TO FEET CALCULATOR</t>
  </si>
  <si>
    <t>DISTANCE in Meters</t>
  </si>
  <si>
    <t>meters</t>
  </si>
  <si>
    <t>Enter the DISTANCE in meters in order to convert it to the DISTANCE in feet.</t>
  </si>
  <si>
    <t>CONVERTING FEET TO METERS CALCULATOR</t>
  </si>
  <si>
    <t>ENTER DISTANCE in Feet</t>
  </si>
  <si>
    <t>Enter the DISTANCE in feet in order to convert it to the DISTANCE in meters.</t>
  </si>
  <si>
    <t>CHECKING THE CHARTABILITY OF AN OBJECT</t>
  </si>
  <si>
    <r>
      <rPr>
        <sz val="10"/>
        <color rgb="FF000000"/>
        <rFont val="Arial"/>
        <family val="2"/>
      </rPr>
      <t xml:space="preserve">LENGTH of the OBJECT </t>
    </r>
    <r>
      <rPr>
        <sz val="10"/>
        <color rgb="FF000000"/>
        <rFont val="Calibri"/>
        <family val="2"/>
      </rPr>
      <t>(On the ground)</t>
    </r>
  </si>
  <si>
    <t xml:space="preserve"> RATIO USED</t>
  </si>
  <si>
    <t>CHART SCALE</t>
  </si>
  <si>
    <t>Chartability Message</t>
  </si>
  <si>
    <t xml:space="preserve">1 to </t>
  </si>
  <si>
    <t>inches</t>
  </si>
  <si>
    <t>1.  Enter the length of the object in feet.                                                                                                                                       2.  Enter the scale of the chart that you are referencing.                                                                                                                      3.  The Chartability Message will indicate whether or not the object is chartable</t>
  </si>
  <si>
    <t>PERMITED</t>
  </si>
  <si>
    <t>OBS</t>
  </si>
  <si>
    <t>in DEGREES</t>
  </si>
  <si>
    <t>DL</t>
  </si>
  <si>
    <t>DLG</t>
  </si>
  <si>
    <t>MID LAT PLANE TRIG</t>
  </si>
  <si>
    <t>ft.</t>
  </si>
  <si>
    <t>radian measures for haversines</t>
  </si>
  <si>
    <t>DO NOT TOUCH  ANYTHING IN THIS BOX</t>
  </si>
  <si>
    <t>DEG.</t>
  </si>
  <si>
    <t>FT.</t>
  </si>
  <si>
    <t>DETERMINING THE HEIGHT OF AN OBJECT FROM A KNOWN DISTANCE</t>
  </si>
  <si>
    <t>DISTANCE FROM THE OBJECT</t>
  </si>
  <si>
    <t>feet</t>
  </si>
  <si>
    <t xml:space="preserve">        VERTICAL ANGLE FROM THE BASE TO THE TOP OF THE OBJECT</t>
  </si>
  <si>
    <t>degrees</t>
  </si>
  <si>
    <t xml:space="preserve">          ESTIMATED  HEIGHT OF THE OBJECT</t>
  </si>
  <si>
    <r>
      <t>Using a</t>
    </r>
    <r>
      <rPr>
        <b/>
        <sz val="10"/>
        <rFont val="Calibri"/>
        <family val="2"/>
      </rPr>
      <t xml:space="preserve"> GPS</t>
    </r>
    <r>
      <rPr>
        <sz val="10"/>
        <rFont val="Calibri"/>
        <family val="2"/>
      </rPr>
      <t xml:space="preserve">, determine your position and the position for the base of the object.  Use the </t>
    </r>
    <r>
      <rPr>
        <b/>
        <sz val="10"/>
        <rFont val="Calibri"/>
        <family val="2"/>
      </rPr>
      <t>Navigation Systems Calculator</t>
    </r>
    <r>
      <rPr>
        <sz val="10"/>
        <rFont val="Calibri"/>
        <family val="2"/>
      </rPr>
      <t xml:space="preserve"> to determine the distance in feet between these two points.  Enter the result as the </t>
    </r>
    <r>
      <rPr>
        <b/>
        <sz val="10"/>
        <rFont val="Calibri"/>
        <family val="2"/>
      </rPr>
      <t>Distance from the Object.</t>
    </r>
    <r>
      <rPr>
        <sz val="10"/>
        <rFont val="Calibri"/>
        <family val="2"/>
      </rPr>
      <t xml:space="preserve"> Use a sectant or a compass card to determine the angle from the base to the top of the object. Enter the result as the </t>
    </r>
    <r>
      <rPr>
        <b/>
        <sz val="10"/>
        <rFont val="Calibri"/>
        <family val="2"/>
      </rPr>
      <t>Vertical Angle</t>
    </r>
    <r>
      <rPr>
        <sz val="10"/>
        <rFont val="Calibri"/>
        <family val="2"/>
      </rPr>
      <t xml:space="preserve"> in degrees above. The system will estimate the </t>
    </r>
    <r>
      <rPr>
        <b/>
        <u/>
        <sz val="10"/>
        <rFont val="Calibri"/>
        <family val="2"/>
      </rPr>
      <t xml:space="preserve">height of the object </t>
    </r>
    <r>
      <rPr>
        <sz val="10"/>
        <rFont val="Calibri"/>
        <family val="2"/>
      </rPr>
      <t>in feet.</t>
    </r>
  </si>
  <si>
    <t>Courtesy of the First Northern Navigation Team</t>
  </si>
  <si>
    <t>DO NOT MAKE ANY CHANGES BELOW THIS LINE - A TABLE USED TO MAKE CALCULATIONS IS LOCATED HERE.</t>
  </si>
  <si>
    <t>ANGLE OF TANGENT TABLE</t>
  </si>
  <si>
    <t>Angle  (Deg)</t>
  </si>
  <si>
    <t>Tangent</t>
  </si>
  <si>
    <t>NAVIGATION SYSTEMS CALCULATOR</t>
  </si>
  <si>
    <t>#   </t>
  </si>
  <si>
    <t>The "TYPE" column is the type of aid Floating (Fl) or Fixed (Fx), Lighted (L) or Unlighted (U). So a Floating Unlighted aid would show as Fl,U.</t>
  </si>
  <si>
    <t>The "Class" column is the class of aid, mostly 2 &amp; 3</t>
  </si>
  <si>
    <t>A few reminders EPE (estimated position) is NOT HDOP (Horizontal dilution of precision). EPE is in feet HDOP is usually a number 0.1-20. "D.Off " = Distance off of the GPS antennae to the Paton, it helps in determing if the aid is really off.</t>
  </si>
  <si>
    <r>
      <t>D</t>
    </r>
    <r>
      <rPr>
        <b/>
        <sz val="11"/>
        <color theme="1"/>
        <rFont val="Calibri"/>
        <family val="2"/>
        <scheme val="minor"/>
      </rPr>
      <t xml:space="preserve">epth is what the </t>
    </r>
    <r>
      <rPr>
        <sz val="11"/>
        <color theme="1"/>
        <rFont val="Calibri"/>
        <family val="2"/>
        <scheme val="minor"/>
      </rPr>
      <t>depth sounder reading was at the paton. HOT can be recorded if the GPS is set up for it. It is  taken from the closest tide sub-station. Depth off set from the water line to the sounder is addressed in the accuracy statement.</t>
    </r>
  </si>
  <si>
    <t>7054s Forms</t>
  </si>
  <si>
    <t>The 7054 should be submitted within 7 days of the observed date</t>
  </si>
  <si>
    <t>"m" (for Missng / maintainence) will make the row yellow</t>
  </si>
  <si>
    <t>New</t>
  </si>
  <si>
    <t>NS-3</t>
  </si>
  <si>
    <t>All sheets are shown. The first is raw data from the HM program, the Mod data page is that rawdata modified to go to the Patrol Area pages.</t>
  </si>
  <si>
    <t>"D" for discrepant will turn the row red up to the notes column.</t>
  </si>
  <si>
    <t>NM</t>
  </si>
  <si>
    <t>Feet</t>
  </si>
  <si>
    <t>The ANT into page is advice on management of aids on the Patrol Area Pages.</t>
  </si>
  <si>
    <t>There is a "Calculator page to figure distance off if needed.</t>
  </si>
  <si>
    <t>The Patons to Verify page is copy of the harbormasterlist</t>
  </si>
  <si>
    <t xml:space="preserve"> Time is very usefull to calculate Height of Tide (HOT) after the patrol. Date is date observed on the 7054 form. The Reported Date needs to be filled in this date on the day they file the 7054. Both need to follow the MM/DD/YYYY format.</t>
  </si>
  <si>
    <t>If the AID is watching properly you do not have to put in the Observed Position. Also you do not need to say how far it was from the Permitted position. These only occure if it is off station</t>
  </si>
  <si>
    <t>If the PATON is Off Station the range and bearing should be recorded. If the aid is marking a better channel this needs to be noted in the remarks box in CAPITAL LETTERS, "MARKS BETTER WATER" OR "MARKS CURRENT CHANNEL".</t>
  </si>
  <si>
    <t>05/28 - 09/10 </t>
  </si>
  <si>
    <t>06/01 - 11/30 </t>
  </si>
  <si>
    <t>05/27 - 11/30 </t>
  </si>
  <si>
    <t>STATUS   </t>
  </si>
  <si>
    <t>INSPECTED   </t>
  </si>
  <si>
    <t>LLNR   </t>
  </si>
  <si>
    <t>AID #   </t>
  </si>
  <si>
    <t>LAT   </t>
  </si>
  <si>
    <t>LON   </t>
  </si>
  <si>
    <t>TYPE   </t>
  </si>
  <si>
    <t>CLASS   </t>
  </si>
  <si>
    <t>ANN VER   </t>
  </si>
  <si>
    <t>DIST DIV FLOT   </t>
  </si>
  <si>
    <t>OWNER   </t>
  </si>
  <si>
    <t>ACTION FREQ   </t>
  </si>
  <si>
    <t>SET/PULL   </t>
  </si>
  <si>
    <t>PATON REPORT   </t>
  </si>
  <si>
    <t>Duxbury Beach Swim Buoys (16)  </t>
  </si>
  <si>
    <t>42 02 53.00 N</t>
  </si>
  <si>
    <t>70 38 19.000 W</t>
  </si>
  <si>
    <t>Duxbury Shark Receiver Buoy A  </t>
  </si>
  <si>
    <t>42 02 16.00 N</t>
  </si>
  <si>
    <t>70 37 45.000 W</t>
  </si>
  <si>
    <t>Duxbury Shark Receiver Buoy B  </t>
  </si>
  <si>
    <t>42 03 00.00 N</t>
  </si>
  <si>
    <t>70 38 23.000 W</t>
  </si>
  <si>
    <t>Duxbury Shark Receiver Buoy C  </t>
  </si>
  <si>
    <t>42 03 20.00 N</t>
  </si>
  <si>
    <t>70 38 33.000 W</t>
  </si>
  <si>
    <t>42 49 10.09 N</t>
  </si>
  <si>
    <t>70 50 18.549 W</t>
  </si>
  <si>
    <t>Wessagusset Boat Ramp Buoy 14   </t>
  </si>
  <si>
    <t>Wessagusset Boat Ramp Buoy 15   </t>
  </si>
  <si>
    <t>Wessagusset Boat Ramp Buoy 17   </t>
  </si>
  <si>
    <t>Fl U</t>
  </si>
  <si>
    <t>Fl L</t>
  </si>
  <si>
    <t>All Class 1 have to be done annually</t>
  </si>
  <si>
    <r>
      <t>All patons that need to be done have  a "yes" in the "</t>
    </r>
    <r>
      <rPr>
        <b/>
        <sz val="11"/>
        <color theme="1"/>
        <rFont val="Calibri"/>
        <family val="2"/>
        <scheme val="minor"/>
      </rPr>
      <t>Verify"</t>
    </r>
    <r>
      <rPr>
        <sz val="11"/>
        <color theme="1"/>
        <rFont val="Calibri"/>
        <family val="2"/>
        <scheme val="minor"/>
      </rPr>
      <t xml:space="preserve"> column. </t>
    </r>
    <r>
      <rPr>
        <u/>
        <sz val="11"/>
        <color theme="1"/>
        <rFont val="Calibri"/>
        <family val="2"/>
        <scheme val="minor"/>
      </rPr>
      <t>All Class 1 PATONS must be done annually.</t>
    </r>
  </si>
  <si>
    <t>06/01 - 06/01 </t>
  </si>
  <si>
    <t>Anduril Industries Research Lighted Bell Buoy A  </t>
  </si>
  <si>
    <t>42 16 37.56 N</t>
  </si>
  <si>
    <t>70 32 54.480 W</t>
  </si>
  <si>
    <t>42 47 54.60 N</t>
  </si>
  <si>
    <t>70 10 18.500 W</t>
  </si>
  <si>
    <t>BOS POC</t>
  </si>
  <si>
    <t>04/01 - 10/31 </t>
  </si>
  <si>
    <t>CBI Lighted No Wake Buoy  </t>
  </si>
  <si>
    <t>42 21 37.14 N</t>
  </si>
  <si>
    <t>71 04 25.172 W</t>
  </si>
  <si>
    <t>Commissioner's Landing Lighted Buoy 1  </t>
  </si>
  <si>
    <t>42 21 31.60 N</t>
  </si>
  <si>
    <t>71 04 29.261 W</t>
  </si>
  <si>
    <t>Commissioner's Landing Lighted Buoy 2  </t>
  </si>
  <si>
    <t>42 21 31.09 N</t>
  </si>
  <si>
    <t>71 04 29.384 W</t>
  </si>
  <si>
    <t>Community Boating Entrance Lighted Buoy 2  </t>
  </si>
  <si>
    <t>42 21 35.75 N</t>
  </si>
  <si>
    <t>71 04 26.000 W</t>
  </si>
  <si>
    <t>42 20 48.55 N</t>
  </si>
  <si>
    <t>70 57 35.850 W</t>
  </si>
  <si>
    <t>42 01 46.40 N</t>
  </si>
  <si>
    <t>70 38 09.100 W</t>
  </si>
  <si>
    <t>42 01 58.50 N</t>
  </si>
  <si>
    <t>70 38 07.400 W</t>
  </si>
  <si>
    <t>42 02 24.60 N</t>
  </si>
  <si>
    <t>70 38 17.900 W</t>
  </si>
  <si>
    <t>42 02 41.10 N</t>
  </si>
  <si>
    <t>70 38 29.900 W</t>
  </si>
  <si>
    <t>42 02 46.80 N</t>
  </si>
  <si>
    <t>70 38 44.300 W</t>
  </si>
  <si>
    <t>42 02 49.20 N</t>
  </si>
  <si>
    <t>70 38 54.700 W</t>
  </si>
  <si>
    <t>42 01 17.20 N</t>
  </si>
  <si>
    <t>70 38 14.500 W</t>
  </si>
  <si>
    <t>42 01 28.60 N</t>
  </si>
  <si>
    <t>70 38 16.900 W</t>
  </si>
  <si>
    <t>42 01 10.90 N</t>
  </si>
  <si>
    <t>70 38 14.700 W</t>
  </si>
  <si>
    <t>42 01 44.40 N</t>
  </si>
  <si>
    <t>70 38 09.200 W</t>
  </si>
  <si>
    <t>42 00 05.00 N</t>
  </si>
  <si>
    <t>70 40 35.400 W</t>
  </si>
  <si>
    <t>42 00 16.20 N</t>
  </si>
  <si>
    <t>70 41 00.300 W</t>
  </si>
  <si>
    <t>41 59 34.60 N</t>
  </si>
  <si>
    <t>70 39 38.800 W</t>
  </si>
  <si>
    <t>42 00 20.80 N</t>
  </si>
  <si>
    <t>70 41 21.200 W</t>
  </si>
  <si>
    <t>42 00 26.40 N</t>
  </si>
  <si>
    <t>70 41 31.600 W</t>
  </si>
  <si>
    <t>42 00 26.70 N</t>
  </si>
  <si>
    <t>70 41 41.700 W</t>
  </si>
  <si>
    <t>42 00 22.80 N</t>
  </si>
  <si>
    <t>70 41 52.300 W</t>
  </si>
  <si>
    <t>70 42 02.800 W</t>
  </si>
  <si>
    <t>42 00 14.70 N</t>
  </si>
  <si>
    <t>70 42 09.700 W</t>
  </si>
  <si>
    <t>42 00 11.20 N</t>
  </si>
  <si>
    <t>70 42 12.900 W</t>
  </si>
  <si>
    <t>42 00 09.30 N</t>
  </si>
  <si>
    <t>70 42 17.300 W</t>
  </si>
  <si>
    <t>42 00 10.60 N</t>
  </si>
  <si>
    <t>70 42 22.000 W</t>
  </si>
  <si>
    <t>42 00 11.50 N</t>
  </si>
  <si>
    <t>70 42 24.800 W</t>
  </si>
  <si>
    <t>41 59 41.70 N</t>
  </si>
  <si>
    <t>70 39 53.500 W</t>
  </si>
  <si>
    <t>42 00 10.80 N</t>
  </si>
  <si>
    <t>70 42 30.000 W</t>
  </si>
  <si>
    <t>42 00 09.70 N</t>
  </si>
  <si>
    <t>41 59 47.40 N</t>
  </si>
  <si>
    <t>70 40 09.900 W</t>
  </si>
  <si>
    <t>41 59 51.80 N</t>
  </si>
  <si>
    <t>70 40 20.900 W</t>
  </si>
  <si>
    <t>Stone Living Lab Harbor Entrance Lighted Research Buoy BC  </t>
  </si>
  <si>
    <t>42 20 27.20 N</t>
  </si>
  <si>
    <t>70 55 11.100 W</t>
  </si>
  <si>
    <t>White Shark Conservancy Research Buoy ST1  </t>
  </si>
  <si>
    <t>42 20 49.99 N</t>
  </si>
  <si>
    <t>70 40 40.879 W</t>
  </si>
  <si>
    <t>42 20 25.40 N</t>
  </si>
  <si>
    <t>70 33 59.940 W</t>
  </si>
  <si>
    <t>42 20 00.50 N</t>
  </si>
  <si>
    <t>70 27 16.855 W</t>
  </si>
  <si>
    <t>42 19 33.64 N</t>
  </si>
  <si>
    <t>70 20 32.341 W</t>
  </si>
  <si>
    <t>42 19 09.01 N</t>
  </si>
  <si>
    <t>70 13 47.460 W</t>
  </si>
  <si>
    <t>Fx, L</t>
  </si>
  <si>
    <t>Start 3/3</t>
  </si>
  <si>
    <t>Aid Established  </t>
  </si>
  <si>
    <t>2119-07-18 Silvestri,Anthony</t>
  </si>
  <si>
    <t>12125.00  </t>
  </si>
  <si>
    <t>200100218869  </t>
  </si>
  <si>
    <t>Floating ,Unlighted</t>
  </si>
  <si>
    <t>013-12-00</t>
  </si>
  <si>
    <t>Kurt Bornheim </t>
  </si>
  <si>
    <t>SEASONAL  </t>
  </si>
  <si>
    <t>Submit PATON report</t>
  </si>
  <si>
    <t>2022-06-26 Silvestri,Anthony</t>
  </si>
  <si>
    <t>12154.00  </t>
  </si>
  <si>
    <t>200100675887  </t>
  </si>
  <si>
    <t>12130.00  </t>
  </si>
  <si>
    <t>200100218870  </t>
  </si>
  <si>
    <t>KURT BORNHEIM </t>
  </si>
  <si>
    <t>2024-06-14 Silvestri,Anthony</t>
  </si>
  <si>
    <t>12135.00  </t>
  </si>
  <si>
    <t>200100218871  </t>
  </si>
  <si>
    <t>12140.00  </t>
  </si>
  <si>
    <t>200100218872  </t>
  </si>
  <si>
    <t>2021-07-27 Silvestri,Anthony</t>
  </si>
  <si>
    <t>12145.00  </t>
  </si>
  <si>
    <t>200100218873  </t>
  </si>
  <si>
    <t>12150.00  </t>
  </si>
  <si>
    <t>200100218874  </t>
  </si>
  <si>
    <t>2024-06-16 Silvestri,Anthony</t>
  </si>
  <si>
    <t>12151.00  </t>
  </si>
  <si>
    <t>200100675878  </t>
  </si>
  <si>
    <t>12152.00  </t>
  </si>
  <si>
    <t>200100675881  </t>
  </si>
  <si>
    <t>12153.00  </t>
  </si>
  <si>
    <t>200100675884  </t>
  </si>
  <si>
    <t>2022-06-16 Brigham,Colleen</t>
  </si>
  <si>
    <t>100117102172  </t>
  </si>
  <si>
    <t>013-03-00</t>
  </si>
  <si>
    <t>Ralph L. Steele </t>
  </si>
  <si>
    <t>2023-09-15 Brigham,Colleen</t>
  </si>
  <si>
    <t>453.00  </t>
  </si>
  <si>
    <t>100119315923  </t>
  </si>
  <si>
    <t>Floating ,Lighted</t>
  </si>
  <si>
    <t>013-11-00</t>
  </si>
  <si>
    <t>Maxwell Ullrich </t>
  </si>
  <si>
    <t>ANNUAL  </t>
  </si>
  <si>
    <t>100117152564  </t>
  </si>
  <si>
    <t>42 36 57.98 N</t>
  </si>
  <si>
    <t>70 40 45.480 W</t>
  </si>
  <si>
    <t>013-04-00</t>
  </si>
  <si>
    <t>Christopher Lucido </t>
  </si>
  <si>
    <t>05/01 - 09/22 </t>
  </si>
  <si>
    <t>2023-10-11 Brigham,Colleen</t>
  </si>
  <si>
    <t>100117152580  </t>
  </si>
  <si>
    <t>42 37 06.38 N</t>
  </si>
  <si>
    <t>70 40 46.570 W</t>
  </si>
  <si>
    <t>2024-09-05 Clarke,Thomas</t>
  </si>
  <si>
    <t>100117152687  </t>
  </si>
  <si>
    <t>42 37 10.81 N</t>
  </si>
  <si>
    <t>70 41 10.300 W</t>
  </si>
  <si>
    <t>2021-09-24 Mitchell,John</t>
  </si>
  <si>
    <t>100118472492  </t>
  </si>
  <si>
    <t>Reginald Santos </t>
  </si>
  <si>
    <t>2021-10-04 Mitchell,John</t>
  </si>
  <si>
    <t>100117722980  </t>
  </si>
  <si>
    <t>100117722994  </t>
  </si>
  <si>
    <t>2024-06-24 Brigham,Colleen</t>
  </si>
  <si>
    <t>100118073704  </t>
  </si>
  <si>
    <t>Eric Copithorne </t>
  </si>
  <si>
    <t>200100218991  </t>
  </si>
  <si>
    <t>RALPH STEEL </t>
  </si>
  <si>
    <t>100117152682  </t>
  </si>
  <si>
    <t>42 38 59.84 N</t>
  </si>
  <si>
    <t>70 40 42.270 W</t>
  </si>
  <si>
    <t>05/01 - 09/24 </t>
  </si>
  <si>
    <t>2021-08-19 Silvestri,Anthony</t>
  </si>
  <si>
    <t>100117264005  </t>
  </si>
  <si>
    <t>Peter Dickman </t>
  </si>
  <si>
    <t>100117264008  </t>
  </si>
  <si>
    <t>2021-10-06 Brigham,Colleen</t>
  </si>
  <si>
    <t>100117264001  </t>
  </si>
  <si>
    <t>100117722975  </t>
  </si>
  <si>
    <t>2024-09-16 Silvestri,Anthony</t>
  </si>
  <si>
    <t>100118094154  </t>
  </si>
  <si>
    <t>Duxbury Harbormaster </t>
  </si>
  <si>
    <t>100118094158  </t>
  </si>
  <si>
    <t>100118094162  </t>
  </si>
  <si>
    <t>2024-08-28 Pike,Bion</t>
  </si>
  <si>
    <t>100119433918  </t>
  </si>
  <si>
    <t>Bow Bell Ledge Danger Buoy  </t>
  </si>
  <si>
    <t>42 34 00.18 N</t>
  </si>
  <si>
    <t>70 46 36.900 W</t>
  </si>
  <si>
    <t>Bion Pike </t>
  </si>
  <si>
    <t>04/15 - 10/15 </t>
  </si>
  <si>
    <t>2024-06-10 Silvestri,Anthony</t>
  </si>
  <si>
    <t>11795.00  </t>
  </si>
  <si>
    <t>200100220041  </t>
  </si>
  <si>
    <t>013-12-05</t>
  </si>
  <si>
    <t>Richard McDermott </t>
  </si>
  <si>
    <t>2024-06-11 Silvestri,Anthony</t>
  </si>
  <si>
    <t>11810.00  </t>
  </si>
  <si>
    <t>200100220044  </t>
  </si>
  <si>
    <t>11794.00  </t>
  </si>
  <si>
    <t>200100675632  </t>
  </si>
  <si>
    <t>11805.00  </t>
  </si>
  <si>
    <t>200100220043  </t>
  </si>
  <si>
    <t>11815.00  </t>
  </si>
  <si>
    <t>200100220045  </t>
  </si>
  <si>
    <t>11820.00  </t>
  </si>
  <si>
    <t>200100220046  </t>
  </si>
  <si>
    <t>100116909075  </t>
  </si>
  <si>
    <t>2023-10-20 Brigham,Colleen</t>
  </si>
  <si>
    <t>9099.00  </t>
  </si>
  <si>
    <t>200100217747  </t>
  </si>
  <si>
    <t>Paul Hogg </t>
  </si>
  <si>
    <t>2024-07-05 Dyroff,George</t>
  </si>
  <si>
    <t>10951.00  </t>
  </si>
  <si>
    <t>100119333214  </t>
  </si>
  <si>
    <t>013-05-00</t>
  </si>
  <si>
    <t>Evan McCarty </t>
  </si>
  <si>
    <t>2023-06-20 Brigham,Colleen</t>
  </si>
  <si>
    <t>10973.00  </t>
  </si>
  <si>
    <t>100118110164  </t>
  </si>
  <si>
    <t>Fixed,Lighted</t>
  </si>
  <si>
    <t>Dan Kelly </t>
  </si>
  <si>
    <t>10973.10  </t>
  </si>
  <si>
    <t>100118110173  </t>
  </si>
  <si>
    <t>100118073692  </t>
  </si>
  <si>
    <t>10953.00  </t>
  </si>
  <si>
    <t>100119333222  </t>
  </si>
  <si>
    <t>10954.00  </t>
  </si>
  <si>
    <t>100119333225  </t>
  </si>
  <si>
    <t>10952.00  </t>
  </si>
  <si>
    <t>100119333218  </t>
  </si>
  <si>
    <t>100117152664  </t>
  </si>
  <si>
    <t>42 38 00.16 N</t>
  </si>
  <si>
    <t>70 41 13.210 W</t>
  </si>
  <si>
    <t>2023-10-24 Brigham,Colleen</t>
  </si>
  <si>
    <t>100118073709  </t>
  </si>
  <si>
    <t>2024-09-22 Silvestri,Anthony</t>
  </si>
  <si>
    <t>100117153111  </t>
  </si>
  <si>
    <t>42 38 46.20 N</t>
  </si>
  <si>
    <t>70 41 06.250 W</t>
  </si>
  <si>
    <t>100117153121  </t>
  </si>
  <si>
    <t>42 38 40.81 N</t>
  </si>
  <si>
    <t>70 41 12.000 W</t>
  </si>
  <si>
    <t>100117153124  </t>
  </si>
  <si>
    <t>42 38 42.44 N</t>
  </si>
  <si>
    <t>70 41 32.630 W</t>
  </si>
  <si>
    <t>2023-07-17 Brigham,Colleen</t>
  </si>
  <si>
    <t>200100218888  </t>
  </si>
  <si>
    <t>MANAGER BRAYLEY, j </t>
  </si>
  <si>
    <t>2022-07-29 Silvestri,Anthony</t>
  </si>
  <si>
    <t>100117286223  </t>
  </si>
  <si>
    <t>Town of Danvers Harbormaster </t>
  </si>
  <si>
    <t>100117286232  </t>
  </si>
  <si>
    <t>100117286237  </t>
  </si>
  <si>
    <t>100117286245  </t>
  </si>
  <si>
    <t>100117286256  </t>
  </si>
  <si>
    <t>100117286270  </t>
  </si>
  <si>
    <t>100117286276  </t>
  </si>
  <si>
    <t>100117286284  </t>
  </si>
  <si>
    <t>2021-10-06 Quinn,Mike</t>
  </si>
  <si>
    <t>100117286295  </t>
  </si>
  <si>
    <t>100117286311  </t>
  </si>
  <si>
    <t>100117286357  </t>
  </si>
  <si>
    <t>100117286383  </t>
  </si>
  <si>
    <t>100117286401  </t>
  </si>
  <si>
    <t>100117286427  </t>
  </si>
  <si>
    <t>2022-08-11 Silvestri,Anthony</t>
  </si>
  <si>
    <t>100117263999  </t>
  </si>
  <si>
    <t>100117286319  </t>
  </si>
  <si>
    <t>2024-08-12 Silvestri,Anthony</t>
  </si>
  <si>
    <t>10840.00  </t>
  </si>
  <si>
    <t>200100217320  </t>
  </si>
  <si>
    <t>NICK DEMATTEO </t>
  </si>
  <si>
    <t>10830.00  </t>
  </si>
  <si>
    <t>200100217319  </t>
  </si>
  <si>
    <t>2022-07-24 Silvestri,Anthony</t>
  </si>
  <si>
    <t>10135.00  </t>
  </si>
  <si>
    <t>200100756104  </t>
  </si>
  <si>
    <t>Fixed,Unlighted</t>
  </si>
  <si>
    <t>FRED ATKINS </t>
  </si>
  <si>
    <t>2022-07-26 Silvestri,Anthony</t>
  </si>
  <si>
    <t>10139.10  </t>
  </si>
  <si>
    <t>200100756113  </t>
  </si>
  <si>
    <t>10135.10  </t>
  </si>
  <si>
    <t>200100756105  </t>
  </si>
  <si>
    <t>10136.00  </t>
  </si>
  <si>
    <t>200100756106  </t>
  </si>
  <si>
    <t>2022-07-25 Silvestri,Anthony</t>
  </si>
  <si>
    <t>10136.10  </t>
  </si>
  <si>
    <t>200100756107  </t>
  </si>
  <si>
    <t>10137.00  </t>
  </si>
  <si>
    <t>200100756108  </t>
  </si>
  <si>
    <t>10137.10  </t>
  </si>
  <si>
    <t>200100756109  </t>
  </si>
  <si>
    <t>10138.00  </t>
  </si>
  <si>
    <t>200100756110  </t>
  </si>
  <si>
    <t>10138.10  </t>
  </si>
  <si>
    <t>200100756111  </t>
  </si>
  <si>
    <t>10139.00  </t>
  </si>
  <si>
    <t>200100756112  </t>
  </si>
  <si>
    <t>2022-09-18 Silvestri,Anthony</t>
  </si>
  <si>
    <t>11260.00  </t>
  </si>
  <si>
    <t>200100218890  </t>
  </si>
  <si>
    <t>DYC COMMODORE </t>
  </si>
  <si>
    <t>11265.00  </t>
  </si>
  <si>
    <t>200100218891  </t>
  </si>
  <si>
    <t>11275.00  </t>
  </si>
  <si>
    <t>200100218893  </t>
  </si>
  <si>
    <t>11280.00  </t>
  </si>
  <si>
    <t>200100218894  </t>
  </si>
  <si>
    <t>11285.00  </t>
  </si>
  <si>
    <t>100118304168  </t>
  </si>
  <si>
    <t>2023-09-16 Dyroff,George</t>
  </si>
  <si>
    <t>12710.00  </t>
  </si>
  <si>
    <t>200100218899  </t>
  </si>
  <si>
    <t>12715.00  </t>
  </si>
  <si>
    <t>200100218900  </t>
  </si>
  <si>
    <t>2024-09-06 Silvestri,Anthony</t>
  </si>
  <si>
    <t>12720.00  </t>
  </si>
  <si>
    <t>200100218901  </t>
  </si>
  <si>
    <t>12725.00  </t>
  </si>
  <si>
    <t>200100218902  </t>
  </si>
  <si>
    <t>2023-08-26 Dyroff,George</t>
  </si>
  <si>
    <t>12727.00  </t>
  </si>
  <si>
    <t>100118475973  </t>
  </si>
  <si>
    <t>2023-08-27 Dyroff,George</t>
  </si>
  <si>
    <t>12730.00  </t>
  </si>
  <si>
    <t>200100218903  </t>
  </si>
  <si>
    <t>12735.00  </t>
  </si>
  <si>
    <t>200100218904  </t>
  </si>
  <si>
    <t>12740.00  </t>
  </si>
  <si>
    <t>200100218905  </t>
  </si>
  <si>
    <t>2023-09-14 Dyroff,George</t>
  </si>
  <si>
    <t>12690.00  </t>
  </si>
  <si>
    <t>200100218895  </t>
  </si>
  <si>
    <t>12695.00  </t>
  </si>
  <si>
    <t>200100218896  </t>
  </si>
  <si>
    <t>12700.00  </t>
  </si>
  <si>
    <t>200100218897  </t>
  </si>
  <si>
    <t>12703.00  </t>
  </si>
  <si>
    <t>200100757168  </t>
  </si>
  <si>
    <t>DIS-ESTABLISH  </t>
  </si>
  <si>
    <t>12705.00  </t>
  </si>
  <si>
    <t>200100218898  </t>
  </si>
  <si>
    <t>100116586365  </t>
  </si>
  <si>
    <t>2024-09-03 Silvestri,Anthony</t>
  </si>
  <si>
    <t>100119277027  </t>
  </si>
  <si>
    <t>Jake Emerson </t>
  </si>
  <si>
    <t>100116593935  </t>
  </si>
  <si>
    <t>100116593988  </t>
  </si>
  <si>
    <t>2023-08-08 Dyroff,George</t>
  </si>
  <si>
    <t>100119277029  </t>
  </si>
  <si>
    <t>TEMPORARY  </t>
  </si>
  <si>
    <t>100119277031  </t>
  </si>
  <si>
    <t>100119277033  </t>
  </si>
  <si>
    <t>100117356481  </t>
  </si>
  <si>
    <t>RICHARD LORING </t>
  </si>
  <si>
    <t>100117356756  </t>
  </si>
  <si>
    <t>100117371045  </t>
  </si>
  <si>
    <t>100117371054  </t>
  </si>
  <si>
    <t>100117376068  </t>
  </si>
  <si>
    <t>100117376085  </t>
  </si>
  <si>
    <t>100118073687  </t>
  </si>
  <si>
    <t>100118073690  </t>
  </si>
  <si>
    <t>2024-08-05 Silvestri,Anthony</t>
  </si>
  <si>
    <t>100117515058  </t>
  </si>
  <si>
    <t>Larry Bithell </t>
  </si>
  <si>
    <t>2024-05-30 Brigham,Colleen</t>
  </si>
  <si>
    <t>11010.00  </t>
  </si>
  <si>
    <t>100119114077  </t>
  </si>
  <si>
    <t>Michael Glasfeld </t>
  </si>
  <si>
    <t>2022-05-05 Brigham,Colleen</t>
  </si>
  <si>
    <t>11010.10  </t>
  </si>
  <si>
    <t>100119114085  </t>
  </si>
  <si>
    <t>11010.20  </t>
  </si>
  <si>
    <t>100119114089  </t>
  </si>
  <si>
    <t>11010.30  </t>
  </si>
  <si>
    <t>100119114093  </t>
  </si>
  <si>
    <t>11010.40  </t>
  </si>
  <si>
    <t>100119114099  </t>
  </si>
  <si>
    <t>11010.50  </t>
  </si>
  <si>
    <t>100119114104  </t>
  </si>
  <si>
    <t>11012.00  </t>
  </si>
  <si>
    <t>100119114111  </t>
  </si>
  <si>
    <t>11011.00  </t>
  </si>
  <si>
    <t>100119114108  </t>
  </si>
  <si>
    <t>2024-06-10 Mitchell,John</t>
  </si>
  <si>
    <t>9540.00  </t>
  </si>
  <si>
    <t>200100217324  </t>
  </si>
  <si>
    <t>Dan Fielho </t>
  </si>
  <si>
    <t>2022-08-27 Mitchell,John</t>
  </si>
  <si>
    <t>9545.00  </t>
  </si>
  <si>
    <t>200100217325  </t>
  </si>
  <si>
    <t>9550.00  </t>
  </si>
  <si>
    <t>200100219106  </t>
  </si>
  <si>
    <t>42 39 17.67 N</t>
  </si>
  <si>
    <t>70 45 13.420 W</t>
  </si>
  <si>
    <t>9555.00  </t>
  </si>
  <si>
    <t>200100219107  </t>
  </si>
  <si>
    <t>9560.00  </t>
  </si>
  <si>
    <t>200100219098  </t>
  </si>
  <si>
    <t>9565.00  </t>
  </si>
  <si>
    <t>200100219099  </t>
  </si>
  <si>
    <t>2024-07-08 Brigham,Colleen</t>
  </si>
  <si>
    <t>9570.00  </t>
  </si>
  <si>
    <t>200100219100  </t>
  </si>
  <si>
    <t>9575.00  </t>
  </si>
  <si>
    <t>200100219101  </t>
  </si>
  <si>
    <t>9580.00  </t>
  </si>
  <si>
    <t>200100219102  </t>
  </si>
  <si>
    <t>9585.00  </t>
  </si>
  <si>
    <t>200100219103  </t>
  </si>
  <si>
    <t>9578.00  </t>
  </si>
  <si>
    <t>200100219104  </t>
  </si>
  <si>
    <t>9588.00  </t>
  </si>
  <si>
    <t>200100219105  </t>
  </si>
  <si>
    <t>9589.10  </t>
  </si>
  <si>
    <t>200100219108  </t>
  </si>
  <si>
    <t>100118073634  </t>
  </si>
  <si>
    <t>Daniel Fialho </t>
  </si>
  <si>
    <t>100118073640  </t>
  </si>
  <si>
    <t>100118073645  </t>
  </si>
  <si>
    <t>100118073658  </t>
  </si>
  <si>
    <t>100118073660  </t>
  </si>
  <si>
    <t>100118073662  </t>
  </si>
  <si>
    <t>100118073665  </t>
  </si>
  <si>
    <t>100118073667  </t>
  </si>
  <si>
    <t>100118073669  </t>
  </si>
  <si>
    <t>100118073671  </t>
  </si>
  <si>
    <t>100117835420  </t>
  </si>
  <si>
    <t>Sgt .Joseph Cheevers </t>
  </si>
  <si>
    <t>2022-06-06 Silvestri,Anthony</t>
  </si>
  <si>
    <t>10927.00  </t>
  </si>
  <si>
    <t>100117371128  </t>
  </si>
  <si>
    <t>David Porter </t>
  </si>
  <si>
    <t>10926.00  </t>
  </si>
  <si>
    <t>100117371160  </t>
  </si>
  <si>
    <t>10090.00  </t>
  </si>
  <si>
    <t>200100218917  </t>
  </si>
  <si>
    <t>Park Manager </t>
  </si>
  <si>
    <t>100117152657  </t>
  </si>
  <si>
    <t>42 37 47.93 N</t>
  </si>
  <si>
    <t>70 41 26.500 W</t>
  </si>
  <si>
    <t>2024-06-27 Silvestri,Anthony</t>
  </si>
  <si>
    <t>11441.00  </t>
  </si>
  <si>
    <t>100118472580  </t>
  </si>
  <si>
    <t>Susan Kane </t>
  </si>
  <si>
    <t>2024-09-24 Silvestri,Anthony</t>
  </si>
  <si>
    <t>11442.00  </t>
  </si>
  <si>
    <t>100118472583  </t>
  </si>
  <si>
    <t>11443.00  </t>
  </si>
  <si>
    <t>100118472586  </t>
  </si>
  <si>
    <t>100117153054  </t>
  </si>
  <si>
    <t>42 36 20.60 N</t>
  </si>
  <si>
    <t>70 39 45.590 W</t>
  </si>
  <si>
    <t>2024-09-04 Colletti,Lynn</t>
  </si>
  <si>
    <t>100117153058  </t>
  </si>
  <si>
    <t>42 36 26.44 N</t>
  </si>
  <si>
    <t>70 39 51.900 W</t>
  </si>
  <si>
    <t>100117153060  </t>
  </si>
  <si>
    <t>42 37 07.77 N</t>
  </si>
  <si>
    <t>70 41 10.490 W</t>
  </si>
  <si>
    <t>12531.00  </t>
  </si>
  <si>
    <t>100117504945  </t>
  </si>
  <si>
    <t>Michael DiMeo </t>
  </si>
  <si>
    <t>9297.00  </t>
  </si>
  <si>
    <t>100119152004  </t>
  </si>
  <si>
    <t>013-03-</t>
  </si>
  <si>
    <t>Timothy Slavit </t>
  </si>
  <si>
    <t>9297.10  </t>
  </si>
  <si>
    <t>100119152017  </t>
  </si>
  <si>
    <t>9297.20  </t>
  </si>
  <si>
    <t>100119152019  </t>
  </si>
  <si>
    <t>9297.30  </t>
  </si>
  <si>
    <t>100119152021  </t>
  </si>
  <si>
    <t>9297.40  </t>
  </si>
  <si>
    <t>100119152025  </t>
  </si>
  <si>
    <t>9297.50  </t>
  </si>
  <si>
    <t>100119152028  </t>
  </si>
  <si>
    <t>100117249384  </t>
  </si>
  <si>
    <t>michael vets </t>
  </si>
  <si>
    <t>100117249405  </t>
  </si>
  <si>
    <t>100117249426  </t>
  </si>
  <si>
    <t>100117249440  </t>
  </si>
  <si>
    <t>100117249456  </t>
  </si>
  <si>
    <t>100117249482  </t>
  </si>
  <si>
    <t>2024-08-11 Silvestri,Anthony</t>
  </si>
  <si>
    <t>12440.00  </t>
  </si>
  <si>
    <t>200100218919  </t>
  </si>
  <si>
    <t>Stephen Mone </t>
  </si>
  <si>
    <t>2024-08-01 Silvestri,Anthony</t>
  </si>
  <si>
    <t>12445.00  </t>
  </si>
  <si>
    <t>200100218927  </t>
  </si>
  <si>
    <t>2024-07-29 Houlihan,Christopher</t>
  </si>
  <si>
    <t>12480.00  </t>
  </si>
  <si>
    <t>200100218922  </t>
  </si>
  <si>
    <t>12485.00  </t>
  </si>
  <si>
    <t>200100218923  </t>
  </si>
  <si>
    <t>2024-07-29 Silvestri,Anthony</t>
  </si>
  <si>
    <t>12450.00  </t>
  </si>
  <si>
    <t>200100218920  </t>
  </si>
  <si>
    <t>2024-09-15 Silvestri,Anthony</t>
  </si>
  <si>
    <t>12455.00  </t>
  </si>
  <si>
    <t>200100218921  </t>
  </si>
  <si>
    <t>2023-07-30 Silvestri,Anthony</t>
  </si>
  <si>
    <t>12465.00  </t>
  </si>
  <si>
    <t>200100218925  </t>
  </si>
  <si>
    <t>12475.00  </t>
  </si>
  <si>
    <t>200100218926  </t>
  </si>
  <si>
    <t>100117723056  </t>
  </si>
  <si>
    <t>2022-07-11 Silvestri,Anthony</t>
  </si>
  <si>
    <t>100117509532  </t>
  </si>
  <si>
    <t>42 16 00.60 N</t>
  </si>
  <si>
    <t>70 53 45.400 W</t>
  </si>
  <si>
    <t>Hingham Harbormaster </t>
  </si>
  <si>
    <t>07/12 </t>
  </si>
  <si>
    <t>2022-08-08 Silvestri,Anthony</t>
  </si>
  <si>
    <t>100117507306  </t>
  </si>
  <si>
    <t>42 15 34.90 N</t>
  </si>
  <si>
    <t>70 53 06.800 W</t>
  </si>
  <si>
    <t>100117515744  </t>
  </si>
  <si>
    <t>100117507293  </t>
  </si>
  <si>
    <t>100117507298  </t>
  </si>
  <si>
    <t>100118276656  </t>
  </si>
  <si>
    <t>Julie Archer </t>
  </si>
  <si>
    <t>100118276660  </t>
  </si>
  <si>
    <t>100118276662  </t>
  </si>
  <si>
    <t>100118276666  </t>
  </si>
  <si>
    <t>200100218423  </t>
  </si>
  <si>
    <t>2023-09-28 Mitchell,John</t>
  </si>
  <si>
    <t>9416.00  </t>
  </si>
  <si>
    <t>100118084638  </t>
  </si>
  <si>
    <t>9416.70  </t>
  </si>
  <si>
    <t>100118084668  </t>
  </si>
  <si>
    <t>9416.80  </t>
  </si>
  <si>
    <t>100118084669  </t>
  </si>
  <si>
    <t>9416.90  </t>
  </si>
  <si>
    <t>100118084671  </t>
  </si>
  <si>
    <t>2023-09-30 Mitchell,John</t>
  </si>
  <si>
    <t>9417.00  </t>
  </si>
  <si>
    <t>100118084676  </t>
  </si>
  <si>
    <t>9417.10  </t>
  </si>
  <si>
    <t>100118084679  </t>
  </si>
  <si>
    <t>9417.20  </t>
  </si>
  <si>
    <t>100118084681  </t>
  </si>
  <si>
    <t>9417.30  </t>
  </si>
  <si>
    <t>100118084685  </t>
  </si>
  <si>
    <t>9417.40  </t>
  </si>
  <si>
    <t>100118084688  </t>
  </si>
  <si>
    <t>9416.10  </t>
  </si>
  <si>
    <t>100118084644  </t>
  </si>
  <si>
    <t>9417.50  </t>
  </si>
  <si>
    <t>100118084690  </t>
  </si>
  <si>
    <t>9417.60  </t>
  </si>
  <si>
    <t>100118084692  </t>
  </si>
  <si>
    <t>9417.70  </t>
  </si>
  <si>
    <t>100118084694  </t>
  </si>
  <si>
    <t>9416.20  </t>
  </si>
  <si>
    <t>100118084648  </t>
  </si>
  <si>
    <t>9416.30  </t>
  </si>
  <si>
    <t>100118084651  </t>
  </si>
  <si>
    <t>9416.40  </t>
  </si>
  <si>
    <t>100118084654  </t>
  </si>
  <si>
    <t>9416.50  </t>
  </si>
  <si>
    <t>100118084659  </t>
  </si>
  <si>
    <t>9416.60  </t>
  </si>
  <si>
    <t>100118084662  </t>
  </si>
  <si>
    <t>100118073697  </t>
  </si>
  <si>
    <t>100118073699  </t>
  </si>
  <si>
    <t>100118073702  </t>
  </si>
  <si>
    <t>11015.00  </t>
  </si>
  <si>
    <t>200100219999  </t>
  </si>
  <si>
    <t>JIM JOTTLE </t>
  </si>
  <si>
    <t>11020.00  </t>
  </si>
  <si>
    <t>20010022001  </t>
  </si>
  <si>
    <t>100117722988  </t>
  </si>
  <si>
    <t>2024-09-21 Silvestri,Anthony</t>
  </si>
  <si>
    <t>100117153190  </t>
  </si>
  <si>
    <t>42 38 30.91 N</t>
  </si>
  <si>
    <t>70 41 11.560 W</t>
  </si>
  <si>
    <t>100117153199  </t>
  </si>
  <si>
    <t>42 38 13.27 N</t>
  </si>
  <si>
    <t>70 41 54.370 W</t>
  </si>
  <si>
    <t>100117723005  </t>
  </si>
  <si>
    <t>2022-05-23 Brigham,Colleen</t>
  </si>
  <si>
    <t>12805.00  </t>
  </si>
  <si>
    <t>200100217013  </t>
  </si>
  <si>
    <t>Tom Taylor </t>
  </si>
  <si>
    <t>2023-08-14 Dyroff,George</t>
  </si>
  <si>
    <t>12815.00  </t>
  </si>
  <si>
    <t>200100217015  </t>
  </si>
  <si>
    <t>12820.00  </t>
  </si>
  <si>
    <t>200100217016  </t>
  </si>
  <si>
    <t>12825.00  </t>
  </si>
  <si>
    <t>200100217017  </t>
  </si>
  <si>
    <t>12830.00  </t>
  </si>
  <si>
    <t>200100217018  </t>
  </si>
  <si>
    <t>12770.00  </t>
  </si>
  <si>
    <t>200100218933  </t>
  </si>
  <si>
    <t>12835.00  </t>
  </si>
  <si>
    <t>200100217019  </t>
  </si>
  <si>
    <t>12840.00  </t>
  </si>
  <si>
    <t>200100217020  </t>
  </si>
  <si>
    <t>12845.00  </t>
  </si>
  <si>
    <t>200100217021  </t>
  </si>
  <si>
    <t>12850.00  </t>
  </si>
  <si>
    <t>200100217022  </t>
  </si>
  <si>
    <t>12855.00  </t>
  </si>
  <si>
    <t>200100217023  </t>
  </si>
  <si>
    <t>12860.00  </t>
  </si>
  <si>
    <t>200100217024  </t>
  </si>
  <si>
    <t>12865.00  </t>
  </si>
  <si>
    <t>200100217025  </t>
  </si>
  <si>
    <t>12870.00  </t>
  </si>
  <si>
    <t>200100217026  </t>
  </si>
  <si>
    <t>12875.00  </t>
  </si>
  <si>
    <t>200100217027  </t>
  </si>
  <si>
    <t>12885.00  </t>
  </si>
  <si>
    <t>200100217029  </t>
  </si>
  <si>
    <t>12775.00  </t>
  </si>
  <si>
    <t>200100218934  </t>
  </si>
  <si>
    <t>2023-06-16 Dyroff,George</t>
  </si>
  <si>
    <t>12890.00  </t>
  </si>
  <si>
    <t>200100217030  </t>
  </si>
  <si>
    <t>2023-08-13 Dyroff,George</t>
  </si>
  <si>
    <t>12895.00  </t>
  </si>
  <si>
    <t>100118243543  </t>
  </si>
  <si>
    <t>12780.00  </t>
  </si>
  <si>
    <t>200100218935  </t>
  </si>
  <si>
    <t>12800.00  </t>
  </si>
  <si>
    <t>200100217012  </t>
  </si>
  <si>
    <t>2021-09-19 Silvestri,Anthony</t>
  </si>
  <si>
    <t>200100217011  </t>
  </si>
  <si>
    <t>100119442606  </t>
  </si>
  <si>
    <t>Lighthouse Beach No Wake Sign  </t>
  </si>
  <si>
    <t>42 39 34.66 N</t>
  </si>
  <si>
    <t>70 40 55.240 W</t>
  </si>
  <si>
    <t>James Marshall </t>
  </si>
  <si>
    <t>100117153031  </t>
  </si>
  <si>
    <t>42 37 23.12 N</t>
  </si>
  <si>
    <t>70 41 58.190 W</t>
  </si>
  <si>
    <t>100117153155  </t>
  </si>
  <si>
    <t>42 37 56.71 N</t>
  </si>
  <si>
    <t>70 41 52.510 W</t>
  </si>
  <si>
    <t>2024-07-04 Silvestri,Anthony</t>
  </si>
  <si>
    <t>11126.00  </t>
  </si>
  <si>
    <t>200100710305  </t>
  </si>
  <si>
    <t>Chet Myers </t>
  </si>
  <si>
    <t>2024-07-14 Silvestri,Anthony</t>
  </si>
  <si>
    <t>11116.00  </t>
  </si>
  <si>
    <t>200100710349  </t>
  </si>
  <si>
    <t>11109.00  </t>
  </si>
  <si>
    <t>200100710350  </t>
  </si>
  <si>
    <t>11106.00  </t>
  </si>
  <si>
    <t>200100710351  </t>
  </si>
  <si>
    <t>11099.00  </t>
  </si>
  <si>
    <t>200100710358  </t>
  </si>
  <si>
    <t>11094.00  </t>
  </si>
  <si>
    <t>200100710360  </t>
  </si>
  <si>
    <t>11034.00  </t>
  </si>
  <si>
    <t>200100710382  </t>
  </si>
  <si>
    <t>2024-07-19 Silvestri,Anthony</t>
  </si>
  <si>
    <t>11033.00  </t>
  </si>
  <si>
    <t>200100710364  </t>
  </si>
  <si>
    <t>11146.00  </t>
  </si>
  <si>
    <t>200100710388  </t>
  </si>
  <si>
    <t>11146.10  </t>
  </si>
  <si>
    <t>200100710390  </t>
  </si>
  <si>
    <t>11126.10  </t>
  </si>
  <si>
    <t>200100710307  </t>
  </si>
  <si>
    <t>11147.00  </t>
  </si>
  <si>
    <t>200100710394  </t>
  </si>
  <si>
    <t>11148.00  </t>
  </si>
  <si>
    <t>200100710395  </t>
  </si>
  <si>
    <t>11149.00  </t>
  </si>
  <si>
    <t>200100710396  </t>
  </si>
  <si>
    <t>11149.10  </t>
  </si>
  <si>
    <t>200100710400  </t>
  </si>
  <si>
    <t>10912.00  </t>
  </si>
  <si>
    <t>200100710401  </t>
  </si>
  <si>
    <t>10919.00  </t>
  </si>
  <si>
    <t>2001007710404  </t>
  </si>
  <si>
    <t>10921.00  </t>
  </si>
  <si>
    <t>200100710406  </t>
  </si>
  <si>
    <t>2024-09-10 Silvestri,Anthony</t>
  </si>
  <si>
    <t>10922.00  </t>
  </si>
  <si>
    <t>200100710408  </t>
  </si>
  <si>
    <t>10923.00  </t>
  </si>
  <si>
    <t>200100710413  </t>
  </si>
  <si>
    <t>11127.00  </t>
  </si>
  <si>
    <t>200100710309  </t>
  </si>
  <si>
    <t>11127.10  </t>
  </si>
  <si>
    <t>200100710312  </t>
  </si>
  <si>
    <t>11128.00  </t>
  </si>
  <si>
    <t>200100710314  </t>
  </si>
  <si>
    <t>11128.10  </t>
  </si>
  <si>
    <t>200100710315  </t>
  </si>
  <si>
    <t>11129.00  </t>
  </si>
  <si>
    <t>200100710316  </t>
  </si>
  <si>
    <t>11119.00  </t>
  </si>
  <si>
    <t>200100710348  </t>
  </si>
  <si>
    <t>11056.00  </t>
  </si>
  <si>
    <t>200100710346  </t>
  </si>
  <si>
    <t>2024-03-12 Brigham,Colleen</t>
  </si>
  <si>
    <t>10909.00  </t>
  </si>
  <si>
    <t>200100710411  </t>
  </si>
  <si>
    <t>10923.10  </t>
  </si>
  <si>
    <t>100116919175  </t>
  </si>
  <si>
    <t>11125.10  </t>
  </si>
  <si>
    <t>200100710345  </t>
  </si>
  <si>
    <t>2024-07-19 Dyroff,George</t>
  </si>
  <si>
    <t>100119222873  </t>
  </si>
  <si>
    <t>013-04-</t>
  </si>
  <si>
    <t>Donald Besser </t>
  </si>
  <si>
    <t>100119433921  </t>
  </si>
  <si>
    <t>Manchester Harbor No Wake Buoy A  </t>
  </si>
  <si>
    <t>42 33 31.80 N</t>
  </si>
  <si>
    <t>70 47 04.020 W</t>
  </si>
  <si>
    <t>100119433923  </t>
  </si>
  <si>
    <t>Manchester Harbor No Wake Buoy B  </t>
  </si>
  <si>
    <t>42 33 32.82 N</t>
  </si>
  <si>
    <t>70 47 07.620 W</t>
  </si>
  <si>
    <t>100119433925  </t>
  </si>
  <si>
    <t>Manchester Harbor No Wake Buoy C  </t>
  </si>
  <si>
    <t>42 33 34.50 N</t>
  </si>
  <si>
    <t>70 47 10.140 W</t>
  </si>
  <si>
    <t>2024-07-28 Pike,Bion</t>
  </si>
  <si>
    <t>100119433927  </t>
  </si>
  <si>
    <t>Manchester Harbor No Wake Buoy D  </t>
  </si>
  <si>
    <t>42 33 35.94 N</t>
  </si>
  <si>
    <t>70 47 14.520 W</t>
  </si>
  <si>
    <t>100119433929  </t>
  </si>
  <si>
    <t>Manchester Harbor No Wake Buoy E  </t>
  </si>
  <si>
    <t>42 33 33.72 N</t>
  </si>
  <si>
    <t>70 47 15.540 W</t>
  </si>
  <si>
    <t>100119433931  </t>
  </si>
  <si>
    <t>Manchester Harbor No Wake Buoy F  </t>
  </si>
  <si>
    <t>42 33 31.32 N</t>
  </si>
  <si>
    <t>70 47 23.160 W</t>
  </si>
  <si>
    <t>100119433933  </t>
  </si>
  <si>
    <t>Manchester Harbor No Wake Buoy G  </t>
  </si>
  <si>
    <t>42 33 33.42 N</t>
  </si>
  <si>
    <t>70 47 29.580 W</t>
  </si>
  <si>
    <t>100119433935  </t>
  </si>
  <si>
    <t>Manchester Harbor No Wake Buoy H  </t>
  </si>
  <si>
    <t>42 33 37.22 N</t>
  </si>
  <si>
    <t>70 47 34.680 W</t>
  </si>
  <si>
    <t>2024-07-17 Dyroff,George</t>
  </si>
  <si>
    <t>10451.18  </t>
  </si>
  <si>
    <t>100117241068  </t>
  </si>
  <si>
    <t>Marblehead Harbormaster </t>
  </si>
  <si>
    <t>10451.19  </t>
  </si>
  <si>
    <t>100117241111  </t>
  </si>
  <si>
    <t>10451.21  </t>
  </si>
  <si>
    <t>100117241226  </t>
  </si>
  <si>
    <t>10451.10  </t>
  </si>
  <si>
    <t>100117240920  </t>
  </si>
  <si>
    <t>42 30 31.00 N</t>
  </si>
  <si>
    <t>70 50 21.200 W</t>
  </si>
  <si>
    <t>10451.12  </t>
  </si>
  <si>
    <t>100117240938  </t>
  </si>
  <si>
    <t>10451.13  </t>
  </si>
  <si>
    <t>100117240974  </t>
  </si>
  <si>
    <t>42 30 26.50 N</t>
  </si>
  <si>
    <t>70 50 26.900 W</t>
  </si>
  <si>
    <t>10451.14  </t>
  </si>
  <si>
    <t>100117241003  </t>
  </si>
  <si>
    <t>42 30 29.30 N</t>
  </si>
  <si>
    <t>70 50 25.700 W</t>
  </si>
  <si>
    <t>10451.15  </t>
  </si>
  <si>
    <t>100117241021  </t>
  </si>
  <si>
    <t>10451.16  </t>
  </si>
  <si>
    <t>100117241035  </t>
  </si>
  <si>
    <t>10451.17  </t>
  </si>
  <si>
    <t>100117241049  </t>
  </si>
  <si>
    <t>42 30 22.20 N</t>
  </si>
  <si>
    <t>70 50 33.400 W</t>
  </si>
  <si>
    <t>2021-08-08 Silvestri,Anthony</t>
  </si>
  <si>
    <t>100117237594  </t>
  </si>
  <si>
    <t>MARBLEHEAD HARBORMASTER </t>
  </si>
  <si>
    <t>2021-08-04 Silvestri,Anthony</t>
  </si>
  <si>
    <t>100117237597  </t>
  </si>
  <si>
    <t>100117237605  </t>
  </si>
  <si>
    <t>100117237614  </t>
  </si>
  <si>
    <t>100117722986  </t>
  </si>
  <si>
    <t>100117102285  </t>
  </si>
  <si>
    <t>100117102292  </t>
  </si>
  <si>
    <t>100117102296  </t>
  </si>
  <si>
    <t>100117102301  </t>
  </si>
  <si>
    <t>100117102305  </t>
  </si>
  <si>
    <t>100117102309  </t>
  </si>
  <si>
    <t>100117102313  </t>
  </si>
  <si>
    <t>100117102317  </t>
  </si>
  <si>
    <t>100117102324  </t>
  </si>
  <si>
    <t>2021-07-28 Silvestri,Anthony</t>
  </si>
  <si>
    <t>100116909069  </t>
  </si>
  <si>
    <t>2024-09-27 Silvestri,Anthony</t>
  </si>
  <si>
    <t>100117153040  </t>
  </si>
  <si>
    <t>42 38 29.78 N</t>
  </si>
  <si>
    <t>70 40 36.470 W</t>
  </si>
  <si>
    <t>100117153043  </t>
  </si>
  <si>
    <t>42 38 12.88 N</t>
  </si>
  <si>
    <t>70 40 34.310 W</t>
  </si>
  <si>
    <t>Pending District/ANT  </t>
  </si>
  <si>
    <t>306.00  </t>
  </si>
  <si>
    <t>MIS Cape Ann Light ASTA  </t>
  </si>
  <si>
    <t>42 38 13.14 N</t>
  </si>
  <si>
    <t>70 34 29.977 W</t>
  </si>
  <si>
    <t>--</t>
  </si>
  <si>
    <t>Moses Calouro </t>
  </si>
  <si>
    <t>01/03 - 01/03 </t>
  </si>
  <si>
    <t>100117723020  </t>
  </si>
  <si>
    <t>Robert Tibbo </t>
  </si>
  <si>
    <t>11411.00  </t>
  </si>
  <si>
    <t>100117780105  </t>
  </si>
  <si>
    <t>Kevin Moran </t>
  </si>
  <si>
    <t>11411.10  </t>
  </si>
  <si>
    <t>100117780112  </t>
  </si>
  <si>
    <t>2024-07-18 Silvestri,Anthony</t>
  </si>
  <si>
    <t>11411.20  </t>
  </si>
  <si>
    <t>100117780119  </t>
  </si>
  <si>
    <t>11411.30  </t>
  </si>
  <si>
    <t>100117780124  </t>
  </si>
  <si>
    <t>368.00  </t>
  </si>
  <si>
    <t>100117453121  </t>
  </si>
  <si>
    <t>013-00-00</t>
  </si>
  <si>
    <t>Colleen Kallestad </t>
  </si>
  <si>
    <t>368.20  </t>
  </si>
  <si>
    <t>100117453128  </t>
  </si>
  <si>
    <t>2024-01-04 Brigham,Colleen</t>
  </si>
  <si>
    <t>369.50  </t>
  </si>
  <si>
    <t>100117354302  </t>
  </si>
  <si>
    <t>Colleen Hallestad </t>
  </si>
  <si>
    <t>2023-07-04 Silvestri,Anthony</t>
  </si>
  <si>
    <t>10950.00  </t>
  </si>
  <si>
    <t>200100218875  </t>
  </si>
  <si>
    <t>CHRIS FERNALD </t>
  </si>
  <si>
    <t>2023-08-09 Silvestri,Anthony</t>
  </si>
  <si>
    <t>12403.00  </t>
  </si>
  <si>
    <t>100118406674  </t>
  </si>
  <si>
    <t>2023-07-21 Silvestri,Anthony</t>
  </si>
  <si>
    <t>12405.00  </t>
  </si>
  <si>
    <t>200100217549  </t>
  </si>
  <si>
    <t>2023-07-23 Silvestri,Anthony</t>
  </si>
  <si>
    <t>12407.00  </t>
  </si>
  <si>
    <t>100118406676  </t>
  </si>
  <si>
    <t>12410.00  </t>
  </si>
  <si>
    <t>200100217550  </t>
  </si>
  <si>
    <t>12412.00  </t>
  </si>
  <si>
    <t>100116916847  </t>
  </si>
  <si>
    <t>12415.00  </t>
  </si>
  <si>
    <t>200100217551  </t>
  </si>
  <si>
    <t>12418.00  </t>
  </si>
  <si>
    <t>100116916980  </t>
  </si>
  <si>
    <t>12424.00  </t>
  </si>
  <si>
    <t>100116917005  </t>
  </si>
  <si>
    <t>13-12-00</t>
  </si>
  <si>
    <t>12425.00  </t>
  </si>
  <si>
    <t>200100217553  </t>
  </si>
  <si>
    <t>12435.00  </t>
  </si>
  <si>
    <t>100117553430  </t>
  </si>
  <si>
    <t>12436.00  </t>
  </si>
  <si>
    <t>100116906352  </t>
  </si>
  <si>
    <t>12438.00  </t>
  </si>
  <si>
    <t>100117245544  </t>
  </si>
  <si>
    <t>12430.00  </t>
  </si>
  <si>
    <t>100117816721  </t>
  </si>
  <si>
    <t>12432.00  </t>
  </si>
  <si>
    <t>100116930121  </t>
  </si>
  <si>
    <t>2022-08-10 Silvestri,Anthony</t>
  </si>
  <si>
    <t>100119166283  </t>
  </si>
  <si>
    <t>100119166285  </t>
  </si>
  <si>
    <t>2022-08-09 Silvestri,Anthony</t>
  </si>
  <si>
    <t>100119166287  </t>
  </si>
  <si>
    <t>100119166289  </t>
  </si>
  <si>
    <t>371.00  </t>
  </si>
  <si>
    <t>100117016851  </t>
  </si>
  <si>
    <t>Toby Kitchener </t>
  </si>
  <si>
    <t>373.00  </t>
  </si>
  <si>
    <t>100117016889  </t>
  </si>
  <si>
    <t>toby kitchener </t>
  </si>
  <si>
    <t>374.10  </t>
  </si>
  <si>
    <t>100117124533  </t>
  </si>
  <si>
    <t>Jeff Havlicek </t>
  </si>
  <si>
    <t>2021-10-10 Silvestri,Anthony</t>
  </si>
  <si>
    <t>100116911740  </t>
  </si>
  <si>
    <t>Current Commodore </t>
  </si>
  <si>
    <t>100116911749  </t>
  </si>
  <si>
    <t>2024-09-30 Silvestri,Anthony</t>
  </si>
  <si>
    <t>12275.00  </t>
  </si>
  <si>
    <t>100117143020  </t>
  </si>
  <si>
    <t>100116910906  </t>
  </si>
  <si>
    <t>Reginnold Santos </t>
  </si>
  <si>
    <t>10131.00  </t>
  </si>
  <si>
    <t>200100217735  </t>
  </si>
  <si>
    <t>Ken Wilson </t>
  </si>
  <si>
    <t>2023-08-04 Silvestri,Anthony</t>
  </si>
  <si>
    <t>10131.50  </t>
  </si>
  <si>
    <t>200100217736  </t>
  </si>
  <si>
    <t>10131.60  </t>
  </si>
  <si>
    <t>200100217817  </t>
  </si>
  <si>
    <t>10132.00  </t>
  </si>
  <si>
    <t>200100217737  </t>
  </si>
  <si>
    <t>10132.50  </t>
  </si>
  <si>
    <t>200100217738  </t>
  </si>
  <si>
    <t>10133.00  </t>
  </si>
  <si>
    <t>200100217739  </t>
  </si>
  <si>
    <t>10133.50  </t>
  </si>
  <si>
    <t>200100217740  </t>
  </si>
  <si>
    <t>10134.00  </t>
  </si>
  <si>
    <t>200100217741  </t>
  </si>
  <si>
    <t>2023-07-31 Silvestri,Anthony</t>
  </si>
  <si>
    <t>10134.20  </t>
  </si>
  <si>
    <t>200100217818  </t>
  </si>
  <si>
    <t>10134.10  </t>
  </si>
  <si>
    <t>200100217816  </t>
  </si>
  <si>
    <t>100117102218  </t>
  </si>
  <si>
    <t>9420.00  </t>
  </si>
  <si>
    <t>200100217140  </t>
  </si>
  <si>
    <t>James Velonis </t>
  </si>
  <si>
    <t>9425.00  </t>
  </si>
  <si>
    <t>100118395640  </t>
  </si>
  <si>
    <t>HARBORMASTER OFFICER VELONIS, James </t>
  </si>
  <si>
    <t>9426.00  </t>
  </si>
  <si>
    <t>100118395642  </t>
  </si>
  <si>
    <t>9430.00  </t>
  </si>
  <si>
    <t>200100217144  </t>
  </si>
  <si>
    <t>9436.00  </t>
  </si>
  <si>
    <t>200100218524  </t>
  </si>
  <si>
    <t>9440.00  </t>
  </si>
  <si>
    <t>200100217148  </t>
  </si>
  <si>
    <t>9445.00  </t>
  </si>
  <si>
    <t>100118395644  </t>
  </si>
  <si>
    <t>9450.00  </t>
  </si>
  <si>
    <t>200100217152  </t>
  </si>
  <si>
    <t>2023-10-25 Brigham,Colleen</t>
  </si>
  <si>
    <t>9455.00  </t>
  </si>
  <si>
    <t>200100217154  </t>
  </si>
  <si>
    <t>9460.00  </t>
  </si>
  <si>
    <t>100118395648  </t>
  </si>
  <si>
    <t>9465.00  </t>
  </si>
  <si>
    <t>200100217157  </t>
  </si>
  <si>
    <t>9475.00  </t>
  </si>
  <si>
    <t>200100217161  </t>
  </si>
  <si>
    <t>9476.00  </t>
  </si>
  <si>
    <t>100118395651  </t>
  </si>
  <si>
    <t>9477.00  </t>
  </si>
  <si>
    <t>100118395653  </t>
  </si>
  <si>
    <t>2021-09-02 Quinn,Mike</t>
  </si>
  <si>
    <t>100118395656  </t>
  </si>
  <si>
    <t>100118395658  </t>
  </si>
  <si>
    <t>100118395661  </t>
  </si>
  <si>
    <t>100118395665  </t>
  </si>
  <si>
    <t>100117515068  </t>
  </si>
  <si>
    <t>2024-09-18 Silvestri,Anthony</t>
  </si>
  <si>
    <t>11235.00  </t>
  </si>
  <si>
    <t>100117485654  </t>
  </si>
  <si>
    <t>Robert Cashman </t>
  </si>
  <si>
    <t>100117102206  </t>
  </si>
  <si>
    <t>Plymouth Harbormaster </t>
  </si>
  <si>
    <t>100117551147  </t>
  </si>
  <si>
    <t>Jack Glancy </t>
  </si>
  <si>
    <t>100119102027  </t>
  </si>
  <si>
    <t>100117153084  </t>
  </si>
  <si>
    <t>42 37 22.21 N</t>
  </si>
  <si>
    <t>70 41 21.790 W</t>
  </si>
  <si>
    <t>100117152650  </t>
  </si>
  <si>
    <t>42 37 38.26 N</t>
  </si>
  <si>
    <t>70 41 22.250 W</t>
  </si>
  <si>
    <t>100117222796  </t>
  </si>
  <si>
    <t>Bill McHugh </t>
  </si>
  <si>
    <t>100117222806  </t>
  </si>
  <si>
    <t>100117222816  </t>
  </si>
  <si>
    <t>100117222821  </t>
  </si>
  <si>
    <t>2021-08-16 Silvestri,Anthony</t>
  </si>
  <si>
    <t>100118475971  </t>
  </si>
  <si>
    <t>100118073694  </t>
  </si>
  <si>
    <t>2022-09-19 Silvestri,Anthony</t>
  </si>
  <si>
    <t>100117105142  </t>
  </si>
  <si>
    <t>Peter Galvin </t>
  </si>
  <si>
    <t>100117105137  </t>
  </si>
  <si>
    <t>peter galvin </t>
  </si>
  <si>
    <t>100117105144  </t>
  </si>
  <si>
    <t>200100217979  </t>
  </si>
  <si>
    <t>8890.00  </t>
  </si>
  <si>
    <t>200100219262  </t>
  </si>
  <si>
    <t>ALLEN L. LEGENDRE </t>
  </si>
  <si>
    <t>8895.00  </t>
  </si>
  <si>
    <t>200100219263  </t>
  </si>
  <si>
    <t>8900.00  </t>
  </si>
  <si>
    <t>200100219264  </t>
  </si>
  <si>
    <t>8915.00  </t>
  </si>
  <si>
    <t>100117813361  </t>
  </si>
  <si>
    <t>Al Legendre </t>
  </si>
  <si>
    <t>250.00  </t>
  </si>
  <si>
    <t>100117813345  </t>
  </si>
  <si>
    <t>100118300490  </t>
  </si>
  <si>
    <t>Dustin Price </t>
  </si>
  <si>
    <t>100117546372  </t>
  </si>
  <si>
    <t>100117546375  </t>
  </si>
  <si>
    <t>100117546385  </t>
  </si>
  <si>
    <t>100117237533  </t>
  </si>
  <si>
    <t>100117237541  </t>
  </si>
  <si>
    <t>100117237556  </t>
  </si>
  <si>
    <t>100117237570  </t>
  </si>
  <si>
    <t>100117237574  </t>
  </si>
  <si>
    <t>100117237577  </t>
  </si>
  <si>
    <t>100117152549  </t>
  </si>
  <si>
    <t>42 38 46.61 N</t>
  </si>
  <si>
    <t>70 40 49.990 W</t>
  </si>
  <si>
    <t>12361.20  </t>
  </si>
  <si>
    <t>100117102237  </t>
  </si>
  <si>
    <t>12365.00  </t>
  </si>
  <si>
    <t>200100217543  </t>
  </si>
  <si>
    <t>12369.00  </t>
  </si>
  <si>
    <t>200100218962  </t>
  </si>
  <si>
    <t>12374.00  </t>
  </si>
  <si>
    <t>200100218963  </t>
  </si>
  <si>
    <t>2023-07-19 Silvestri,Anthony</t>
  </si>
  <si>
    <t>12375.00  </t>
  </si>
  <si>
    <t>200100217545  </t>
  </si>
  <si>
    <t>2023-07-17 Silvestri,Anthony</t>
  </si>
  <si>
    <t>12380.00  </t>
  </si>
  <si>
    <t>200100217546  </t>
  </si>
  <si>
    <t>12381.00  </t>
  </si>
  <si>
    <t>100116930073  </t>
  </si>
  <si>
    <t>12385.00  </t>
  </si>
  <si>
    <t>200100217547  </t>
  </si>
  <si>
    <t>12390.00  </t>
  </si>
  <si>
    <t>200100217548  </t>
  </si>
  <si>
    <t>12392.00  </t>
  </si>
  <si>
    <t>200100703654  </t>
  </si>
  <si>
    <t>12370.00  </t>
  </si>
  <si>
    <t>200100217544  </t>
  </si>
  <si>
    <t>100118374611  </t>
  </si>
  <si>
    <t>Debbie Gough </t>
  </si>
  <si>
    <t>11584.00  </t>
  </si>
  <si>
    <t>100117780028  </t>
  </si>
  <si>
    <t>Robert Burkard </t>
  </si>
  <si>
    <t>11585.00  </t>
  </si>
  <si>
    <t>100118472548  </t>
  </si>
  <si>
    <t>11586.00  </t>
  </si>
  <si>
    <t>100118472559  </t>
  </si>
  <si>
    <t>11587.00  </t>
  </si>
  <si>
    <t>100118472562  </t>
  </si>
  <si>
    <t>11580.00  </t>
  </si>
  <si>
    <t>100117780009  </t>
  </si>
  <si>
    <t>11581.00  </t>
  </si>
  <si>
    <t>100117780013  </t>
  </si>
  <si>
    <t>11582.00  </t>
  </si>
  <si>
    <t>100117780017  </t>
  </si>
  <si>
    <t>11583.00  </t>
  </si>
  <si>
    <t>100117780020  </t>
  </si>
  <si>
    <t>12785.00  </t>
  </si>
  <si>
    <t>200100218906  </t>
  </si>
  <si>
    <t>12790.00  </t>
  </si>
  <si>
    <t>200100218907  </t>
  </si>
  <si>
    <t>12795.00  </t>
  </si>
  <si>
    <t>200100218908  </t>
  </si>
  <si>
    <t>2022-07-31 Silvestri,Anthony</t>
  </si>
  <si>
    <t>10769.00  </t>
  </si>
  <si>
    <t>100119171401  </t>
  </si>
  <si>
    <t>Katie Lavallee </t>
  </si>
  <si>
    <t>11480.00  </t>
  </si>
  <si>
    <t>100119171404  </t>
  </si>
  <si>
    <t>Stone Living Lab Rainsford Island Lighted Research Buoy A  </t>
  </si>
  <si>
    <t>42 18 55.00 N</t>
  </si>
  <si>
    <t>70 57 03.900 W</t>
  </si>
  <si>
    <t>100117153184  </t>
  </si>
  <si>
    <t>42 38 26.42 N</t>
  </si>
  <si>
    <t>70 41 35.890 W</t>
  </si>
  <si>
    <t>Peter DeCola </t>
  </si>
  <si>
    <t>2024-09-24 Clarke,Thomas</t>
  </si>
  <si>
    <t>305.00  </t>
  </si>
  <si>
    <t>200100220067  </t>
  </si>
  <si>
    <t>Thacher Island Committee Chairperson </t>
  </si>
  <si>
    <t>2024-06-14 Cotter,Frank</t>
  </si>
  <si>
    <t>TESTING AID  </t>
  </si>
  <si>
    <t>Frank Larkin </t>
  </si>
  <si>
    <t>100117152671  </t>
  </si>
  <si>
    <t>42 38 13.91 N</t>
  </si>
  <si>
    <t>70 41 10.700 W</t>
  </si>
  <si>
    <t>11240.00  </t>
  </si>
  <si>
    <t>100117297919  </t>
  </si>
  <si>
    <t>42 18 25.30 N</t>
  </si>
  <si>
    <t>71 02 32.400 W</t>
  </si>
  <si>
    <t>Chris Sweeney </t>
  </si>
  <si>
    <t>2022-06-13 Silvestri,Anthony</t>
  </si>
  <si>
    <t>11240.90  </t>
  </si>
  <si>
    <t>100117298020  </t>
  </si>
  <si>
    <t>2022-06-10 Silvestri,Anthony</t>
  </si>
  <si>
    <t>11240.10  </t>
  </si>
  <si>
    <t>100117297931  </t>
  </si>
  <si>
    <t>2022-06-16 Silvestri,Anthony</t>
  </si>
  <si>
    <t>11240.20  </t>
  </si>
  <si>
    <t>100117297937  </t>
  </si>
  <si>
    <t>11240.30  </t>
  </si>
  <si>
    <t>100117297939  </t>
  </si>
  <si>
    <t>11240.40  </t>
  </si>
  <si>
    <t>100117297949  </t>
  </si>
  <si>
    <t>11240.50  </t>
  </si>
  <si>
    <t>100117297952  </t>
  </si>
  <si>
    <t>11240.60  </t>
  </si>
  <si>
    <t>100117297954  </t>
  </si>
  <si>
    <t>42 18 35.80 N</t>
  </si>
  <si>
    <t>71 02 27.900 W</t>
  </si>
  <si>
    <t>11240.70  </t>
  </si>
  <si>
    <t>100117297976  </t>
  </si>
  <si>
    <t>11240.80  </t>
  </si>
  <si>
    <t>100117298006  </t>
  </si>
  <si>
    <t>2022-09-14 Silvestri,Anthony</t>
  </si>
  <si>
    <t>100117297778  </t>
  </si>
  <si>
    <t>2024-09-20 Dyroff,George</t>
  </si>
  <si>
    <t>238.00  </t>
  </si>
  <si>
    <t>100117222824  </t>
  </si>
  <si>
    <t>Shawn Shellito </t>
  </si>
  <si>
    <t>367.00  </t>
  </si>
  <si>
    <t>200100664011  </t>
  </si>
  <si>
    <t>John Wallinga </t>
  </si>
  <si>
    <t>9053.00  </t>
  </si>
  <si>
    <t>100119223372  </t>
  </si>
  <si>
    <t>Kaitlin Laabs </t>
  </si>
  <si>
    <t>100117157557  </t>
  </si>
  <si>
    <t>42 39 15.94 N</t>
  </si>
  <si>
    <t>70 43 05.640 W</t>
  </si>
  <si>
    <t>2022-07-12 Silvestri,Anthony</t>
  </si>
  <si>
    <t>100117723059  </t>
  </si>
  <si>
    <t>100117723062  </t>
  </si>
  <si>
    <t>100116904511  </t>
  </si>
  <si>
    <t>Edward Yakubian </t>
  </si>
  <si>
    <t>100116904548  </t>
  </si>
  <si>
    <t>100116904575  </t>
  </si>
  <si>
    <t>11566.10  </t>
  </si>
  <si>
    <t>100118392780  </t>
  </si>
  <si>
    <t>Thomas McKay </t>
  </si>
  <si>
    <t>11566.20  </t>
  </si>
  <si>
    <t>100118392785  </t>
  </si>
  <si>
    <t>11564.10  </t>
  </si>
  <si>
    <t>100118392789  </t>
  </si>
  <si>
    <t>11564.20  </t>
  </si>
  <si>
    <t>100118392793  </t>
  </si>
  <si>
    <t>11567.00  </t>
  </si>
  <si>
    <t>100118392619  </t>
  </si>
  <si>
    <t>11567.10  </t>
  </si>
  <si>
    <t>100118392627  </t>
  </si>
  <si>
    <t>11567.20  </t>
  </si>
  <si>
    <t>100118392642  </t>
  </si>
  <si>
    <t>11567.30  </t>
  </si>
  <si>
    <t>100118392645  </t>
  </si>
  <si>
    <t>11567.40  </t>
  </si>
  <si>
    <t>100118392651  </t>
  </si>
  <si>
    <t>11567.50  </t>
  </si>
  <si>
    <t>100118392657  </t>
  </si>
  <si>
    <t>11567.60  </t>
  </si>
  <si>
    <t>100118392663  </t>
  </si>
  <si>
    <t>11567.70  </t>
  </si>
  <si>
    <t>100118392670  </t>
  </si>
  <si>
    <t>11567.80  </t>
  </si>
  <si>
    <t>100118392673  </t>
  </si>
  <si>
    <t>11567.90  </t>
  </si>
  <si>
    <t>100118392678  </t>
  </si>
  <si>
    <t>11569.00  </t>
  </si>
  <si>
    <t>100118392689  </t>
  </si>
  <si>
    <t>11569.10  </t>
  </si>
  <si>
    <t>100118392693  </t>
  </si>
  <si>
    <t>11569.20  </t>
  </si>
  <si>
    <t>100118392697  </t>
  </si>
  <si>
    <t>11569.30  </t>
  </si>
  <si>
    <t>100118392701  </t>
  </si>
  <si>
    <t>11569.40  </t>
  </si>
  <si>
    <t>100118392704  </t>
  </si>
  <si>
    <t>11569.50  </t>
  </si>
  <si>
    <t>100118392708  </t>
  </si>
  <si>
    <t>11569.60  </t>
  </si>
  <si>
    <t>100118392715  </t>
  </si>
  <si>
    <t>11569.70  </t>
  </si>
  <si>
    <t>100118392722  </t>
  </si>
  <si>
    <t>11569.80  </t>
  </si>
  <si>
    <t>100118392725  </t>
  </si>
  <si>
    <t>11569.90  </t>
  </si>
  <si>
    <t>100118392729  </t>
  </si>
  <si>
    <t>11931.00  </t>
  </si>
  <si>
    <t>100119393879  </t>
  </si>
  <si>
    <t>Weymouth Back River Boat Ramp Buoy 2  </t>
  </si>
  <si>
    <t>42 15 05.50 N</t>
  </si>
  <si>
    <t>04/01 - 11/01 </t>
  </si>
  <si>
    <t>100117888185  </t>
  </si>
  <si>
    <t>100117888192  </t>
  </si>
  <si>
    <t>100116909321  </t>
  </si>
  <si>
    <t>200100217796  </t>
  </si>
  <si>
    <t>100117152677  </t>
  </si>
  <si>
    <t>42 38 28.63 N</t>
  </si>
  <si>
    <t>70 40 56.120 W</t>
  </si>
  <si>
    <t>100118396813  </t>
  </si>
  <si>
    <t>100118396817  </t>
  </si>
  <si>
    <t>366.00  </t>
  </si>
  <si>
    <t>100119463293  </t>
  </si>
  <si>
    <t>WHOI Cape Ann Lighted Research Buoy DMON  </t>
  </si>
  <si>
    <t>42 31 00.30 N</t>
  </si>
  <si>
    <t>70 32 00.563 W</t>
  </si>
  <si>
    <t>Jeff Pietro </t>
  </si>
  <si>
    <t>02/19 </t>
  </si>
  <si>
    <t>2023-06-30 Wagner,Steve</t>
  </si>
  <si>
    <t>415.00  </t>
  </si>
  <si>
    <t>100117026503  </t>
  </si>
  <si>
    <t>David Aubrey </t>
  </si>
  <si>
    <t>466.00  </t>
  </si>
  <si>
    <t>100117026511  </t>
  </si>
  <si>
    <t>467.00  </t>
  </si>
  <si>
    <t>100117026515  </t>
  </si>
  <si>
    <t>468.00  </t>
  </si>
  <si>
    <t>100117026523  </t>
  </si>
  <si>
    <t>471.00  </t>
  </si>
  <si>
    <t>100117026531  </t>
  </si>
  <si>
    <t>100117153034  </t>
  </si>
  <si>
    <t>42 39 10.28 N</t>
  </si>
  <si>
    <t>70 41 01.420 W</t>
  </si>
  <si>
    <t>2022-09-05 Silvestri,Anthony</t>
  </si>
  <si>
    <t>100118040729  </t>
  </si>
  <si>
    <t>Richard Hart </t>
  </si>
  <si>
    <t> Neptune LNG Deepwater Port Lighted Buoy North A1</t>
  </si>
  <si>
    <t> Neptune LNG Deepwater Port Lighted Buoy South B1</t>
  </si>
  <si>
    <t> Northeast Gateway Deepwater Port Lighted Buoy A1</t>
  </si>
  <si>
    <t> Northeast Gateway Deepwater Port Lighted Buoy B1</t>
  </si>
  <si>
    <t> Western Way Channel Obstruction Light 5A</t>
  </si>
  <si>
    <t> Western Way Channel Obstruction Light 5B</t>
  </si>
  <si>
    <t> Western Way Channel Obstruction Light 6A</t>
  </si>
  <si>
    <t> Western Way Channel Obstruction Light 6B</t>
  </si>
  <si>
    <t> Western Way Obstruction Light A1</t>
  </si>
  <si>
    <t> Western Way Obstruction Light A2</t>
  </si>
  <si>
    <t> Western Way Obstruction Light B1</t>
  </si>
  <si>
    <t> Western Way Obstruction Light B2</t>
  </si>
  <si>
    <t> Western Way Obstruction Light C1</t>
  </si>
  <si>
    <t> Western Way Obstruction Light C2</t>
  </si>
  <si>
    <t> Western Way Obstruction Light D1</t>
  </si>
  <si>
    <t> Western Way Obstruction Light D2</t>
  </si>
  <si>
    <t> Western Way Obstruction Light E1</t>
  </si>
  <si>
    <t> Western Way Obstruction Light E2</t>
  </si>
  <si>
    <t> Western Way Obstruction Light F1</t>
  </si>
  <si>
    <t> Western Way Obstruction Light F2</t>
  </si>
  <si>
    <t> Western Way Obstruction Light G1</t>
  </si>
  <si>
    <t> Western Way Obstruction Light G2</t>
  </si>
  <si>
    <t> Western Way Obstruction Light H1</t>
  </si>
  <si>
    <t> Western Way Obstruction Light H2</t>
  </si>
  <si>
    <t> Western Way Obstruction Light K1</t>
  </si>
  <si>
    <t> Western Way Obstruction Light K2</t>
  </si>
  <si>
    <t> Western Way Obstruction Light L1</t>
  </si>
  <si>
    <t> Western Way Obstruction Light L2</t>
  </si>
  <si>
    <t> Encore Casino Inner Channel Lighted Buoy</t>
  </si>
  <si>
    <t> Fan Pier North Hazard Lighted Buoy</t>
  </si>
  <si>
    <t> Logan Airport Security Zone Buoy 19</t>
  </si>
  <si>
    <t> Logan Airport Security Zone Buoy 23</t>
  </si>
  <si>
    <t> Logan Airport Security Zone Buoy 25</t>
  </si>
  <si>
    <t> Logan Airport Security Zone Buoy 27</t>
  </si>
  <si>
    <t> Logan Airport Security Zone Buoy 29</t>
  </si>
  <si>
    <t> Logan Airport Security Zone Buoy 11</t>
  </si>
  <si>
    <t> Logan Airport Security Zone Buoy 13</t>
  </si>
  <si>
    <t> Logan Airport Security Zone Buoy 15</t>
  </si>
  <si>
    <t> Logan Airport Security Zone Buoy 3</t>
  </si>
  <si>
    <t> Logan Airport Security Zone Buoy 6</t>
  </si>
  <si>
    <t> Logan Airport Security Zone Buoy 7</t>
  </si>
  <si>
    <t> Logan Airport Security Zone Buoy 9</t>
  </si>
  <si>
    <t> Logan Airport Security Zone Lighted Buoy 17</t>
  </si>
  <si>
    <t> Dorchester Bay Basin Channel Buoy 1</t>
  </si>
  <si>
    <t> Dorchester Bay Basin Channel Buoy 2</t>
  </si>
  <si>
    <t> Dorchester Bay Basin Channel Buoy 4</t>
  </si>
  <si>
    <t> Dorchester Bay Basin Channel Buoy 5</t>
  </si>
  <si>
    <t> Dorchester Bay Basin Channel Buoy 6</t>
  </si>
  <si>
    <t> OCYC No Wake Buoy North</t>
  </si>
  <si>
    <t> OCYC No Wake Buoy South</t>
  </si>
  <si>
    <t> UMass Buoy 10</t>
  </si>
  <si>
    <t> UMass Buoy 2</t>
  </si>
  <si>
    <t> UMass Buoy 3</t>
  </si>
  <si>
    <t> UMass Buoy 4</t>
  </si>
  <si>
    <t> UMass Buoy 5</t>
  </si>
  <si>
    <t> UMass Buoy 6</t>
  </si>
  <si>
    <t> UMass Buoy 8</t>
  </si>
  <si>
    <t> Braintree Yacht Club No Wake Buoy</t>
  </si>
  <si>
    <t> Metropolitan Yacht Club No Wake Buoy</t>
  </si>
  <si>
    <t> South Shore YC Back River No Wake Buoy</t>
  </si>
  <si>
    <t> Weymouth Back River Boat Ramp Buoy 2</t>
  </si>
  <si>
    <t> Weymouth Back River No Swim/No Ski Daybeacon</t>
  </si>
  <si>
    <t> Weymouth Back River No Wake Buoy</t>
  </si>
  <si>
    <t> ALLERTON HARBOR BUOY 1</t>
  </si>
  <si>
    <t> ALLERTON HARBOR BUOY 10</t>
  </si>
  <si>
    <t> ALLERTON HARBOR BUOY 2</t>
  </si>
  <si>
    <t> ALLERTON HARBOR BUOY 4</t>
  </si>
  <si>
    <t> ALLERTON HARBOR BUOY 5</t>
  </si>
  <si>
    <t> Allerton Harbor Buoy 6</t>
  </si>
  <si>
    <t> Allerton Harbor Buoy 8</t>
  </si>
  <si>
    <t> Allerton Harbor Buoy 9</t>
  </si>
  <si>
    <t> Hingham Harbor Approach No Wake Buoy</t>
  </si>
  <si>
    <t> Hingham Harbor No Wake Buoy B</t>
  </si>
  <si>
    <t> Hingham Harbor Swim Buoy A</t>
  </si>
  <si>
    <t> Stone Living Lab Harbor Entrance Lighted Research Buoy BC</t>
  </si>
  <si>
    <t> Stone Living Lab Rainsford Island Lighted Research Buoy A</t>
  </si>
  <si>
    <t> Weir River No Wake Buoy C</t>
  </si>
  <si>
    <t> Scituate PHRF Racing Buoy N</t>
  </si>
  <si>
    <t> Scituate PHRF Racing Buoy W</t>
  </si>
  <si>
    <t> White Shark Conservancy Research Buoy ST1</t>
  </si>
  <si>
    <t> North River No Wake Buoy A</t>
  </si>
  <si>
    <t> North River No Wake Buoy C</t>
  </si>
  <si>
    <t> Duxbury Beach Swim Buoys (13)</t>
  </si>
  <si>
    <t> Duxbury Shellfish Farm Aquaculture Buoy A</t>
  </si>
  <si>
    <t> Duxbury Shellfish Farm Aquaculture Buoy B</t>
  </si>
  <si>
    <t> Duxbury Shellfish Farm Aquaculture Buoy C</t>
  </si>
  <si>
    <t> Duxbury Shellfish Farm Aquaculture Buoy D</t>
  </si>
  <si>
    <t> Duxbury Shellfish Farm Aquaculture Buoy E</t>
  </si>
  <si>
    <t> Duxbury Shellfish Farm Aquaculture Buoy F</t>
  </si>
  <si>
    <t> Standish Shore Guzzle Buoy 2S</t>
  </si>
  <si>
    <t> Standish Shore Guzzle Buoy 4</t>
  </si>
  <si>
    <t> Standish Shore Guzzle Buoy 6</t>
  </si>
  <si>
    <t> Kingston Channel Buoy 10</t>
  </si>
  <si>
    <t> Kingston Channel Buoy 14</t>
  </si>
  <si>
    <t> Kingston Channel Buoy 18</t>
  </si>
  <si>
    <t> Kingston Channel Speed Buoy</t>
  </si>
  <si>
    <t> Hobs Hole Oyster Farm Aquaculture Buoy A</t>
  </si>
  <si>
    <t> Hobs Hole Oyster Farm Aquaculture Buoy B</t>
  </si>
  <si>
    <t> Hobs Hole Oyster Farm Aquaculture Buoy C</t>
  </si>
  <si>
    <t> Hobs Hole Oyster Farm Aquaculture Buoy D</t>
  </si>
  <si>
    <t> Plymouth Harbor Speed Buoy</t>
  </si>
  <si>
    <t> WHOI Cape Ann Lighted Research Buoy DMON</t>
  </si>
  <si>
    <t> AYC East No Wake Buoy</t>
  </si>
  <si>
    <t> Back River No Wake Buoy</t>
  </si>
  <si>
    <t> Badgers Rocks No Wake Buoy</t>
  </si>
  <si>
    <t> Black Rock Creek No Wake Buoy</t>
  </si>
  <si>
    <t> Joppa Flats No Wake Buoy</t>
  </si>
  <si>
    <t> Mechanics Rock Hazard Buoy</t>
  </si>
  <si>
    <t> Merrimack River AYC No Wake Buoy</t>
  </si>
  <si>
    <t> Merrimack River No Wake Buoy A</t>
  </si>
  <si>
    <t> Merrimack River No Wake Buoy C</t>
  </si>
  <si>
    <t> Merrimack River No Wake Buoy E</t>
  </si>
  <si>
    <t> Merrimack River No Wake Buoy G</t>
  </si>
  <si>
    <t> Old Sow Rocks Danger Buoy</t>
  </si>
  <si>
    <t> Essex River Channel Buoy 19</t>
  </si>
  <si>
    <t> Essex River Midchannel Buoy B</t>
  </si>
  <si>
    <t> Essex River Midchannel Buoy C</t>
  </si>
  <si>
    <t> Essex River Midchannel Buoy D</t>
  </si>
  <si>
    <t> Essex River Midchannel Buoy F</t>
  </si>
  <si>
    <t> Essex River Midchannel Buoy G</t>
  </si>
  <si>
    <t> Essex River Midchannel Buoy H</t>
  </si>
  <si>
    <t> Essex River Midchannel Buoy J</t>
  </si>
  <si>
    <t> Essex River Midchannel Buoy K</t>
  </si>
  <si>
    <t> ESSEX River Midchannel Buoy L</t>
  </si>
  <si>
    <t> Essex River No Wake Buoy B</t>
  </si>
  <si>
    <t> Essex River No Wake Buoy D</t>
  </si>
  <si>
    <t> Essex River No Wake Buoy F</t>
  </si>
  <si>
    <t> Essex River No Wake Buoy G</t>
  </si>
  <si>
    <t> Essex River No Wake Buoy I</t>
  </si>
  <si>
    <t> Parker River Buoy 40</t>
  </si>
  <si>
    <t> Parker River Buoy 43</t>
  </si>
  <si>
    <t> Parker River Buoy 46</t>
  </si>
  <si>
    <t> Parker River Buoy 48</t>
  </si>
  <si>
    <t> Parker River No Wake Buoy A</t>
  </si>
  <si>
    <t> Parker River No Wake Buoy B</t>
  </si>
  <si>
    <t> Parker River No Wake Buoy C</t>
  </si>
  <si>
    <t> Parker River No Wake Buoy D</t>
  </si>
  <si>
    <t> Ipswich River No Wake Buoy C</t>
  </si>
  <si>
    <t> Sandy Point No Wake Buoy</t>
  </si>
  <si>
    <t> Nahant Town Wharf No Wake Buoy</t>
  </si>
  <si>
    <t> Point of Pines Yacht Club No Wake Buoy A</t>
  </si>
  <si>
    <t> Point of Pines Yacht Club No Wake Sign</t>
  </si>
  <si>
    <t> Short Beach No Wake Buoy A</t>
  </si>
  <si>
    <t> Short Beach No Wake Buoy B</t>
  </si>
  <si>
    <t> Short Beach No Wake Buoy C</t>
  </si>
  <si>
    <t> Marblehead Harbor No Wake Buoy A</t>
  </si>
  <si>
    <t> Marblehead Harbor No Wake Buoy B</t>
  </si>
  <si>
    <t> Marblehead Harbor No Wake Buoy C</t>
  </si>
  <si>
    <t> Marblehead Harbor No Wake Buoy D</t>
  </si>
  <si>
    <t> South Channel No Wake Buoy C</t>
  </si>
  <si>
    <t> Dion Yacht Yard Channel Daybeacon 1</t>
  </si>
  <si>
    <t> Dion Yacht Yard Channel Daybeacon 10</t>
  </si>
  <si>
    <t> Dion Yacht Yard Channel Daybeacon 2</t>
  </si>
  <si>
    <t> Dion Yacht Yard Channel Daybeacon 3</t>
  </si>
  <si>
    <t> Dion Yacht Yard Channel Daybeacon 4</t>
  </si>
  <si>
    <t> Dion Yacht Yard Channel Daybeacon 5</t>
  </si>
  <si>
    <t> Dion Yacht Yard Channel Daybeacon 6</t>
  </si>
  <si>
    <t> Dion Yacht Yard Channel Daybeacon 7</t>
  </si>
  <si>
    <t> Dion Yacht Yard Channel Daybeacon 8</t>
  </si>
  <si>
    <t> Dion Yacht Yard Channel Daybeacon 9</t>
  </si>
  <si>
    <t> Palmer Cove Channel Buoy 1</t>
  </si>
  <si>
    <t> Palmer Cove Channel Buoy 3</t>
  </si>
  <si>
    <t> Palmer Cove Channel Buoy 5</t>
  </si>
  <si>
    <t> Palmer Cove Channel Buoy 7</t>
  </si>
  <si>
    <t> Salem Harbor No Wake Buoy A</t>
  </si>
  <si>
    <t> Salem Harbor No Wake Buoy B</t>
  </si>
  <si>
    <t> Salem Harbor No Wake Buoy C</t>
  </si>
  <si>
    <t> Salem Harbor No Wake Buoy D</t>
  </si>
  <si>
    <t> Salem Willows No Wake Buoy</t>
  </si>
  <si>
    <t> Beverly Harbor No Wake Buoy A</t>
  </si>
  <si>
    <t> Beverly Harbor No Wake Buoy B</t>
  </si>
  <si>
    <t> Beverly Harbor No Wake Float</t>
  </si>
  <si>
    <t> Danvers Harbor No Wake Lighted Buoy C</t>
  </si>
  <si>
    <t> Danvers Harbor No Wake Lighted Buoy D</t>
  </si>
  <si>
    <t> Danvers Harbor No Wake Lighted Buoy E</t>
  </si>
  <si>
    <t> Danvers Harbor No Wake Lighted Buoy F</t>
  </si>
  <si>
    <t> Danvers Harbor No Wake Lighted Buoy G</t>
  </si>
  <si>
    <t> Danvers Harbor No Wake Lighted Buoy H</t>
  </si>
  <si>
    <t> Danvers Harbor No Wake Lighted Buoy I</t>
  </si>
  <si>
    <t> Danvers Harbor No Wake Lighted Buoy J</t>
  </si>
  <si>
    <t> Danvers No Wake Sign A</t>
  </si>
  <si>
    <t> Danvers No Wake Sign B</t>
  </si>
  <si>
    <t> Danvers No Wake Sign C</t>
  </si>
  <si>
    <t> Danvers No Wake Sign D</t>
  </si>
  <si>
    <t> Danvers Swim Buoys (4)</t>
  </si>
  <si>
    <t> Bent Estate No Wake Buoy A</t>
  </si>
  <si>
    <t> Gloucester Inner Harbor No Wake Buoy A</t>
  </si>
  <si>
    <t> Gloucester Inner Harbor No Wake Buoy C</t>
  </si>
  <si>
    <t> Jones Creek No Wake Buoy C</t>
  </si>
  <si>
    <t> Lighthouse Beach No Wake Sign</t>
  </si>
  <si>
    <t> Little River No Wake Buoy</t>
  </si>
  <si>
    <t> Lobsta Land No Wake Buoy A</t>
  </si>
  <si>
    <t> Ram Island No Wake Buoy A</t>
  </si>
  <si>
    <t> Wingaersheek Beach Swim Buoy</t>
  </si>
  <si>
    <t>Class 1</t>
  </si>
  <si>
    <t>Fl-Li</t>
  </si>
  <si>
    <t>Fx-Li</t>
  </si>
  <si>
    <t>Fl-Ul</t>
  </si>
  <si>
    <t>Fx-Ul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</si>
</sst>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00.000"/>
    <numFmt numFmtId="167" formatCode="000"/>
    <numFmt numFmtId="168" formatCode="0.0000000"/>
    <numFmt numFmtId="169" formatCode="0.000000"/>
    <numFmt numFmtId="170" formatCode="#,##0.0"/>
    <numFmt numFmtId="171" formatCode="0.000"/>
    <numFmt numFmtId="172" formatCode="00,000"/>
    <numFmt numFmtId="173" formatCode="00.0000000"/>
  </numFmts>
  <fonts count="107" x14ac:knownFonts="1">
    <font>
      <sz val="11"/>
      <color theme="1"/>
      <name val="Calibri"/>
      <family val="2"/>
      <scheme val="minor"/>
    </font>
    <font>
      <sz val="7.5"/>
      <color theme="1"/>
      <name val="Times New Roman"/>
      <family val="1"/>
    </font>
    <font>
      <sz val="12"/>
      <color theme="1"/>
      <name val="Calibri"/>
      <family val="2"/>
      <scheme val="minor"/>
    </font>
    <font>
      <sz val="14"/>
      <color theme="1"/>
      <name val="Calibri"/>
      <family val="2"/>
      <scheme val="minor"/>
    </font>
    <font>
      <sz val="18"/>
      <color theme="1"/>
      <name val="Calibri"/>
      <family val="2"/>
      <scheme val="minor"/>
    </font>
    <font>
      <sz val="11"/>
      <color theme="1"/>
      <name val="Times New Roman"/>
      <family val="1"/>
    </font>
    <font>
      <sz val="11"/>
      <color theme="1"/>
      <name val="Calibri"/>
      <family val="2"/>
    </font>
    <font>
      <sz val="28"/>
      <color rgb="FF000000"/>
      <name val="Calibri"/>
      <family val="2"/>
    </font>
    <font>
      <sz val="10"/>
      <name val="Helv"/>
    </font>
    <font>
      <b/>
      <sz val="12"/>
      <name val="Cambria"/>
      <family val="1"/>
    </font>
    <font>
      <b/>
      <sz val="11"/>
      <name val="Calibri"/>
      <family val="2"/>
    </font>
    <font>
      <sz val="11"/>
      <name val="Calibri"/>
      <family val="2"/>
    </font>
    <font>
      <sz val="11"/>
      <color rgb="FF808080"/>
      <name val="Calibri"/>
      <family val="2"/>
    </font>
    <font>
      <sz val="8"/>
      <name val="Calibri"/>
      <family val="2"/>
    </font>
    <font>
      <sz val="8"/>
      <color rgb="FF000000"/>
      <name val="Calibri"/>
      <family val="2"/>
    </font>
    <font>
      <sz val="12"/>
      <name val="Calibri"/>
      <family val="2"/>
    </font>
    <font>
      <b/>
      <sz val="16"/>
      <color rgb="FF0000CC"/>
      <name val="Calibri"/>
      <family val="2"/>
    </font>
    <font>
      <sz val="11"/>
      <name val="Symbol"/>
      <family val="1"/>
      <charset val="2"/>
    </font>
    <font>
      <sz val="11"/>
      <color rgb="FFFF0000"/>
      <name val="Calibri"/>
      <family val="2"/>
    </font>
    <font>
      <sz val="8"/>
      <color rgb="FF000000"/>
      <name val="Arial"/>
      <family val="2"/>
    </font>
    <font>
      <b/>
      <sz val="8"/>
      <color rgb="FF000000"/>
      <name val="Calibri"/>
      <family val="2"/>
    </font>
    <font>
      <sz val="9"/>
      <color rgb="FF000000"/>
      <name val="Arial"/>
      <family val="2"/>
    </font>
    <font>
      <b/>
      <sz val="8"/>
      <color rgb="FF000000"/>
      <name val="Arial Narrow"/>
      <family val="2"/>
    </font>
    <font>
      <sz val="9"/>
      <color rgb="FF000000"/>
      <name val="Calibri"/>
      <family val="2"/>
    </font>
    <font>
      <sz val="9"/>
      <color rgb="FF000000"/>
      <name val="Arial Narrow"/>
      <family val="2"/>
    </font>
    <font>
      <b/>
      <sz val="18"/>
      <color rgb="FF0000CC"/>
      <name val="Calibri"/>
      <family val="2"/>
    </font>
    <font>
      <sz val="12"/>
      <color rgb="FF000000"/>
      <name val="Calibri"/>
      <family val="2"/>
    </font>
    <font>
      <sz val="10"/>
      <color rgb="FF000000"/>
      <name val="Calibri"/>
      <family val="2"/>
    </font>
    <font>
      <sz val="18"/>
      <color rgb="FF000000"/>
      <name val="Calibri"/>
      <family val="2"/>
    </font>
    <font>
      <b/>
      <sz val="14"/>
      <color rgb="FF000000"/>
      <name val="Calibri"/>
      <family val="2"/>
    </font>
    <font>
      <sz val="9"/>
      <color rgb="FF808080"/>
      <name val="Calibri"/>
      <family val="2"/>
    </font>
    <font>
      <sz val="14"/>
      <name val="Calibri"/>
      <family val="2"/>
    </font>
    <font>
      <sz val="14"/>
      <color rgb="FF000000"/>
      <name val="Calibri"/>
      <family val="2"/>
    </font>
    <font>
      <b/>
      <sz val="16"/>
      <color rgb="FF4F6228"/>
      <name val="Calibri"/>
      <family val="2"/>
    </font>
    <font>
      <sz val="16"/>
      <color rgb="FF4F6228"/>
      <name val="Calibri"/>
      <family val="2"/>
    </font>
    <font>
      <b/>
      <sz val="16"/>
      <color rgb="FFFF0000"/>
      <name val="Calibri"/>
      <family val="2"/>
    </font>
    <font>
      <sz val="16"/>
      <color rgb="FFFF0000"/>
      <name val="Calibri"/>
      <family val="2"/>
    </font>
    <font>
      <b/>
      <sz val="12"/>
      <color rgb="FF0000CC"/>
      <name val="Calibri"/>
      <family val="2"/>
    </font>
    <font>
      <b/>
      <sz val="16"/>
      <color rgb="FF000000"/>
      <name val="Calibri"/>
      <family val="2"/>
    </font>
    <font>
      <sz val="16"/>
      <color rgb="FF000000"/>
      <name val="Calibri"/>
      <family val="2"/>
    </font>
    <font>
      <sz val="6"/>
      <color rgb="FF000000"/>
      <name val="Calibri"/>
      <family val="2"/>
    </font>
    <font>
      <i/>
      <sz val="18"/>
      <color rgb="FF808080"/>
      <name val="Stencil"/>
      <family val="5"/>
    </font>
    <font>
      <b/>
      <u val="double"/>
      <sz val="8"/>
      <name val="Calibri"/>
      <family val="2"/>
    </font>
    <font>
      <b/>
      <sz val="12"/>
      <color rgb="FF000099"/>
      <name val="Calibri"/>
      <family val="2"/>
    </font>
    <font>
      <i/>
      <sz val="10"/>
      <color rgb="FF000000"/>
      <name val="Calibri"/>
      <family val="2"/>
    </font>
    <font>
      <b/>
      <sz val="16"/>
      <color rgb="FF000099"/>
      <name val="Calibri"/>
      <family val="2"/>
    </font>
    <font>
      <i/>
      <sz val="18"/>
      <color rgb="FFA6A6A6"/>
      <name val="Stencil"/>
      <family val="5"/>
    </font>
    <font>
      <i/>
      <sz val="11"/>
      <color rgb="FF000000"/>
      <name val="Stencil"/>
      <family val="5"/>
    </font>
    <font>
      <b/>
      <sz val="12"/>
      <color rgb="FF000000"/>
      <name val="Calibri"/>
      <family val="2"/>
    </font>
    <font>
      <sz val="16"/>
      <name val="Calibri"/>
      <family val="2"/>
    </font>
    <font>
      <b/>
      <sz val="10"/>
      <color rgb="FF000080"/>
      <name val="Calibri"/>
      <family val="2"/>
    </font>
    <font>
      <b/>
      <sz val="10"/>
      <name val="Calibri"/>
      <family val="2"/>
    </font>
    <font>
      <b/>
      <sz val="10"/>
      <color rgb="FF0000FF"/>
      <name val="Calibri"/>
      <family val="2"/>
    </font>
    <font>
      <sz val="12"/>
      <color rgb="FFCCFFCC"/>
      <name val="Calibri"/>
      <family val="2"/>
    </font>
    <font>
      <sz val="10"/>
      <name val="Calibri"/>
      <family val="2"/>
    </font>
    <font>
      <b/>
      <sz val="12"/>
      <color rgb="FF0000FF"/>
      <name val="Calibri"/>
      <family val="2"/>
    </font>
    <font>
      <b/>
      <sz val="11"/>
      <color rgb="FF0000FF"/>
      <name val="Calibri"/>
      <family val="2"/>
    </font>
    <font>
      <b/>
      <sz val="10"/>
      <color rgb="FF000080"/>
      <name val="Arial"/>
      <family val="2"/>
    </font>
    <font>
      <b/>
      <sz val="10"/>
      <name val="Arial"/>
      <family val="2"/>
    </font>
    <font>
      <b/>
      <sz val="10"/>
      <color rgb="FF0000FF"/>
      <name val="Arial"/>
      <family val="2"/>
    </font>
    <font>
      <sz val="12"/>
      <color rgb="FFCCFFCC"/>
      <name val="Arial"/>
      <family val="2"/>
    </font>
    <font>
      <sz val="12"/>
      <name val="Arial"/>
      <family val="2"/>
    </font>
    <font>
      <sz val="10"/>
      <name val="Arial"/>
      <family val="2"/>
    </font>
    <font>
      <sz val="11"/>
      <name val="Arial"/>
      <family val="2"/>
    </font>
    <font>
      <b/>
      <sz val="11"/>
      <color rgb="FF0000FF"/>
      <name val="Arial"/>
      <family val="2"/>
    </font>
    <font>
      <sz val="10"/>
      <color rgb="FF000000"/>
      <name val="Arial"/>
      <family val="2"/>
    </font>
    <font>
      <b/>
      <sz val="12"/>
      <color rgb="FF0000FF"/>
      <name val="Arial Black"/>
      <family val="2"/>
    </font>
    <font>
      <b/>
      <sz val="14"/>
      <color rgb="FF808080"/>
      <name val="Calibri"/>
      <family val="2"/>
    </font>
    <font>
      <sz val="10"/>
      <color rgb="FF333333"/>
      <name val="Arial"/>
      <family val="2"/>
    </font>
    <font>
      <b/>
      <sz val="12"/>
      <name val="Arial"/>
      <family val="2"/>
    </font>
    <font>
      <b/>
      <sz val="14"/>
      <color rgb="FF000000"/>
      <name val="Arial"/>
      <family val="2"/>
    </font>
    <font>
      <b/>
      <sz val="10"/>
      <color rgb="FFFF0000"/>
      <name val="Arial"/>
      <family val="2"/>
    </font>
    <font>
      <sz val="14"/>
      <color rgb="FF000000"/>
      <name val="Arial"/>
      <family val="2"/>
    </font>
    <font>
      <b/>
      <sz val="14"/>
      <color rgb="FF0000CC"/>
      <name val="Calibri"/>
      <family val="2"/>
    </font>
    <font>
      <sz val="12"/>
      <color rgb="FF333333"/>
      <name val="Arial"/>
      <family val="2"/>
    </font>
    <font>
      <sz val="12"/>
      <color rgb="FF000080"/>
      <name val="Arial"/>
      <family val="2"/>
    </font>
    <font>
      <sz val="12"/>
      <color rgb="FF000000"/>
      <name val="Arial"/>
      <family val="2"/>
    </font>
    <font>
      <b/>
      <sz val="11"/>
      <color rgb="FF000000"/>
      <name val="Calibri"/>
      <family val="2"/>
    </font>
    <font>
      <i/>
      <sz val="11"/>
      <name val="Calibri"/>
      <family val="2"/>
    </font>
    <font>
      <b/>
      <sz val="14"/>
      <name val="Calibri"/>
      <family val="2"/>
    </font>
    <font>
      <b/>
      <sz val="12"/>
      <name val="Arial Black"/>
      <family val="2"/>
    </font>
    <font>
      <b/>
      <sz val="11"/>
      <name val="Arial"/>
      <family val="2"/>
    </font>
    <font>
      <b/>
      <sz val="12"/>
      <color rgb="FF000080"/>
      <name val="Arial Black"/>
      <family val="2"/>
    </font>
    <font>
      <i/>
      <sz val="12"/>
      <color rgb="FF000000"/>
      <name val="Calibri"/>
      <family val="2"/>
    </font>
    <font>
      <b/>
      <u/>
      <sz val="10"/>
      <name val="Calibri"/>
      <family val="2"/>
    </font>
    <font>
      <sz val="12"/>
      <color rgb="FFFF0000"/>
      <name val="Cambria"/>
      <family val="1"/>
    </font>
    <font>
      <sz val="12"/>
      <name val="Cambria"/>
      <family val="1"/>
    </font>
    <font>
      <b/>
      <sz val="10"/>
      <name val="Cambria"/>
      <family val="1"/>
    </font>
    <font>
      <b/>
      <sz val="11"/>
      <name val="Cambria"/>
      <family val="1"/>
    </font>
    <font>
      <sz val="11"/>
      <name val="Cambria"/>
      <family val="1"/>
    </font>
    <font>
      <sz val="10"/>
      <name val="Cambria"/>
      <family val="1"/>
    </font>
    <font>
      <b/>
      <sz val="12"/>
      <color rgb="FF0000CC"/>
      <name val="Cambria"/>
      <family val="1"/>
    </font>
    <font>
      <b/>
      <sz val="11"/>
      <color rgb="FF0000CC"/>
      <name val="Calibri"/>
      <family val="2"/>
    </font>
    <font>
      <sz val="12"/>
      <color indexed="81"/>
      <name val="Calibri"/>
      <family val="2"/>
    </font>
    <font>
      <sz val="10"/>
      <color indexed="81"/>
      <name val="Tahoma"/>
      <family val="2"/>
    </font>
    <font>
      <sz val="9"/>
      <color indexed="81"/>
      <name val="Tahoma"/>
      <family val="2"/>
    </font>
    <font>
      <sz val="10"/>
      <color indexed="81"/>
      <name val="Calibri"/>
      <family val="2"/>
    </font>
    <font>
      <sz val="9"/>
      <color indexed="81"/>
      <name val="Calibri"/>
      <family val="2"/>
    </font>
    <font>
      <b/>
      <u/>
      <sz val="10"/>
      <color indexed="81"/>
      <name val="Calibri"/>
      <family val="2"/>
    </font>
    <font>
      <sz val="11"/>
      <color indexed="81"/>
      <name val="Calibri"/>
      <family val="2"/>
    </font>
    <font>
      <b/>
      <u/>
      <sz val="11"/>
      <color indexed="81"/>
      <name val="Calibri"/>
      <family val="2"/>
    </font>
    <font>
      <b/>
      <sz val="9"/>
      <color indexed="81"/>
      <name val="Tahoma"/>
      <family val="2"/>
    </font>
    <font>
      <sz val="16"/>
      <color theme="1"/>
      <name val="Calibri"/>
      <family val="2"/>
      <scheme val="minor"/>
    </font>
    <font>
      <b/>
      <sz val="11"/>
      <color theme="1"/>
      <name val="Calibri"/>
      <family val="2"/>
      <scheme val="minor"/>
    </font>
    <font>
      <u/>
      <sz val="11"/>
      <color theme="1"/>
      <name val="Calibri"/>
      <family val="2"/>
      <scheme val="minor"/>
    </font>
    <font>
      <sz val="10"/>
      <color theme="1"/>
      <name val="Calibri"/>
      <family val="2"/>
      <scheme val="minor"/>
    </font>
    <font>
      <sz val="7.5"/>
      <color rgb="FF000000"/>
      <name val="Arial"/>
      <family val="2"/>
    </font>
  </fonts>
  <fills count="19">
    <fill>
      <patternFill patternType="none"/>
    </fill>
    <fill>
      <patternFill patternType="gray125"/>
    </fill>
    <fill>
      <patternFill patternType="solid">
        <fgColor rgb="FFF2F2F2"/>
        <bgColor rgb="FF000000"/>
      </patternFill>
    </fill>
    <fill>
      <patternFill patternType="solid">
        <fgColor rgb="FFFFCCFF"/>
        <bgColor rgb="FF000000"/>
      </patternFill>
    </fill>
    <fill>
      <patternFill patternType="solid">
        <fgColor rgb="FFFFFFFF"/>
        <bgColor rgb="FF000000"/>
      </patternFill>
    </fill>
    <fill>
      <patternFill patternType="solid">
        <fgColor rgb="FFDCE6F1"/>
        <bgColor rgb="FF000000"/>
      </patternFill>
    </fill>
    <fill>
      <patternFill patternType="solid">
        <fgColor rgb="FFFFFFCC"/>
        <bgColor rgb="FF000000"/>
      </patternFill>
    </fill>
    <fill>
      <patternFill patternType="solid">
        <fgColor rgb="FFCCFF33"/>
        <bgColor rgb="FF000000"/>
      </patternFill>
    </fill>
    <fill>
      <patternFill patternType="solid">
        <fgColor rgb="FF000000"/>
        <bgColor rgb="FF000000"/>
      </patternFill>
    </fill>
    <fill>
      <patternFill patternType="solid">
        <fgColor rgb="FFF2F2F2"/>
        <bgColor rgb="FFFF00FF"/>
      </patternFill>
    </fill>
    <fill>
      <patternFill patternType="solid">
        <fgColor rgb="FFDAEEF3"/>
        <bgColor rgb="FF000000"/>
      </patternFill>
    </fill>
    <fill>
      <patternFill patternType="solid">
        <fgColor rgb="FFFFFFFF"/>
        <bgColor rgb="FFFF00FF"/>
      </patternFill>
    </fill>
    <fill>
      <patternFill patternType="solid">
        <fgColor rgb="FFFFFFCC"/>
        <bgColor rgb="FFFF00FF"/>
      </patternFill>
    </fill>
    <fill>
      <patternFill patternType="solid">
        <fgColor rgb="FFDCE6F1"/>
        <bgColor rgb="FFFF00FF"/>
      </patternFill>
    </fill>
    <fill>
      <patternFill patternType="solid">
        <fgColor rgb="FFFF0000"/>
        <bgColor indexed="64"/>
      </patternFill>
    </fill>
    <fill>
      <patternFill patternType="solid">
        <fgColor rgb="FF008000"/>
        <bgColor indexed="64"/>
      </patternFill>
    </fill>
    <fill>
      <patternFill patternType="solid">
        <fgColor rgb="FFCCCCCC"/>
        <bgColor indexed="64"/>
      </patternFill>
    </fill>
    <fill>
      <patternFill patternType="solid">
        <fgColor rgb="FFFFFFFF"/>
        <bgColor indexed="64"/>
      </patternFill>
    </fill>
    <fill>
      <patternFill patternType="solid">
        <fgColor rgb="FFFFFF00"/>
        <bgColor indexed="64"/>
      </patternFill>
    </fill>
  </fills>
  <borders count="86">
    <border>
      <left/>
      <right/>
      <top/>
      <bottom/>
      <diagonal/>
    </border>
    <border>
      <left style="thin">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bottom/>
      <diagonal/>
    </border>
    <border>
      <left/>
      <right style="medium">
        <color indexed="64"/>
      </right>
      <top/>
      <bottom/>
      <diagonal/>
    </border>
    <border>
      <left style="mediumDashed">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diagonal/>
    </border>
    <border>
      <left/>
      <right style="medium">
        <color indexed="64"/>
      </right>
      <top/>
      <bottom style="thick">
        <color indexed="64"/>
      </bottom>
      <diagonal/>
    </border>
    <border>
      <left style="thick">
        <color indexed="64"/>
      </left>
      <right style="thick">
        <color indexed="64"/>
      </right>
      <top/>
      <bottom style="thick">
        <color indexed="64"/>
      </bottom>
      <diagonal/>
    </border>
    <border diagonalUp="1" diagonalDown="1">
      <left/>
      <right style="medium">
        <color indexed="64"/>
      </right>
      <top style="thick">
        <color indexed="64"/>
      </top>
      <bottom style="thick">
        <color indexed="64"/>
      </bottom>
      <diagonal style="thick">
        <color indexed="64"/>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mediumDashed">
        <color indexed="64"/>
      </bottom>
      <diagonal/>
    </border>
    <border>
      <left/>
      <right/>
      <top style="thick">
        <color indexed="64"/>
      </top>
      <bottom style="mediumDashed">
        <color indexed="64"/>
      </bottom>
      <diagonal/>
    </border>
    <border>
      <left/>
      <right style="mediumDashed">
        <color indexed="64"/>
      </right>
      <top style="thick">
        <color indexed="64"/>
      </top>
      <bottom style="mediumDashed">
        <color indexed="64"/>
      </bottom>
      <diagonal/>
    </border>
    <border>
      <left style="mediumDashed">
        <color indexed="64"/>
      </left>
      <right/>
      <top style="thick">
        <color indexed="64"/>
      </top>
      <bottom style="mediumDashed">
        <color indexed="64"/>
      </bottom>
      <diagonal/>
    </border>
    <border>
      <left/>
      <right style="thick">
        <color indexed="64"/>
      </right>
      <top style="thick">
        <color indexed="64"/>
      </top>
      <bottom style="mediumDashed">
        <color indexed="64"/>
      </bottom>
      <diagonal/>
    </border>
    <border diagonalUp="1" diagonalDown="1">
      <left/>
      <right style="medium">
        <color indexed="64"/>
      </right>
      <top style="thick">
        <color rgb="FFFF0000"/>
      </top>
      <bottom style="thick">
        <color rgb="FFFF0000"/>
      </bottom>
      <diagonal style="thick">
        <color rgb="FFFF0000"/>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ck">
        <color indexed="64"/>
      </left>
      <right/>
      <top style="mediumDashed">
        <color indexed="64"/>
      </top>
      <bottom style="thick">
        <color indexed="64"/>
      </bottom>
      <diagonal/>
    </border>
    <border>
      <left/>
      <right/>
      <top style="mediumDashed">
        <color indexed="64"/>
      </top>
      <bottom style="thick">
        <color indexed="64"/>
      </bottom>
      <diagonal/>
    </border>
    <border>
      <left/>
      <right style="mediumDashed">
        <color indexed="64"/>
      </right>
      <top style="mediumDashed">
        <color indexed="64"/>
      </top>
      <bottom style="thick">
        <color indexed="64"/>
      </bottom>
      <diagonal/>
    </border>
    <border>
      <left style="mediumDashed">
        <color indexed="64"/>
      </left>
      <right/>
      <top style="mediumDashed">
        <color indexed="64"/>
      </top>
      <bottom style="thick">
        <color indexed="64"/>
      </bottom>
      <diagonal/>
    </border>
    <border>
      <left/>
      <right style="thick">
        <color indexed="64"/>
      </right>
      <top style="mediumDashed">
        <color indexed="64"/>
      </top>
      <bottom style="thick">
        <color indexed="64"/>
      </bottom>
      <diagonal/>
    </border>
    <border diagonalUp="1" diagonalDown="1">
      <left style="thick">
        <color indexed="64"/>
      </left>
      <right style="medium">
        <color indexed="64"/>
      </right>
      <top style="thick">
        <color rgb="FFFF0000"/>
      </top>
      <bottom style="thick">
        <color rgb="FFFF0000"/>
      </bottom>
      <diagonal style="thick">
        <color rgb="FFFF0000"/>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ck">
        <color indexed="64"/>
      </right>
      <top style="thin">
        <color indexed="64"/>
      </top>
      <bottom/>
      <diagonal/>
    </border>
    <border diagonalUp="1" diagonalDown="1">
      <left style="thick">
        <color indexed="64"/>
      </left>
      <right style="medium">
        <color indexed="64"/>
      </right>
      <top style="thick">
        <color rgb="FFFF0000"/>
      </top>
      <bottom style="thick">
        <color indexed="64"/>
      </bottom>
      <diagonal style="thick">
        <color rgb="FFFF0000"/>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medium">
        <color indexed="64"/>
      </right>
      <top style="thick">
        <color indexed="64"/>
      </top>
      <bottom/>
      <diagonal/>
    </border>
    <border>
      <left style="medium">
        <color indexed="64"/>
      </left>
      <right/>
      <top/>
      <bottom style="thick">
        <color indexed="64"/>
      </bottom>
      <diagonal/>
    </border>
    <border>
      <left style="medium">
        <color indexed="64"/>
      </left>
      <right/>
      <top style="thick">
        <color indexed="64"/>
      </top>
      <bottom/>
      <diagonal/>
    </border>
    <border>
      <left/>
      <right/>
      <top style="thick">
        <color indexed="64"/>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
        <color indexed="64"/>
      </left>
      <right style="medium">
        <color indexed="64"/>
      </right>
      <top/>
      <bottom/>
      <diagonal/>
    </border>
    <border>
      <left/>
      <right/>
      <top/>
      <bottom style="thick">
        <color indexed="64"/>
      </bottom>
      <diagonal/>
    </border>
    <border>
      <left/>
      <right/>
      <top style="thick">
        <color indexed="64"/>
      </top>
      <bottom style="thick">
        <color indexed="64"/>
      </bottom>
      <diagonal/>
    </border>
    <border>
      <left style="thick">
        <color rgb="FF4F6228"/>
      </left>
      <right style="thick">
        <color rgb="FF4F6228"/>
      </right>
      <top style="thick">
        <color rgb="FF4F6228"/>
      </top>
      <bottom style="thick">
        <color rgb="FF4F6228"/>
      </bottom>
      <diagonal/>
    </border>
    <border>
      <left style="thick">
        <color rgb="FFFF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rgb="FFFDE9D9"/>
      </right>
      <top style="medium">
        <color indexed="64"/>
      </top>
      <bottom/>
      <diagonal/>
    </border>
    <border>
      <left style="thin">
        <color rgb="FFFDE9D9"/>
      </left>
      <right style="thin">
        <color rgb="FFFDE9D9"/>
      </right>
      <top/>
      <bottom style="thin">
        <color rgb="FFFDE9D9"/>
      </bottom>
      <diagonal/>
    </border>
    <border>
      <left style="thin">
        <color rgb="FFFDE9D9"/>
      </left>
      <right style="thin">
        <color rgb="FFFDE9D9"/>
      </right>
      <top style="thin">
        <color rgb="FFFDE9D9"/>
      </top>
      <bottom style="thin">
        <color rgb="FFFDE9D9"/>
      </bottom>
      <diagonal/>
    </border>
    <border>
      <left/>
      <right style="thin">
        <color rgb="FFFDE9D9"/>
      </right>
      <top/>
      <bottom/>
      <diagonal/>
    </border>
    <border>
      <left style="thin">
        <color rgb="FFFDE9D9"/>
      </left>
      <right style="thin">
        <color rgb="FFFDE9D9"/>
      </right>
      <top style="thin">
        <color rgb="FFFDE9D9"/>
      </top>
      <bottom/>
      <diagonal/>
    </border>
    <border>
      <left/>
      <right style="thin">
        <color rgb="FFFDE9D9"/>
      </right>
      <top style="thick">
        <color indexed="64"/>
      </top>
      <bottom style="thin">
        <color rgb="FFFDE9D9"/>
      </bottom>
      <diagonal/>
    </border>
    <border>
      <left/>
      <right/>
      <top/>
      <bottom style="mediumDashed">
        <color indexed="64"/>
      </bottom>
      <diagonal/>
    </border>
    <border>
      <left/>
      <right style="mediumDashed">
        <color indexed="64"/>
      </right>
      <top/>
      <bottom style="mediumDashed">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auto="1"/>
      </left>
      <right/>
      <top/>
      <bottom/>
      <diagonal/>
    </border>
    <border diagonalUp="1">
      <left style="thin">
        <color rgb="FF000000"/>
      </left>
      <right style="thin">
        <color rgb="FF000000"/>
      </right>
      <top style="thin">
        <color auto="1"/>
      </top>
      <bottom style="thin">
        <color rgb="FF000000"/>
      </bottom>
      <diagonal style="thin">
        <color rgb="FF000000"/>
      </diagonal>
    </border>
  </borders>
  <cellStyleXfs count="2">
    <xf numFmtId="0" fontId="0" fillId="0" borderId="0"/>
    <xf numFmtId="0" fontId="8" fillId="0" borderId="0"/>
  </cellStyleXfs>
  <cellXfs count="37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wrapText="1"/>
    </xf>
    <xf numFmtId="0" fontId="1" fillId="0" borderId="3" xfId="0" applyFont="1" applyBorder="1" applyAlignment="1">
      <alignment vertical="center" wrapText="1"/>
    </xf>
    <xf numFmtId="0" fontId="0" fillId="0" borderId="1" xfId="0" applyBorder="1" applyAlignment="1">
      <alignment wrapText="1"/>
    </xf>
    <xf numFmtId="0" fontId="2" fillId="0" borderId="1" xfId="0" applyFont="1" applyBorder="1" applyAlignment="1">
      <alignment vertical="top"/>
    </xf>
    <xf numFmtId="0" fontId="2" fillId="0" borderId="0" xfId="0" applyFont="1" applyAlignment="1">
      <alignment vertical="top"/>
    </xf>
    <xf numFmtId="0" fontId="2" fillId="0" borderId="0" xfId="0" applyFont="1" applyAlignment="1">
      <alignment vertical="center"/>
    </xf>
    <xf numFmtId="0" fontId="0" fillId="0" borderId="4" xfId="0" applyBorder="1"/>
    <xf numFmtId="0" fontId="0" fillId="0" borderId="1" xfId="0" applyBorder="1"/>
    <xf numFmtId="0" fontId="0" fillId="0" borderId="1" xfId="0" applyBorder="1" applyAlignment="1">
      <alignment vertical="top" wrapText="1"/>
    </xf>
    <xf numFmtId="0" fontId="2" fillId="0" borderId="1" xfId="0" applyFont="1" applyBorder="1" applyAlignment="1">
      <alignment horizontal="center" vertical="top"/>
    </xf>
    <xf numFmtId="0" fontId="0" fillId="0" borderId="5" xfId="0" applyBorder="1"/>
    <xf numFmtId="0" fontId="0" fillId="0" borderId="2" xfId="0" applyBorder="1"/>
    <xf numFmtId="0" fontId="1" fillId="0" borderId="1" xfId="0" applyFont="1" applyBorder="1" applyAlignment="1">
      <alignment wrapText="1"/>
    </xf>
    <xf numFmtId="0" fontId="1" fillId="0" borderId="1" xfId="0" applyFont="1" applyBorder="1" applyAlignment="1">
      <alignment vertical="top" wrapText="1"/>
    </xf>
    <xf numFmtId="0" fontId="0" fillId="0" borderId="6" xfId="0" applyBorder="1"/>
    <xf numFmtId="0" fontId="2" fillId="0" borderId="6" xfId="0" applyFont="1" applyBorder="1" applyAlignment="1">
      <alignment horizontal="center" vertical="center"/>
    </xf>
    <xf numFmtId="0" fontId="0" fillId="0" borderId="6" xfId="0" applyBorder="1" applyAlignment="1">
      <alignment wrapText="1"/>
    </xf>
    <xf numFmtId="0" fontId="3" fillId="0" borderId="0" xfId="0" applyFont="1" applyAlignment="1">
      <alignment vertical="top" wrapText="1"/>
    </xf>
    <xf numFmtId="0" fontId="3" fillId="0" borderId="0" xfId="0" applyFont="1"/>
    <xf numFmtId="0" fontId="0" fillId="0" borderId="0" xfId="0" applyAlignment="1">
      <alignment textRotation="180"/>
    </xf>
    <xf numFmtId="0" fontId="6" fillId="0" borderId="0" xfId="0" applyFont="1"/>
    <xf numFmtId="0" fontId="7" fillId="2" borderId="9" xfId="0" applyFont="1" applyFill="1" applyBorder="1" applyAlignment="1">
      <alignment horizontal="left" vertical="center"/>
    </xf>
    <xf numFmtId="0" fontId="11" fillId="0" borderId="0" xfId="0" applyFont="1"/>
    <xf numFmtId="0" fontId="12" fillId="4" borderId="12" xfId="0" applyFont="1" applyFill="1" applyBorder="1"/>
    <xf numFmtId="0" fontId="12" fillId="4" borderId="0" xfId="0" applyFont="1" applyFill="1"/>
    <xf numFmtId="0" fontId="13" fillId="2" borderId="12" xfId="1" applyFont="1" applyFill="1" applyBorder="1" applyAlignment="1">
      <alignment horizontal="center" vertical="center"/>
    </xf>
    <xf numFmtId="0" fontId="13" fillId="2" borderId="0" xfId="1" applyFont="1" applyFill="1" applyAlignment="1">
      <alignment horizontal="center" vertical="center"/>
    </xf>
    <xf numFmtId="0" fontId="13" fillId="2" borderId="0" xfId="0" applyFont="1" applyFill="1" applyAlignment="1">
      <alignment horizontal="center" vertical="center"/>
    </xf>
    <xf numFmtId="0" fontId="13" fillId="2" borderId="13" xfId="0" applyFont="1" applyFill="1" applyBorder="1" applyAlignment="1">
      <alignment horizontal="center" vertical="center"/>
    </xf>
    <xf numFmtId="0" fontId="11" fillId="5" borderId="0" xfId="0" applyFont="1" applyFill="1"/>
    <xf numFmtId="0" fontId="11" fillId="0" borderId="14" xfId="0" applyFont="1" applyBorder="1"/>
    <xf numFmtId="0" fontId="6" fillId="4" borderId="0" xfId="0" applyFont="1" applyFill="1"/>
    <xf numFmtId="1" fontId="15" fillId="4" borderId="15" xfId="1" applyNumberFormat="1" applyFont="1" applyFill="1" applyBorder="1" applyAlignment="1" applyProtection="1">
      <alignment horizontal="center" vertical="center"/>
      <protection locked="0"/>
    </xf>
    <xf numFmtId="1" fontId="16" fillId="6" borderId="16" xfId="1" applyNumberFormat="1" applyFont="1" applyFill="1" applyBorder="1" applyAlignment="1">
      <alignment horizontal="center" vertical="center"/>
    </xf>
    <xf numFmtId="164" fontId="15" fillId="4" borderId="16" xfId="1" applyNumberFormat="1" applyFont="1" applyFill="1" applyBorder="1" applyAlignment="1" applyProtection="1">
      <alignment horizontal="center" vertical="center"/>
      <protection locked="0"/>
    </xf>
    <xf numFmtId="164" fontId="16" fillId="6" borderId="16" xfId="0" applyNumberFormat="1" applyFont="1" applyFill="1" applyBorder="1" applyAlignment="1">
      <alignment horizontal="center" vertical="center"/>
    </xf>
    <xf numFmtId="0" fontId="17" fillId="5" borderId="0" xfId="0" applyFont="1" applyFill="1"/>
    <xf numFmtId="0" fontId="18" fillId="2" borderId="12" xfId="0" applyFont="1" applyFill="1" applyBorder="1"/>
    <xf numFmtId="0" fontId="18" fillId="2" borderId="0" xfId="0" applyFont="1" applyFill="1"/>
    <xf numFmtId="0" fontId="18" fillId="5" borderId="13" xfId="0" applyFont="1" applyFill="1" applyBorder="1"/>
    <xf numFmtId="0" fontId="6" fillId="2" borderId="12" xfId="0" applyFont="1" applyFill="1" applyBorder="1"/>
    <xf numFmtId="0" fontId="19" fillId="2" borderId="0" xfId="0" applyFont="1" applyFill="1"/>
    <xf numFmtId="0" fontId="20" fillId="2" borderId="0" xfId="0" applyFont="1" applyFill="1" applyAlignment="1">
      <alignment horizontal="center" vertical="center"/>
    </xf>
    <xf numFmtId="16" fontId="19" fillId="2" borderId="0" xfId="0" applyNumberFormat="1" applyFont="1" applyFill="1"/>
    <xf numFmtId="0" fontId="21" fillId="2" borderId="0" xfId="0" applyFont="1" applyFill="1"/>
    <xf numFmtId="0" fontId="13" fillId="2" borderId="17" xfId="0" applyFont="1" applyFill="1" applyBorder="1" applyAlignment="1">
      <alignment horizontal="center" vertical="center"/>
    </xf>
    <xf numFmtId="0" fontId="23" fillId="2" borderId="0" xfId="0" applyFont="1" applyFill="1" applyAlignment="1">
      <alignment horizontal="center"/>
    </xf>
    <xf numFmtId="0" fontId="24" fillId="2" borderId="0" xfId="0" applyFont="1" applyFill="1"/>
    <xf numFmtId="0" fontId="11" fillId="5" borderId="0" xfId="0" applyFont="1" applyFill="1" applyAlignment="1">
      <alignment horizontal="center"/>
    </xf>
    <xf numFmtId="0" fontId="6" fillId="2" borderId="12" xfId="0" applyFont="1" applyFill="1" applyBorder="1" applyAlignment="1">
      <alignment horizontal="right"/>
    </xf>
    <xf numFmtId="165" fontId="15" fillId="4" borderId="16" xfId="0" applyNumberFormat="1" applyFont="1" applyFill="1" applyBorder="1" applyAlignment="1" applyProtection="1">
      <alignment horizontal="center"/>
      <protection locked="0"/>
    </xf>
    <xf numFmtId="165" fontId="26" fillId="4" borderId="16" xfId="0" applyNumberFormat="1" applyFont="1" applyFill="1" applyBorder="1" applyAlignment="1" applyProtection="1">
      <alignment horizontal="center"/>
      <protection locked="0"/>
    </xf>
    <xf numFmtId="166" fontId="26" fillId="4" borderId="16" xfId="0" applyNumberFormat="1" applyFont="1" applyFill="1" applyBorder="1" applyAlignment="1" applyProtection="1">
      <alignment horizontal="center"/>
      <protection locked="0"/>
    </xf>
    <xf numFmtId="0" fontId="27" fillId="2" borderId="0" xfId="0" applyFont="1" applyFill="1" applyAlignment="1">
      <alignment horizontal="right"/>
    </xf>
    <xf numFmtId="166" fontId="26" fillId="4" borderId="15" xfId="0" applyNumberFormat="1" applyFont="1" applyFill="1" applyBorder="1" applyAlignment="1" applyProtection="1">
      <alignment horizontal="center"/>
      <protection locked="0"/>
    </xf>
    <xf numFmtId="164" fontId="29" fillId="4" borderId="22" xfId="0" applyNumberFormat="1" applyFont="1" applyFill="1" applyBorder="1" applyAlignment="1" applyProtection="1">
      <alignment horizontal="center"/>
      <protection locked="0"/>
    </xf>
    <xf numFmtId="0" fontId="11" fillId="5" borderId="23" xfId="0" applyFont="1" applyFill="1" applyBorder="1" applyAlignment="1">
      <alignment horizontal="center"/>
    </xf>
    <xf numFmtId="164" fontId="11" fillId="5" borderId="24" xfId="0" applyNumberFormat="1" applyFont="1" applyFill="1" applyBorder="1" applyAlignment="1">
      <alignment horizontal="center" vertical="center"/>
    </xf>
    <xf numFmtId="164" fontId="11" fillId="5" borderId="25" xfId="0" applyNumberFormat="1" applyFont="1" applyFill="1" applyBorder="1" applyAlignment="1">
      <alignment horizontal="center" vertical="center"/>
    </xf>
    <xf numFmtId="0" fontId="6" fillId="2" borderId="12" xfId="0" applyFont="1" applyFill="1" applyBorder="1" applyAlignment="1">
      <alignment horizontal="center"/>
    </xf>
    <xf numFmtId="167" fontId="15" fillId="4" borderId="16" xfId="0" applyNumberFormat="1" applyFont="1" applyFill="1" applyBorder="1" applyAlignment="1" applyProtection="1">
      <alignment horizontal="center"/>
      <protection locked="0"/>
    </xf>
    <xf numFmtId="167" fontId="26" fillId="4" borderId="16" xfId="0" applyNumberFormat="1" applyFont="1" applyFill="1" applyBorder="1" applyAlignment="1" applyProtection="1">
      <alignment horizontal="center"/>
      <protection locked="0"/>
    </xf>
    <xf numFmtId="0" fontId="30" fillId="2" borderId="0" xfId="0" applyFont="1" applyFill="1" applyAlignment="1">
      <alignment horizontal="center" vertical="center"/>
    </xf>
    <xf numFmtId="14" fontId="10" fillId="2" borderId="26" xfId="0" applyNumberFormat="1" applyFont="1" applyFill="1" applyBorder="1" applyAlignment="1">
      <alignment horizontal="center" vertical="center"/>
    </xf>
    <xf numFmtId="167" fontId="11" fillId="5" borderId="0" xfId="0" applyNumberFormat="1" applyFont="1" applyFill="1"/>
    <xf numFmtId="0" fontId="11" fillId="5" borderId="27" xfId="0" applyFont="1" applyFill="1" applyBorder="1" applyAlignment="1">
      <alignment horizontal="center"/>
    </xf>
    <xf numFmtId="164" fontId="11" fillId="5" borderId="28" xfId="0" applyNumberFormat="1" applyFont="1" applyFill="1" applyBorder="1" applyAlignment="1">
      <alignment horizontal="center"/>
    </xf>
    <xf numFmtId="0" fontId="31" fillId="2" borderId="0" xfId="0" applyFont="1" applyFill="1" applyAlignment="1">
      <alignment horizontal="center"/>
    </xf>
    <xf numFmtId="0" fontId="32" fillId="2" borderId="0" xfId="0" applyFont="1" applyFill="1" applyAlignment="1">
      <alignment horizontal="center"/>
    </xf>
    <xf numFmtId="0" fontId="11" fillId="2" borderId="0" xfId="0" applyFont="1" applyFill="1" applyAlignment="1">
      <alignment horizontal="right"/>
    </xf>
    <xf numFmtId="0" fontId="11" fillId="2" borderId="0" xfId="0" applyFont="1" applyFill="1"/>
    <xf numFmtId="0" fontId="11" fillId="2" borderId="13" xfId="0" applyFont="1" applyFill="1" applyBorder="1"/>
    <xf numFmtId="0" fontId="11" fillId="5" borderId="28" xfId="0" applyFont="1" applyFill="1" applyBorder="1"/>
    <xf numFmtId="0" fontId="23" fillId="2" borderId="12" xfId="0" applyFont="1" applyFill="1" applyBorder="1" applyAlignment="1">
      <alignment horizontal="right"/>
    </xf>
    <xf numFmtId="1" fontId="37" fillId="6" borderId="34" xfId="0" applyNumberFormat="1" applyFont="1" applyFill="1" applyBorder="1" applyAlignment="1">
      <alignment horizontal="center" vertical="center"/>
    </xf>
    <xf numFmtId="0" fontId="11" fillId="5" borderId="35" xfId="0" applyFont="1" applyFill="1" applyBorder="1" applyAlignment="1">
      <alignment horizontal="center" vertical="center"/>
    </xf>
    <xf numFmtId="164" fontId="11" fillId="5" borderId="36" xfId="0" applyNumberFormat="1" applyFont="1" applyFill="1" applyBorder="1" applyAlignment="1">
      <alignment horizontal="center" vertical="center"/>
    </xf>
    <xf numFmtId="0" fontId="23" fillId="2" borderId="12" xfId="0" applyFont="1" applyFill="1" applyBorder="1" applyAlignment="1">
      <alignment horizontal="right" vertical="top"/>
    </xf>
    <xf numFmtId="0" fontId="10" fillId="4" borderId="42" xfId="0" applyFont="1" applyFill="1" applyBorder="1" applyAlignment="1" applyProtection="1">
      <alignment horizontal="center" vertical="center"/>
      <protection locked="0"/>
    </xf>
    <xf numFmtId="0" fontId="11" fillId="5" borderId="8" xfId="0" applyFont="1" applyFill="1" applyBorder="1"/>
    <xf numFmtId="164" fontId="11" fillId="5" borderId="0" xfId="0" applyNumberFormat="1" applyFont="1" applyFill="1"/>
    <xf numFmtId="0" fontId="6" fillId="2" borderId="0" xfId="0" applyFont="1" applyFill="1"/>
    <xf numFmtId="0" fontId="41" fillId="2" borderId="0" xfId="0" applyFont="1" applyFill="1"/>
    <xf numFmtId="0" fontId="11" fillId="5" borderId="43" xfId="0" applyFont="1" applyFill="1" applyBorder="1" applyAlignment="1">
      <alignment horizontal="center" vertical="center"/>
    </xf>
    <xf numFmtId="164" fontId="11" fillId="5" borderId="44" xfId="0" applyNumberFormat="1" applyFont="1" applyFill="1" applyBorder="1" applyAlignment="1">
      <alignment horizontal="center" vertical="center"/>
    </xf>
    <xf numFmtId="0" fontId="23" fillId="2" borderId="12" xfId="0" applyFont="1" applyFill="1" applyBorder="1" applyAlignment="1">
      <alignment horizontal="center" vertical="center"/>
    </xf>
    <xf numFmtId="168" fontId="43" fillId="6" borderId="25" xfId="0" applyNumberFormat="1" applyFont="1" applyFill="1" applyBorder="1" applyAlignment="1">
      <alignment horizontal="center" vertical="center"/>
    </xf>
    <xf numFmtId="0" fontId="44" fillId="2" borderId="0" xfId="0" applyFont="1" applyFill="1" applyAlignment="1">
      <alignment vertical="center"/>
    </xf>
    <xf numFmtId="0" fontId="23" fillId="2" borderId="0" xfId="0" applyFont="1" applyFill="1" applyAlignment="1">
      <alignment horizontal="center" vertical="center" wrapText="1"/>
    </xf>
    <xf numFmtId="164" fontId="45" fillId="6" borderId="25" xfId="0" applyNumberFormat="1" applyFont="1" applyFill="1" applyBorder="1" applyAlignment="1">
      <alignment horizontal="center" vertical="center"/>
    </xf>
    <xf numFmtId="164" fontId="37" fillId="6" borderId="34" xfId="0" applyNumberFormat="1" applyFont="1" applyFill="1" applyBorder="1" applyAlignment="1">
      <alignment horizontal="center" vertical="center"/>
    </xf>
    <xf numFmtId="0" fontId="11" fillId="5" borderId="48" xfId="0" applyFont="1" applyFill="1" applyBorder="1" applyAlignment="1">
      <alignment horizontal="center" vertical="center"/>
    </xf>
    <xf numFmtId="164" fontId="11" fillId="5" borderId="49" xfId="0" applyNumberFormat="1" applyFont="1" applyFill="1" applyBorder="1" applyAlignment="1">
      <alignment horizontal="center" vertical="center"/>
    </xf>
    <xf numFmtId="0" fontId="27" fillId="2" borderId="12" xfId="0" applyFont="1" applyFill="1" applyBorder="1" applyAlignment="1">
      <alignment horizontal="center" vertical="center"/>
    </xf>
    <xf numFmtId="0" fontId="27" fillId="2" borderId="0" xfId="0" applyFont="1" applyFill="1" applyAlignment="1">
      <alignment horizontal="center" vertical="center"/>
    </xf>
    <xf numFmtId="167" fontId="45" fillId="6" borderId="25" xfId="0" applyNumberFormat="1" applyFont="1" applyFill="1" applyBorder="1" applyAlignment="1">
      <alignment horizontal="center" vertical="center"/>
    </xf>
    <xf numFmtId="0" fontId="44" fillId="2" borderId="0" xfId="0" applyFont="1" applyFill="1" applyAlignment="1">
      <alignment horizontal="left" vertical="center"/>
    </xf>
    <xf numFmtId="0" fontId="48" fillId="4" borderId="52" xfId="0" applyFont="1" applyFill="1" applyBorder="1" applyAlignment="1" applyProtection="1">
      <alignment horizontal="center" vertical="center"/>
      <protection locked="0"/>
    </xf>
    <xf numFmtId="0" fontId="11" fillId="5" borderId="53" xfId="0" applyFont="1" applyFill="1" applyBorder="1" applyAlignment="1">
      <alignment horizontal="center" vertical="center"/>
    </xf>
    <xf numFmtId="0" fontId="11" fillId="5" borderId="54" xfId="0" applyFont="1" applyFill="1" applyBorder="1" applyAlignment="1">
      <alignment horizontal="center" vertical="center"/>
    </xf>
    <xf numFmtId="0" fontId="6" fillId="5" borderId="56" xfId="0" applyFont="1" applyFill="1" applyBorder="1"/>
    <xf numFmtId="0" fontId="6" fillId="8" borderId="57" xfId="0" applyFont="1" applyFill="1" applyBorder="1"/>
    <xf numFmtId="0" fontId="6" fillId="8" borderId="0" xfId="0" applyFont="1" applyFill="1"/>
    <xf numFmtId="0" fontId="6" fillId="8" borderId="13" xfId="0" applyFont="1" applyFill="1" applyBorder="1"/>
    <xf numFmtId="0" fontId="29" fillId="2" borderId="58" xfId="0" applyFont="1" applyFill="1" applyBorder="1"/>
    <xf numFmtId="0" fontId="49" fillId="9" borderId="8" xfId="1" applyFont="1" applyFill="1" applyBorder="1" applyAlignment="1">
      <alignment horizontal="left" vertical="center"/>
    </xf>
    <xf numFmtId="167" fontId="50" fillId="9" borderId="8" xfId="1" applyNumberFormat="1" applyFont="1" applyFill="1" applyBorder="1" applyAlignment="1">
      <alignment horizontal="center" vertical="center"/>
    </xf>
    <xf numFmtId="0" fontId="50" fillId="9" borderId="8" xfId="1" applyFont="1" applyFill="1" applyBorder="1" applyAlignment="1">
      <alignment horizontal="left" vertical="center"/>
    </xf>
    <xf numFmtId="1" fontId="51" fillId="9" borderId="8" xfId="1" applyNumberFormat="1" applyFont="1" applyFill="1" applyBorder="1" applyAlignment="1">
      <alignment horizontal="left" vertical="center"/>
    </xf>
    <xf numFmtId="2" fontId="52" fillId="9" borderId="8" xfId="1" applyNumberFormat="1" applyFont="1" applyFill="1" applyBorder="1" applyAlignment="1">
      <alignment horizontal="left" vertical="center"/>
    </xf>
    <xf numFmtId="1" fontId="53" fillId="9" borderId="8" xfId="1" applyNumberFormat="1" applyFont="1" applyFill="1" applyBorder="1" applyAlignment="1">
      <alignment horizontal="center" vertical="center"/>
    </xf>
    <xf numFmtId="169" fontId="15" fillId="9" borderId="8" xfId="1" applyNumberFormat="1" applyFont="1" applyFill="1" applyBorder="1" applyAlignment="1">
      <alignment horizontal="right" vertical="center"/>
    </xf>
    <xf numFmtId="1" fontId="15" fillId="2" borderId="9" xfId="1" applyNumberFormat="1" applyFont="1" applyFill="1" applyBorder="1" applyAlignment="1">
      <alignment vertical="center"/>
    </xf>
    <xf numFmtId="0" fontId="6" fillId="10" borderId="13" xfId="0" applyFont="1" applyFill="1" applyBorder="1"/>
    <xf numFmtId="0" fontId="11" fillId="2" borderId="12" xfId="0" applyFont="1" applyFill="1" applyBorder="1"/>
    <xf numFmtId="1" fontId="54" fillId="2" borderId="0" xfId="1" applyNumberFormat="1" applyFont="1" applyFill="1"/>
    <xf numFmtId="0" fontId="15" fillId="2" borderId="0" xfId="1" applyFont="1" applyFill="1" applyAlignment="1">
      <alignment horizontal="center" vertical="center"/>
    </xf>
    <xf numFmtId="167" fontId="27" fillId="2" borderId="0" xfId="1" applyNumberFormat="1" applyFont="1" applyFill="1" applyAlignment="1">
      <alignment horizontal="center" vertical="center"/>
    </xf>
    <xf numFmtId="0" fontId="11" fillId="2" borderId="0" xfId="1" applyFont="1" applyFill="1" applyAlignment="1">
      <alignment horizontal="center" vertical="center"/>
    </xf>
    <xf numFmtId="167" fontId="54" fillId="2" borderId="0" xfId="1" applyNumberFormat="1" applyFont="1" applyFill="1" applyAlignment="1">
      <alignment horizontal="center" vertical="center"/>
    </xf>
    <xf numFmtId="2" fontId="55" fillId="2" borderId="0" xfId="1" applyNumberFormat="1" applyFont="1" applyFill="1" applyAlignment="1">
      <alignment horizontal="left" vertical="center"/>
    </xf>
    <xf numFmtId="169" fontId="15" fillId="9" borderId="0" xfId="1" applyNumberFormat="1" applyFont="1" applyFill="1" applyAlignment="1">
      <alignment horizontal="right" vertical="center"/>
    </xf>
    <xf numFmtId="1" fontId="15" fillId="2" borderId="13" xfId="1" applyNumberFormat="1" applyFont="1" applyFill="1" applyBorder="1" applyAlignment="1">
      <alignment vertical="center"/>
    </xf>
    <xf numFmtId="169" fontId="15" fillId="4" borderId="16" xfId="1" applyNumberFormat="1" applyFont="1" applyFill="1" applyBorder="1" applyAlignment="1" applyProtection="1">
      <alignment horizontal="center" vertical="center"/>
      <protection locked="0"/>
    </xf>
    <xf numFmtId="170" fontId="37" fillId="6" borderId="25" xfId="1" applyNumberFormat="1" applyFont="1" applyFill="1" applyBorder="1" applyAlignment="1">
      <alignment horizontal="center" vertical="center"/>
    </xf>
    <xf numFmtId="0" fontId="6" fillId="2" borderId="57" xfId="0" applyFont="1" applyFill="1" applyBorder="1"/>
    <xf numFmtId="0" fontId="6" fillId="2" borderId="58" xfId="0" applyFont="1" applyFill="1" applyBorder="1"/>
    <xf numFmtId="0" fontId="49" fillId="9" borderId="59" xfId="1" applyFont="1" applyFill="1" applyBorder="1" applyAlignment="1">
      <alignment horizontal="left" vertical="center"/>
    </xf>
    <xf numFmtId="167" fontId="50" fillId="9" borderId="59" xfId="1" applyNumberFormat="1" applyFont="1" applyFill="1" applyBorder="1" applyAlignment="1">
      <alignment horizontal="center" vertical="center"/>
    </xf>
    <xf numFmtId="0" fontId="50" fillId="9" borderId="59" xfId="1" applyFont="1" applyFill="1" applyBorder="1" applyAlignment="1">
      <alignment horizontal="left" vertical="center"/>
    </xf>
    <xf numFmtId="1" fontId="51" fillId="9" borderId="59" xfId="1" applyNumberFormat="1" applyFont="1" applyFill="1" applyBorder="1" applyAlignment="1">
      <alignment horizontal="left" vertical="center"/>
    </xf>
    <xf numFmtId="2" fontId="52" fillId="9" borderId="59" xfId="1" applyNumberFormat="1" applyFont="1" applyFill="1" applyBorder="1" applyAlignment="1">
      <alignment horizontal="left" vertical="center"/>
    </xf>
    <xf numFmtId="1" fontId="53" fillId="9" borderId="59" xfId="1" applyNumberFormat="1" applyFont="1" applyFill="1" applyBorder="1" applyAlignment="1">
      <alignment horizontal="center" vertical="center"/>
    </xf>
    <xf numFmtId="169" fontId="15" fillId="9" borderId="59" xfId="1" applyNumberFormat="1" applyFont="1" applyFill="1" applyBorder="1" applyAlignment="1">
      <alignment horizontal="right" vertical="center"/>
    </xf>
    <xf numFmtId="1" fontId="15" fillId="2" borderId="56" xfId="1" applyNumberFormat="1" applyFont="1" applyFill="1" applyBorder="1" applyAlignment="1">
      <alignment vertical="center"/>
    </xf>
    <xf numFmtId="2" fontId="56" fillId="2" borderId="0" xfId="1" applyNumberFormat="1" applyFont="1" applyFill="1" applyAlignment="1">
      <alignment horizontal="left" vertical="center"/>
    </xf>
    <xf numFmtId="164" fontId="37" fillId="6" borderId="25" xfId="1" applyNumberFormat="1" applyFont="1" applyFill="1" applyBorder="1" applyAlignment="1">
      <alignment horizontal="center" vertical="center"/>
    </xf>
    <xf numFmtId="167" fontId="57" fillId="9" borderId="59" xfId="1" applyNumberFormat="1" applyFont="1" applyFill="1" applyBorder="1" applyAlignment="1">
      <alignment horizontal="center" vertical="center"/>
    </xf>
    <xf numFmtId="0" fontId="57" fillId="9" borderId="59" xfId="1" applyFont="1" applyFill="1" applyBorder="1" applyAlignment="1">
      <alignment horizontal="left" vertical="center"/>
    </xf>
    <xf numFmtId="1" fontId="58" fillId="9" borderId="59" xfId="1" applyNumberFormat="1" applyFont="1" applyFill="1" applyBorder="1" applyAlignment="1">
      <alignment horizontal="left" vertical="center"/>
    </xf>
    <xf numFmtId="2" fontId="59" fillId="9" borderId="59" xfId="1" applyNumberFormat="1" applyFont="1" applyFill="1" applyBorder="1" applyAlignment="1">
      <alignment horizontal="left" vertical="center"/>
    </xf>
    <xf numFmtId="1" fontId="60" fillId="9" borderId="59" xfId="1" applyNumberFormat="1" applyFont="1" applyFill="1" applyBorder="1" applyAlignment="1">
      <alignment horizontal="center" vertical="center"/>
    </xf>
    <xf numFmtId="169" fontId="61" fillId="9" borderId="59" xfId="1" applyNumberFormat="1" applyFont="1" applyFill="1" applyBorder="1" applyAlignment="1">
      <alignment horizontal="right" vertical="center"/>
    </xf>
    <xf numFmtId="1" fontId="61" fillId="2" borderId="56" xfId="1" applyNumberFormat="1" applyFont="1" applyFill="1" applyBorder="1" applyAlignment="1">
      <alignment vertical="center"/>
    </xf>
    <xf numFmtId="1" fontId="62" fillId="2" borderId="0" xfId="1" applyNumberFormat="1" applyFont="1" applyFill="1"/>
    <xf numFmtId="0" fontId="63" fillId="2" borderId="0" xfId="1" applyFont="1" applyFill="1" applyAlignment="1">
      <alignment horizontal="center" vertical="center"/>
    </xf>
    <xf numFmtId="0" fontId="54" fillId="2" borderId="0" xfId="1" applyFont="1" applyFill="1" applyAlignment="1">
      <alignment horizontal="center" vertical="center"/>
    </xf>
    <xf numFmtId="2" fontId="64" fillId="2" borderId="0" xfId="1" applyNumberFormat="1" applyFont="1" applyFill="1" applyAlignment="1">
      <alignment horizontal="left" vertical="center"/>
    </xf>
    <xf numFmtId="169" fontId="61" fillId="9" borderId="0" xfId="1" applyNumberFormat="1" applyFont="1" applyFill="1" applyAlignment="1">
      <alignment horizontal="right" vertical="center"/>
    </xf>
    <xf numFmtId="1" fontId="61" fillId="2" borderId="13" xfId="1" applyNumberFormat="1" applyFont="1" applyFill="1" applyBorder="1" applyAlignment="1">
      <alignment vertical="center"/>
    </xf>
    <xf numFmtId="0" fontId="61" fillId="2" borderId="0" xfId="1" applyFont="1" applyFill="1" applyAlignment="1">
      <alignment horizontal="center" vertical="center"/>
    </xf>
    <xf numFmtId="167" fontId="58" fillId="9" borderId="59" xfId="1" applyNumberFormat="1" applyFont="1" applyFill="1" applyBorder="1" applyAlignment="1">
      <alignment horizontal="center" vertical="center"/>
    </xf>
    <xf numFmtId="0" fontId="58" fillId="9" borderId="59" xfId="1" applyFont="1" applyFill="1" applyBorder="1" applyAlignment="1">
      <alignment horizontal="left" vertical="center"/>
    </xf>
    <xf numFmtId="2" fontId="58" fillId="9" borderId="59" xfId="1" applyNumberFormat="1" applyFont="1" applyFill="1" applyBorder="1" applyAlignment="1">
      <alignment horizontal="left" vertical="center"/>
    </xf>
    <xf numFmtId="1" fontId="61" fillId="9" borderId="59" xfId="1" applyNumberFormat="1" applyFont="1" applyFill="1" applyBorder="1" applyAlignment="1">
      <alignment horizontal="center" vertical="center"/>
    </xf>
    <xf numFmtId="0" fontId="6" fillId="2" borderId="56" xfId="0" applyFont="1" applyFill="1" applyBorder="1"/>
    <xf numFmtId="0" fontId="6" fillId="5" borderId="13" xfId="0" applyFont="1" applyFill="1" applyBorder="1"/>
    <xf numFmtId="1" fontId="54" fillId="9" borderId="0" xfId="1" applyNumberFormat="1" applyFont="1" applyFill="1" applyAlignment="1">
      <alignment horizontal="center" vertical="center"/>
    </xf>
    <xf numFmtId="1" fontId="60" fillId="9" borderId="0" xfId="1" applyNumberFormat="1" applyFont="1" applyFill="1" applyAlignment="1">
      <alignment horizontal="center" vertical="center"/>
    </xf>
    <xf numFmtId="0" fontId="6" fillId="2" borderId="13" xfId="0" applyFont="1" applyFill="1" applyBorder="1"/>
    <xf numFmtId="0" fontId="61" fillId="9" borderId="0" xfId="1" applyFont="1" applyFill="1" applyAlignment="1">
      <alignment horizontal="center" vertical="center"/>
    </xf>
    <xf numFmtId="164" fontId="15" fillId="11" borderId="16" xfId="1" applyNumberFormat="1" applyFont="1" applyFill="1" applyBorder="1" applyAlignment="1" applyProtection="1">
      <alignment horizontal="center" vertical="center"/>
      <protection locked="0"/>
    </xf>
    <xf numFmtId="171" fontId="66" fillId="9" borderId="0" xfId="1" applyNumberFormat="1" applyFont="1" applyFill="1" applyAlignment="1" applyProtection="1">
      <alignment horizontal="center" vertical="center"/>
      <protection hidden="1"/>
    </xf>
    <xf numFmtId="171" fontId="67" fillId="9" borderId="0" xfId="1" applyNumberFormat="1" applyFont="1" applyFill="1" applyAlignment="1">
      <alignment horizontal="center" vertical="center"/>
    </xf>
    <xf numFmtId="167" fontId="27" fillId="9" borderId="0" xfId="1" applyNumberFormat="1" applyFont="1" applyFill="1" applyAlignment="1">
      <alignment horizontal="center" vertical="center"/>
    </xf>
    <xf numFmtId="0" fontId="62" fillId="9" borderId="0" xfId="1" applyFont="1" applyFill="1" applyAlignment="1">
      <alignment horizontal="center" vertical="center"/>
    </xf>
    <xf numFmtId="1" fontId="54" fillId="9" borderId="0" xfId="1" applyNumberFormat="1" applyFont="1" applyFill="1" applyAlignment="1">
      <alignment horizontal="left" vertical="center"/>
    </xf>
    <xf numFmtId="2" fontId="68" fillId="9" borderId="0" xfId="1" applyNumberFormat="1" applyFont="1" applyFill="1" applyAlignment="1">
      <alignment horizontal="left" vertical="center"/>
    </xf>
    <xf numFmtId="0" fontId="69" fillId="9" borderId="0" xfId="1" applyFont="1" applyFill="1" applyAlignment="1">
      <alignment horizontal="right" vertical="center"/>
    </xf>
    <xf numFmtId="1" fontId="70" fillId="9" borderId="0" xfId="1" applyNumberFormat="1" applyFont="1" applyFill="1" applyAlignment="1">
      <alignment horizontal="center" vertical="center"/>
    </xf>
    <xf numFmtId="0" fontId="71" fillId="9" borderId="0" xfId="1" applyFont="1" applyFill="1" applyAlignment="1">
      <alignment horizontal="left" vertical="center"/>
    </xf>
    <xf numFmtId="1" fontId="72" fillId="9" borderId="0" xfId="1" applyNumberFormat="1" applyFont="1" applyFill="1" applyAlignment="1">
      <alignment horizontal="center" vertical="center"/>
    </xf>
    <xf numFmtId="2" fontId="61" fillId="9" borderId="0" xfId="1" applyNumberFormat="1" applyFont="1" applyFill="1" applyAlignment="1">
      <alignment horizontal="center" vertical="center"/>
    </xf>
    <xf numFmtId="172" fontId="15" fillId="11" borderId="16" xfId="1" applyNumberFormat="1" applyFont="1" applyFill="1" applyBorder="1" applyAlignment="1" applyProtection="1">
      <alignment horizontal="center" vertical="center"/>
      <protection locked="0"/>
    </xf>
    <xf numFmtId="167" fontId="31" fillId="2" borderId="0" xfId="1" applyNumberFormat="1" applyFont="1" applyFill="1" applyAlignment="1">
      <alignment horizontal="left" vertical="center"/>
    </xf>
    <xf numFmtId="167" fontId="70" fillId="2" borderId="0" xfId="1" applyNumberFormat="1" applyFont="1" applyFill="1" applyAlignment="1">
      <alignment horizontal="center" vertical="center"/>
    </xf>
    <xf numFmtId="0" fontId="74" fillId="2" borderId="0" xfId="1" applyFont="1" applyFill="1" applyAlignment="1">
      <alignment horizontal="left" vertical="center"/>
    </xf>
    <xf numFmtId="169" fontId="75" fillId="2" borderId="0" xfId="1" applyNumberFormat="1" applyFont="1" applyFill="1" applyAlignment="1">
      <alignment horizontal="right" vertical="center"/>
    </xf>
    <xf numFmtId="169" fontId="76" fillId="2" borderId="0" xfId="1" applyNumberFormat="1" applyFont="1" applyFill="1" applyAlignment="1">
      <alignment horizontal="right" vertical="center"/>
    </xf>
    <xf numFmtId="1" fontId="60" fillId="2" borderId="0" xfId="1" applyNumberFormat="1" applyFont="1" applyFill="1" applyAlignment="1">
      <alignment horizontal="center" vertical="center"/>
    </xf>
    <xf numFmtId="169" fontId="61" fillId="2" borderId="0" xfId="1" applyNumberFormat="1" applyFont="1" applyFill="1" applyAlignment="1">
      <alignment horizontal="right" vertical="center"/>
    </xf>
    <xf numFmtId="0" fontId="6" fillId="5" borderId="63" xfId="0" applyFont="1" applyFill="1" applyBorder="1"/>
    <xf numFmtId="0" fontId="77" fillId="5" borderId="63" xfId="0" applyFont="1" applyFill="1" applyBorder="1"/>
    <xf numFmtId="0" fontId="11" fillId="4" borderId="0" xfId="0" applyFont="1" applyFill="1"/>
    <xf numFmtId="0" fontId="11" fillId="2" borderId="65" xfId="0" applyFont="1" applyFill="1" applyBorder="1"/>
    <xf numFmtId="0" fontId="11" fillId="2" borderId="64" xfId="0" applyFont="1" applyFill="1" applyBorder="1"/>
    <xf numFmtId="0" fontId="11" fillId="2" borderId="57" xfId="0" applyFont="1" applyFill="1" applyBorder="1"/>
    <xf numFmtId="0" fontId="11" fillId="2" borderId="59" xfId="0" applyFont="1" applyFill="1" applyBorder="1" applyAlignment="1">
      <alignment horizontal="center"/>
    </xf>
    <xf numFmtId="0" fontId="11" fillId="2" borderId="59" xfId="0" applyFont="1" applyFill="1" applyBorder="1"/>
    <xf numFmtId="0" fontId="11" fillId="2" borderId="58" xfId="0" applyFont="1" applyFill="1" applyBorder="1"/>
    <xf numFmtId="173" fontId="11" fillId="2" borderId="0" xfId="0" applyNumberFormat="1" applyFont="1" applyFill="1" applyAlignment="1">
      <alignment horizontal="center"/>
    </xf>
    <xf numFmtId="0" fontId="11" fillId="2" borderId="0" xfId="0" applyFont="1" applyFill="1" applyAlignment="1">
      <alignment horizontal="center"/>
    </xf>
    <xf numFmtId="1" fontId="11" fillId="2" borderId="0" xfId="0" applyNumberFormat="1" applyFont="1" applyFill="1" applyAlignment="1">
      <alignment horizontal="center"/>
    </xf>
    <xf numFmtId="0" fontId="78" fillId="2" borderId="0" xfId="0" applyFont="1" applyFill="1" applyAlignment="1">
      <alignment horizontal="center"/>
    </xf>
    <xf numFmtId="0" fontId="10" fillId="2" borderId="0" xfId="0" applyFont="1" applyFill="1"/>
    <xf numFmtId="0" fontId="79" fillId="2" borderId="0" xfId="0" applyFont="1" applyFill="1"/>
    <xf numFmtId="2" fontId="69" fillId="5" borderId="0" xfId="1" applyNumberFormat="1" applyFont="1" applyFill="1" applyAlignment="1">
      <alignment horizontal="left" vertical="center"/>
    </xf>
    <xf numFmtId="0" fontId="80" fillId="9" borderId="12" xfId="1" applyFont="1" applyFill="1" applyBorder="1" applyAlignment="1">
      <alignment horizontal="left" vertical="center"/>
    </xf>
    <xf numFmtId="0" fontId="61" fillId="5" borderId="0" xfId="1" applyFont="1" applyFill="1" applyAlignment="1">
      <alignment horizontal="center" vertical="center"/>
    </xf>
    <xf numFmtId="167" fontId="81" fillId="5" borderId="0" xfId="1" applyNumberFormat="1" applyFont="1" applyFill="1" applyAlignment="1">
      <alignment horizontal="center" vertical="center"/>
    </xf>
    <xf numFmtId="1" fontId="69" fillId="5" borderId="0" xfId="1" applyNumberFormat="1" applyFont="1" applyFill="1" applyAlignment="1">
      <alignment horizontal="left" vertical="center"/>
    </xf>
    <xf numFmtId="0" fontId="82" fillId="9" borderId="12" xfId="1" applyFont="1" applyFill="1" applyBorder="1" applyAlignment="1">
      <alignment horizontal="left" vertical="center"/>
    </xf>
    <xf numFmtId="167" fontId="15" fillId="11" borderId="16" xfId="1" applyNumberFormat="1" applyFont="1" applyFill="1" applyBorder="1" applyAlignment="1" applyProtection="1">
      <alignment horizontal="center" vertical="center"/>
      <protection locked="0"/>
    </xf>
    <xf numFmtId="0" fontId="83" fillId="2" borderId="0" xfId="0" applyFont="1" applyFill="1" applyAlignment="1">
      <alignment vertical="center"/>
    </xf>
    <xf numFmtId="0" fontId="15" fillId="5" borderId="0" xfId="1" applyFont="1" applyFill="1" applyAlignment="1">
      <alignment horizontal="left" vertical="center"/>
    </xf>
    <xf numFmtId="1" fontId="62" fillId="5" borderId="0" xfId="1" applyNumberFormat="1" applyFont="1" applyFill="1" applyAlignment="1">
      <alignment horizontal="left" vertical="center"/>
    </xf>
    <xf numFmtId="2" fontId="61" fillId="5" borderId="0" xfId="1" applyNumberFormat="1" applyFont="1" applyFill="1" applyAlignment="1">
      <alignment horizontal="left" vertical="center"/>
    </xf>
    <xf numFmtId="0" fontId="61" fillId="5" borderId="0" xfId="1" applyFont="1" applyFill="1" applyAlignment="1">
      <alignment horizontal="left" vertical="center"/>
    </xf>
    <xf numFmtId="167" fontId="15" fillId="4" borderId="66" xfId="1" applyNumberFormat="1" applyFont="1" applyFill="1" applyBorder="1" applyAlignment="1" applyProtection="1">
      <alignment horizontal="center" vertical="center"/>
      <protection locked="0"/>
    </xf>
    <xf numFmtId="0" fontId="83" fillId="2" borderId="67" xfId="0" applyFont="1" applyFill="1" applyBorder="1" applyAlignment="1">
      <alignment vertical="center"/>
    </xf>
    <xf numFmtId="164" fontId="16" fillId="6" borderId="25" xfId="1" applyNumberFormat="1" applyFont="1" applyFill="1" applyBorder="1" applyAlignment="1" applyProtection="1">
      <alignment horizontal="center" vertical="center"/>
      <protection hidden="1"/>
    </xf>
    <xf numFmtId="0" fontId="6" fillId="5" borderId="70" xfId="0" applyFont="1" applyFill="1" applyBorder="1"/>
    <xf numFmtId="0" fontId="77" fillId="5" borderId="13" xfId="0" applyFont="1" applyFill="1" applyBorder="1"/>
    <xf numFmtId="0" fontId="82" fillId="13" borderId="15" xfId="1" applyFont="1" applyFill="1" applyBorder="1" applyAlignment="1">
      <alignment horizontal="left" vertical="center"/>
    </xf>
    <xf numFmtId="0" fontId="11" fillId="5" borderId="71" xfId="0" applyFont="1" applyFill="1" applyBorder="1"/>
    <xf numFmtId="0" fontId="11" fillId="5" borderId="71" xfId="0" applyFont="1" applyFill="1" applyBorder="1" applyAlignment="1">
      <alignment horizontal="center"/>
    </xf>
    <xf numFmtId="0" fontId="11" fillId="5" borderId="72" xfId="0" applyFont="1" applyFill="1" applyBorder="1"/>
    <xf numFmtId="0" fontId="82" fillId="13" borderId="73" xfId="1" applyFont="1" applyFill="1" applyBorder="1" applyAlignment="1">
      <alignment horizontal="left" vertical="center"/>
    </xf>
    <xf numFmtId="0" fontId="11" fillId="5" borderId="68" xfId="0" applyFont="1" applyFill="1" applyBorder="1"/>
    <xf numFmtId="0" fontId="77" fillId="5" borderId="69" xfId="0" applyFont="1" applyFill="1" applyBorder="1"/>
    <xf numFmtId="169" fontId="85" fillId="4" borderId="75" xfId="1" applyNumberFormat="1" applyFont="1" applyFill="1" applyBorder="1" applyAlignment="1">
      <alignment horizontal="right" vertical="center"/>
    </xf>
    <xf numFmtId="169" fontId="86" fillId="4" borderId="76" xfId="1" applyNumberFormat="1" applyFont="1" applyFill="1" applyBorder="1" applyAlignment="1">
      <alignment horizontal="right" vertical="center"/>
    </xf>
    <xf numFmtId="0" fontId="11" fillId="4" borderId="14" xfId="0" applyFont="1" applyFill="1" applyBorder="1"/>
    <xf numFmtId="0" fontId="86" fillId="4" borderId="76" xfId="0" applyFont="1" applyFill="1" applyBorder="1" applyAlignment="1">
      <alignment horizontal="center" vertical="center"/>
    </xf>
    <xf numFmtId="0" fontId="87" fillId="4" borderId="76" xfId="1" applyFont="1" applyFill="1" applyBorder="1" applyAlignment="1">
      <alignment horizontal="left" vertical="center"/>
    </xf>
    <xf numFmtId="0" fontId="86" fillId="4" borderId="76" xfId="1" applyFont="1" applyFill="1" applyBorder="1" applyAlignment="1">
      <alignment horizontal="center" vertical="center"/>
    </xf>
    <xf numFmtId="1" fontId="86" fillId="4" borderId="76" xfId="1" applyNumberFormat="1" applyFont="1" applyFill="1" applyBorder="1" applyAlignment="1">
      <alignment horizontal="center" vertical="center"/>
    </xf>
    <xf numFmtId="171" fontId="86" fillId="4" borderId="76" xfId="1" applyNumberFormat="1" applyFont="1" applyFill="1" applyBorder="1" applyAlignment="1">
      <alignment horizontal="center" vertical="center"/>
    </xf>
    <xf numFmtId="1" fontId="86" fillId="4" borderId="76" xfId="1" applyNumberFormat="1" applyFont="1" applyFill="1" applyBorder="1" applyAlignment="1">
      <alignment horizontal="right" vertical="center"/>
    </xf>
    <xf numFmtId="1" fontId="88" fillId="4" borderId="76" xfId="1" applyNumberFormat="1" applyFont="1" applyFill="1" applyBorder="1" applyAlignment="1">
      <alignment horizontal="left" vertical="center"/>
    </xf>
    <xf numFmtId="169" fontId="89" fillId="4" borderId="76" xfId="1" applyNumberFormat="1" applyFont="1" applyFill="1" applyBorder="1" applyAlignment="1">
      <alignment horizontal="right" vertical="center"/>
    </xf>
    <xf numFmtId="1" fontId="87" fillId="4" borderId="76" xfId="1" applyNumberFormat="1" applyFont="1" applyFill="1" applyBorder="1" applyAlignment="1">
      <alignment horizontal="left" vertical="center"/>
    </xf>
    <xf numFmtId="0" fontId="90" fillId="4" borderId="76" xfId="1" applyFont="1" applyFill="1" applyBorder="1" applyAlignment="1">
      <alignment horizontal="left" vertical="center"/>
    </xf>
    <xf numFmtId="0" fontId="90" fillId="4" borderId="76" xfId="1" applyFont="1" applyFill="1" applyBorder="1" applyAlignment="1">
      <alignment horizontal="center" vertical="center"/>
    </xf>
    <xf numFmtId="2" fontId="86" fillId="4" borderId="76" xfId="1" applyNumberFormat="1" applyFont="1" applyFill="1" applyBorder="1" applyAlignment="1">
      <alignment horizontal="center" vertical="center"/>
    </xf>
    <xf numFmtId="1" fontId="89" fillId="4" borderId="76" xfId="1" applyNumberFormat="1" applyFont="1" applyFill="1" applyBorder="1" applyAlignment="1">
      <alignment horizontal="center" vertical="center"/>
    </xf>
    <xf numFmtId="0" fontId="86" fillId="4" borderId="78" xfId="1" applyFont="1" applyFill="1" applyBorder="1" applyAlignment="1">
      <alignment horizontal="center" vertical="center"/>
    </xf>
    <xf numFmtId="1" fontId="86" fillId="4" borderId="78" xfId="1" applyNumberFormat="1" applyFont="1" applyFill="1" applyBorder="1" applyAlignment="1">
      <alignment horizontal="center" vertical="center"/>
    </xf>
    <xf numFmtId="171" fontId="86" fillId="4" borderId="78" xfId="1" applyNumberFormat="1" applyFont="1" applyFill="1" applyBorder="1" applyAlignment="1">
      <alignment horizontal="center" vertical="center"/>
    </xf>
    <xf numFmtId="2" fontId="86" fillId="4" borderId="78" xfId="1" applyNumberFormat="1" applyFont="1" applyFill="1" applyBorder="1" applyAlignment="1">
      <alignment horizontal="center" vertical="center"/>
    </xf>
    <xf numFmtId="1" fontId="86" fillId="4" borderId="78" xfId="1" applyNumberFormat="1" applyFont="1" applyFill="1" applyBorder="1" applyAlignment="1">
      <alignment horizontal="right" vertical="center"/>
    </xf>
    <xf numFmtId="169" fontId="86" fillId="4" borderId="78" xfId="1" applyNumberFormat="1" applyFont="1" applyFill="1" applyBorder="1" applyAlignment="1">
      <alignment horizontal="right" vertical="center"/>
    </xf>
    <xf numFmtId="169" fontId="86" fillId="4" borderId="79" xfId="1" applyNumberFormat="1" applyFont="1" applyFill="1" applyBorder="1" applyAlignment="1">
      <alignment horizontal="right" vertical="center"/>
    </xf>
    <xf numFmtId="0" fontId="11" fillId="4" borderId="80" xfId="0" applyFont="1" applyFill="1" applyBorder="1"/>
    <xf numFmtId="0" fontId="11" fillId="4" borderId="81" xfId="0" applyFont="1" applyFill="1" applyBorder="1"/>
    <xf numFmtId="0" fontId="6" fillId="0" borderId="0" xfId="0" applyFont="1" applyAlignment="1">
      <alignment horizontal="center" vertical="top" wrapText="1"/>
    </xf>
    <xf numFmtId="0" fontId="0" fillId="0" borderId="0" xfId="0" applyAlignment="1">
      <alignment vertical="top" wrapText="1"/>
    </xf>
    <xf numFmtId="0" fontId="4" fillId="0" borderId="0" xfId="0" applyFont="1" applyAlignment="1">
      <alignment horizontal="lef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14" borderId="0" xfId="0" applyFill="1" applyAlignment="1">
      <alignment wrapText="1"/>
    </xf>
    <xf numFmtId="0" fontId="4" fillId="0" borderId="0" xfId="0" applyFont="1" applyAlignment="1">
      <alignment vertical="top" wrapText="1"/>
    </xf>
    <xf numFmtId="0" fontId="26" fillId="0" borderId="0" xfId="0" applyFont="1" applyAlignment="1">
      <alignment vertical="top" wrapText="1"/>
    </xf>
    <xf numFmtId="16" fontId="0" fillId="0" borderId="0" xfId="0" applyNumberFormat="1"/>
    <xf numFmtId="15" fontId="0" fillId="0" borderId="0" xfId="0" applyNumberFormat="1"/>
    <xf numFmtId="0" fontId="0" fillId="0" borderId="0" xfId="0" applyAlignment="1">
      <alignment horizontal="center" vertical="top" wrapText="1"/>
    </xf>
    <xf numFmtId="0" fontId="0" fillId="0" borderId="4" xfId="0" applyBorder="1" applyAlignment="1">
      <alignment vertical="top"/>
    </xf>
    <xf numFmtId="0" fontId="0" fillId="0" borderId="4" xfId="0" applyBorder="1" applyAlignment="1">
      <alignment wrapText="1"/>
    </xf>
    <xf numFmtId="16" fontId="0" fillId="0" borderId="4" xfId="0" applyNumberFormat="1" applyBorder="1"/>
    <xf numFmtId="0" fontId="105" fillId="0" borderId="0" xfId="0" applyFont="1"/>
    <xf numFmtId="0" fontId="0" fillId="0" borderId="1" xfId="0" applyBorder="1" applyAlignment="1">
      <alignment horizontal="center" vertical="top" wrapText="1"/>
    </xf>
    <xf numFmtId="0" fontId="1" fillId="0" borderId="1" xfId="0" applyFont="1" applyBorder="1" applyAlignment="1">
      <alignment horizontal="center" vertical="top" wrapText="1"/>
    </xf>
    <xf numFmtId="0" fontId="0" fillId="0" borderId="0" xfId="0" applyAlignment="1">
      <alignment horizontal="center" vertical="top"/>
    </xf>
    <xf numFmtId="0" fontId="0" fillId="0" borderId="1" xfId="0" applyBorder="1" applyAlignment="1">
      <alignment horizontal="center" vertical="top"/>
    </xf>
    <xf numFmtId="0" fontId="5" fillId="0" borderId="1" xfId="0" applyFont="1" applyBorder="1" applyAlignment="1">
      <alignment horizontal="center" vertical="top" wrapText="1"/>
    </xf>
    <xf numFmtId="0" fontId="0" fillId="0" borderId="4" xfId="0" applyBorder="1" applyAlignment="1">
      <alignment horizontal="center" vertical="top"/>
    </xf>
    <xf numFmtId="0" fontId="0" fillId="0" borderId="0" xfId="0" applyAlignment="1">
      <alignment horizontal="center"/>
    </xf>
    <xf numFmtId="0" fontId="0" fillId="0" borderId="0" xfId="0" applyAlignment="1">
      <alignment horizontal="right"/>
    </xf>
    <xf numFmtId="0" fontId="106" fillId="15" borderId="1" xfId="0" applyFont="1" applyFill="1" applyBorder="1" applyAlignment="1">
      <alignment vertical="center" wrapText="1"/>
    </xf>
    <xf numFmtId="0" fontId="106" fillId="16" borderId="1" xfId="0" applyFont="1" applyFill="1" applyBorder="1" applyAlignment="1">
      <alignment vertical="center" wrapText="1"/>
    </xf>
    <xf numFmtId="0" fontId="106" fillId="16" borderId="1" xfId="0" applyFont="1" applyFill="1" applyBorder="1" applyAlignment="1">
      <alignment horizontal="center" vertical="center" wrapText="1"/>
    </xf>
    <xf numFmtId="0" fontId="72" fillId="16" borderId="1" xfId="0" applyFont="1" applyFill="1" applyBorder="1" applyAlignment="1">
      <alignment vertical="center" wrapText="1"/>
    </xf>
    <xf numFmtId="0" fontId="106" fillId="17" borderId="1" xfId="0" applyFont="1" applyFill="1" applyBorder="1" applyAlignment="1">
      <alignment vertical="center" wrapText="1"/>
    </xf>
    <xf numFmtId="0" fontId="106" fillId="17" borderId="1" xfId="0" applyFont="1" applyFill="1" applyBorder="1" applyAlignment="1">
      <alignment horizontal="center" vertical="center" wrapText="1"/>
    </xf>
    <xf numFmtId="0" fontId="72" fillId="17" borderId="1" xfId="0" applyFont="1" applyFill="1" applyBorder="1" applyAlignment="1">
      <alignment vertical="center" wrapText="1"/>
    </xf>
    <xf numFmtId="14" fontId="106" fillId="16" borderId="1" xfId="0" applyNumberFormat="1" applyFont="1" applyFill="1" applyBorder="1" applyAlignment="1">
      <alignment vertical="center" wrapText="1"/>
    </xf>
    <xf numFmtId="14" fontId="106" fillId="17" borderId="1" xfId="0" applyNumberFormat="1" applyFont="1" applyFill="1" applyBorder="1" applyAlignment="1">
      <alignment vertical="center" wrapText="1"/>
    </xf>
    <xf numFmtId="0" fontId="106" fillId="18" borderId="1" xfId="0" applyFont="1" applyFill="1" applyBorder="1" applyAlignment="1">
      <alignment vertical="center" wrapText="1"/>
    </xf>
    <xf numFmtId="0" fontId="0" fillId="0" borderId="82" xfId="0" applyBorder="1"/>
    <xf numFmtId="0" fontId="0" fillId="0" borderId="83" xfId="0" applyBorder="1"/>
    <xf numFmtId="0" fontId="105" fillId="0" borderId="4" xfId="0" applyFont="1" applyBorder="1"/>
    <xf numFmtId="0" fontId="0" fillId="0" borderId="84" xfId="0" applyBorder="1"/>
    <xf numFmtId="0" fontId="11" fillId="4" borderId="8" xfId="0" applyFont="1" applyFill="1" applyBorder="1" applyAlignment="1">
      <alignment wrapText="1"/>
    </xf>
    <xf numFmtId="0" fontId="6" fillId="0" borderId="8" xfId="0" applyFont="1" applyBorder="1" applyAlignment="1">
      <alignment wrapText="1"/>
    </xf>
    <xf numFmtId="0" fontId="6" fillId="0" borderId="74" xfId="0" applyFont="1" applyBorder="1" applyAlignment="1">
      <alignment wrapText="1"/>
    </xf>
    <xf numFmtId="0" fontId="11" fillId="4" borderId="0" xfId="0" applyFont="1" applyFill="1" applyAlignment="1">
      <alignment horizontal="center" vertical="center"/>
    </xf>
    <xf numFmtId="0" fontId="6" fillId="0" borderId="0" xfId="0" applyFont="1" applyAlignment="1">
      <alignment horizontal="center" vertical="center"/>
    </xf>
    <xf numFmtId="0" fontId="6" fillId="0" borderId="77" xfId="0" applyFont="1" applyBorder="1" applyAlignment="1">
      <alignment horizontal="center" vertical="center"/>
    </xf>
    <xf numFmtId="0" fontId="91" fillId="4" borderId="0" xfId="1" applyFont="1" applyFill="1" applyAlignment="1">
      <alignment horizontal="center" vertical="center" wrapText="1"/>
    </xf>
    <xf numFmtId="0" fontId="92" fillId="4" borderId="0" xfId="0" applyFont="1" applyFill="1" applyAlignment="1">
      <alignment vertical="center" wrapText="1"/>
    </xf>
    <xf numFmtId="0" fontId="46" fillId="2" borderId="0" xfId="0" applyFont="1" applyFill="1" applyAlignment="1">
      <alignment horizontal="center" vertical="top" wrapText="1"/>
    </xf>
    <xf numFmtId="0" fontId="0" fillId="0" borderId="0" xfId="0" applyAlignment="1">
      <alignment horizontal="center" vertical="top" wrapText="1"/>
    </xf>
    <xf numFmtId="0" fontId="0" fillId="0" borderId="17" xfId="0" applyBorder="1" applyAlignment="1">
      <alignment horizontal="center" vertical="top" wrapText="1"/>
    </xf>
    <xf numFmtId="0" fontId="49" fillId="2" borderId="12" xfId="0" applyFont="1" applyFill="1" applyBorder="1" applyAlignment="1">
      <alignment horizontal="center"/>
    </xf>
    <xf numFmtId="0" fontId="102" fillId="0" borderId="0" xfId="0" applyFont="1" applyAlignment="1">
      <alignment horizontal="center"/>
    </xf>
    <xf numFmtId="0" fontId="102" fillId="0" borderId="13" xfId="0" applyFont="1" applyBorder="1" applyAlignment="1">
      <alignment horizontal="center"/>
    </xf>
    <xf numFmtId="167" fontId="27" fillId="9" borderId="0" xfId="1" applyNumberFormat="1" applyFont="1" applyFill="1" applyAlignment="1">
      <alignment horizontal="left" vertical="center"/>
    </xf>
    <xf numFmtId="167" fontId="27" fillId="9" borderId="13" xfId="1" applyNumberFormat="1" applyFont="1" applyFill="1" applyBorder="1" applyAlignment="1">
      <alignment horizontal="left" vertical="center"/>
    </xf>
    <xf numFmtId="167" fontId="27" fillId="9" borderId="0" xfId="1" applyNumberFormat="1" applyFont="1" applyFill="1" applyAlignment="1">
      <alignment horizontal="center" vertical="center" wrapText="1"/>
    </xf>
    <xf numFmtId="0" fontId="27" fillId="2" borderId="0" xfId="0" applyFont="1" applyFill="1" applyAlignment="1">
      <alignment horizontal="center" wrapText="1"/>
    </xf>
    <xf numFmtId="1" fontId="73" fillId="12" borderId="60" xfId="1" applyNumberFormat="1" applyFont="1" applyFill="1" applyBorder="1" applyAlignment="1">
      <alignment horizontal="center" vertical="center"/>
    </xf>
    <xf numFmtId="1" fontId="73" fillId="12" borderId="61" xfId="1" applyNumberFormat="1" applyFont="1" applyFill="1" applyBorder="1" applyAlignment="1">
      <alignment horizontal="center" vertical="center"/>
    </xf>
    <xf numFmtId="1" fontId="73" fillId="12" borderId="62" xfId="1" applyNumberFormat="1" applyFont="1" applyFill="1" applyBorder="1" applyAlignment="1">
      <alignment horizontal="center" vertical="center"/>
    </xf>
    <xf numFmtId="0" fontId="27" fillId="2" borderId="0" xfId="1" applyFont="1" applyFill="1" applyAlignment="1">
      <alignment horizontal="left" vertical="top" wrapText="1"/>
    </xf>
    <xf numFmtId="0" fontId="27" fillId="2" borderId="13" xfId="1" applyFont="1" applyFill="1" applyBorder="1" applyAlignment="1">
      <alignment horizontal="left" vertical="top" wrapText="1"/>
    </xf>
    <xf numFmtId="0" fontId="27" fillId="2" borderId="64" xfId="1" applyFont="1" applyFill="1" applyBorder="1" applyAlignment="1">
      <alignment horizontal="left" vertical="top" wrapText="1"/>
    </xf>
    <xf numFmtId="0" fontId="27" fillId="2" borderId="20" xfId="1" applyFont="1" applyFill="1" applyBorder="1" applyAlignment="1">
      <alignment horizontal="left" vertical="top" wrapText="1"/>
    </xf>
    <xf numFmtId="0" fontId="69" fillId="5" borderId="0" xfId="1" applyFont="1" applyFill="1" applyAlignment="1">
      <alignment horizontal="left" vertical="center"/>
    </xf>
    <xf numFmtId="0" fontId="69" fillId="5" borderId="0" xfId="0" applyFont="1" applyFill="1" applyAlignment="1">
      <alignment horizontal="left" vertical="center"/>
    </xf>
    <xf numFmtId="0" fontId="15" fillId="5" borderId="0" xfId="1" applyFont="1" applyFill="1" applyAlignment="1">
      <alignment horizontal="left" vertical="center"/>
    </xf>
    <xf numFmtId="0" fontId="11" fillId="5" borderId="0" xfId="0" applyFont="1" applyFill="1" applyAlignment="1">
      <alignment vertical="center"/>
    </xf>
    <xf numFmtId="0" fontId="54" fillId="2" borderId="0" xfId="0" applyFont="1" applyFill="1" applyAlignment="1">
      <alignment horizontal="left" vertical="top" wrapText="1"/>
    </xf>
    <xf numFmtId="0" fontId="27" fillId="2" borderId="0" xfId="0" applyFont="1" applyFill="1" applyAlignment="1">
      <alignment horizontal="left" vertical="top" wrapText="1"/>
    </xf>
    <xf numFmtId="0" fontId="27" fillId="2" borderId="13" xfId="0" applyFont="1" applyFill="1" applyBorder="1" applyAlignment="1">
      <alignment horizontal="left" vertical="top" wrapText="1"/>
    </xf>
    <xf numFmtId="0" fontId="27" fillId="2" borderId="68" xfId="0" applyFont="1" applyFill="1" applyBorder="1" applyAlignment="1">
      <alignment horizontal="left" vertical="top" wrapText="1"/>
    </xf>
    <xf numFmtId="0" fontId="27" fillId="2" borderId="69" xfId="0" applyFont="1" applyFill="1" applyBorder="1" applyAlignment="1">
      <alignment horizontal="left" vertical="top" wrapText="1"/>
    </xf>
    <xf numFmtId="0" fontId="61" fillId="5" borderId="0" xfId="1" applyFont="1" applyFill="1" applyAlignment="1">
      <alignment horizontal="left" vertical="center"/>
    </xf>
    <xf numFmtId="0" fontId="62" fillId="5" borderId="0" xfId="0" applyFont="1" applyFill="1" applyAlignment="1">
      <alignment vertical="center"/>
    </xf>
    <xf numFmtId="167" fontId="69" fillId="5" borderId="0" xfId="1" applyNumberFormat="1" applyFont="1" applyFill="1" applyAlignment="1">
      <alignment horizontal="center" vertical="center" wrapText="1"/>
    </xf>
    <xf numFmtId="0" fontId="11" fillId="5" borderId="0" xfId="0" applyFont="1" applyFill="1" applyAlignment="1">
      <alignment vertical="center" wrapText="1"/>
    </xf>
    <xf numFmtId="167" fontId="27" fillId="2" borderId="0" xfId="1" applyNumberFormat="1" applyFont="1" applyFill="1" applyAlignment="1">
      <alignment horizontal="left" vertical="center" wrapText="1"/>
    </xf>
    <xf numFmtId="0" fontId="27" fillId="2" borderId="0" xfId="0" applyFont="1" applyFill="1" applyAlignment="1">
      <alignment horizontal="left" wrapText="1"/>
    </xf>
    <xf numFmtId="0" fontId="27" fillId="2" borderId="13" xfId="0" applyFont="1" applyFill="1" applyBorder="1" applyAlignment="1">
      <alignment horizontal="left" wrapText="1"/>
    </xf>
    <xf numFmtId="0" fontId="46" fillId="2" borderId="0" xfId="0" applyFont="1" applyFill="1" applyAlignment="1">
      <alignment horizontal="left" wrapText="1"/>
    </xf>
    <xf numFmtId="0" fontId="47" fillId="0" borderId="0" xfId="0" applyFont="1" applyAlignment="1">
      <alignment horizontal="left" wrapText="1"/>
    </xf>
    <xf numFmtId="0" fontId="47" fillId="0" borderId="13" xfId="0" applyFont="1" applyBorder="1" applyAlignment="1">
      <alignment horizontal="left" wrapText="1"/>
    </xf>
    <xf numFmtId="0" fontId="13" fillId="5" borderId="36" xfId="0" applyFont="1" applyFill="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1" fillId="5" borderId="54" xfId="0" applyFont="1" applyFill="1" applyBorder="1" applyAlignment="1">
      <alignment wrapText="1"/>
    </xf>
    <xf numFmtId="0" fontId="11" fillId="0" borderId="54" xfId="0" applyFont="1" applyBorder="1" applyAlignment="1">
      <alignment wrapText="1"/>
    </xf>
    <xf numFmtId="0" fontId="11" fillId="0" borderId="55" xfId="0" applyFont="1" applyBorder="1" applyAlignment="1">
      <alignment wrapText="1"/>
    </xf>
    <xf numFmtId="0" fontId="13" fillId="5" borderId="45" xfId="0" applyFont="1" applyFill="1" applyBorder="1" applyAlignment="1">
      <alignment horizontal="left" vertical="center" wrapText="1"/>
    </xf>
    <xf numFmtId="0" fontId="13" fillId="0" borderId="46" xfId="0" applyFont="1" applyBorder="1" applyAlignment="1">
      <alignment horizontal="left" vertical="center" wrapText="1"/>
    </xf>
    <xf numFmtId="0" fontId="13" fillId="0" borderId="47" xfId="0" applyFont="1" applyBorder="1" applyAlignment="1">
      <alignment horizontal="left" vertical="center" wrapText="1"/>
    </xf>
    <xf numFmtId="0" fontId="7" fillId="2" borderId="7" xfId="0" applyFont="1" applyFill="1" applyBorder="1" applyAlignment="1">
      <alignment horizontal="center" vertical="center"/>
    </xf>
    <xf numFmtId="0" fontId="6" fillId="0" borderId="8" xfId="0" applyFont="1" applyBorder="1" applyAlignment="1">
      <alignment horizontal="center" vertical="center"/>
    </xf>
    <xf numFmtId="0" fontId="9" fillId="3" borderId="10" xfId="1" applyFont="1" applyFill="1" applyBorder="1" applyAlignment="1">
      <alignment horizontal="center"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3" fillId="2" borderId="0" xfId="1" applyFont="1" applyFill="1" applyAlignment="1">
      <alignment horizontal="center" vertical="center" wrapText="1"/>
    </xf>
    <xf numFmtId="0" fontId="14" fillId="2" borderId="0" xfId="0" applyFont="1" applyFill="1" applyAlignment="1">
      <alignment horizontal="center" vertical="center" wrapText="1"/>
    </xf>
    <xf numFmtId="0" fontId="13" fillId="2" borderId="0" xfId="0" applyFont="1" applyFill="1" applyAlignment="1">
      <alignment horizontal="center" vertical="center" wrapText="1"/>
    </xf>
    <xf numFmtId="0" fontId="22" fillId="4" borderId="18" xfId="0" applyFont="1" applyFill="1" applyBorder="1" applyAlignment="1">
      <alignment horizontal="center" vertical="center" wrapText="1"/>
    </xf>
    <xf numFmtId="0" fontId="6" fillId="4" borderId="20" xfId="0" applyFont="1" applyFill="1" applyBorder="1" applyAlignment="1">
      <alignment vertical="center" wrapText="1"/>
    </xf>
    <xf numFmtId="164" fontId="25" fillId="6" borderId="19" xfId="0" applyNumberFormat="1" applyFont="1" applyFill="1" applyBorder="1" applyAlignment="1">
      <alignment horizontal="center" vertical="center" wrapText="1"/>
    </xf>
    <xf numFmtId="0" fontId="28" fillId="0" borderId="21" xfId="0" applyFont="1" applyBorder="1" applyAlignment="1">
      <alignment wrapText="1"/>
    </xf>
    <xf numFmtId="0" fontId="33" fillId="7" borderId="29" xfId="0" applyFont="1" applyFill="1" applyBorder="1" applyAlignment="1">
      <alignment horizontal="center" vertical="center" wrapText="1"/>
    </xf>
    <xf numFmtId="0" fontId="34" fillId="7" borderId="30" xfId="0" applyFont="1" applyFill="1" applyBorder="1" applyAlignment="1">
      <alignment horizontal="center" vertical="center" wrapText="1"/>
    </xf>
    <xf numFmtId="0" fontId="34" fillId="7" borderId="31" xfId="0" applyFont="1" applyFill="1" applyBorder="1" applyAlignment="1">
      <alignment horizontal="center" vertical="center" wrapText="1"/>
    </xf>
    <xf numFmtId="0" fontId="35" fillId="3" borderId="32" xfId="0" applyFont="1" applyFill="1" applyBorder="1" applyAlignment="1">
      <alignment horizontal="center" vertical="center" wrapText="1"/>
    </xf>
    <xf numFmtId="0" fontId="35" fillId="3" borderId="30" xfId="0" applyFont="1" applyFill="1" applyBorder="1" applyAlignment="1">
      <alignment horizontal="center" vertical="center" wrapText="1"/>
    </xf>
    <xf numFmtId="0" fontId="36" fillId="3" borderId="33" xfId="0" applyFont="1" applyFill="1" applyBorder="1" applyAlignment="1">
      <alignment horizontal="center" vertical="center" wrapText="1"/>
    </xf>
    <xf numFmtId="0" fontId="35" fillId="3" borderId="37" xfId="0" applyFont="1" applyFill="1" applyBorder="1" applyAlignment="1">
      <alignment horizontal="center" vertical="center" wrapText="1"/>
    </xf>
    <xf numFmtId="0" fontId="36" fillId="3" borderId="38" xfId="0" applyFont="1" applyFill="1" applyBorder="1" applyAlignment="1">
      <alignment horizontal="center" vertical="center" wrapText="1"/>
    </xf>
    <xf numFmtId="0" fontId="36" fillId="3" borderId="39" xfId="0" applyFont="1" applyFill="1" applyBorder="1" applyAlignment="1">
      <alignment horizontal="center" vertical="center" wrapText="1"/>
    </xf>
    <xf numFmtId="0" fontId="38" fillId="7" borderId="40" xfId="0" applyFont="1" applyFill="1" applyBorder="1" applyAlignment="1">
      <alignment horizontal="center" vertical="center" wrapText="1"/>
    </xf>
    <xf numFmtId="0" fontId="38" fillId="7" borderId="38" xfId="0" applyFont="1" applyFill="1" applyBorder="1" applyAlignment="1">
      <alignment horizontal="center" vertical="center" wrapText="1"/>
    </xf>
    <xf numFmtId="0" fontId="39" fillId="7" borderId="41" xfId="0" applyFont="1" applyFill="1" applyBorder="1" applyAlignment="1">
      <alignment horizontal="center" vertical="center" wrapText="1"/>
    </xf>
    <xf numFmtId="0" fontId="40" fillId="2" borderId="0" xfId="0" applyFont="1" applyFill="1" applyAlignment="1">
      <alignment horizontal="center" vertical="center" wrapText="1"/>
    </xf>
    <xf numFmtId="164" fontId="10" fillId="4" borderId="42" xfId="0" applyNumberFormat="1" applyFont="1" applyFill="1" applyBorder="1" applyAlignment="1" applyProtection="1">
      <alignment horizontal="center" vertical="center" wrapText="1"/>
      <protection locked="0"/>
    </xf>
    <xf numFmtId="0" fontId="6" fillId="2" borderId="12" xfId="0" applyFont="1" applyFill="1" applyBorder="1" applyAlignment="1">
      <alignment vertical="center" wrapText="1"/>
    </xf>
    <xf numFmtId="0" fontId="6" fillId="0" borderId="0" xfId="0" applyFont="1" applyAlignment="1">
      <alignment wrapText="1"/>
    </xf>
    <xf numFmtId="0" fontId="0" fillId="0" borderId="5" xfId="0" applyBorder="1" applyAlignment="1">
      <alignment horizontal="center" vertical="top"/>
    </xf>
    <xf numFmtId="0" fontId="0" fillId="0" borderId="85" xfId="0" applyBorder="1" applyAlignment="1">
      <alignment vertical="top" wrapText="1"/>
    </xf>
    <xf numFmtId="0" fontId="0" fillId="0" borderId="2" xfId="0" applyBorder="1" applyAlignment="1">
      <alignment vertical="top" wrapText="1"/>
    </xf>
    <xf numFmtId="0" fontId="0" fillId="0" borderId="2" xfId="0" applyBorder="1" applyAlignment="1">
      <alignment horizontal="center" vertical="top" wrapText="1"/>
    </xf>
  </cellXfs>
  <cellStyles count="2">
    <cellStyle name="Normal" xfId="0" builtinId="0"/>
    <cellStyle name="Normal_BLM to BI" xfId="1" xr:uid="{2FCA8AAA-2D6F-4B1D-AAC1-B21417E66DEE}"/>
  </cellStyles>
  <dxfs count="110">
    <dxf>
      <fill>
        <patternFill>
          <bgColor theme="2"/>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2"/>
        </patternFill>
      </fill>
    </dxf>
    <dxf>
      <fill>
        <patternFill>
          <bgColor rgb="FF00B050"/>
        </patternFill>
      </fill>
    </dxf>
    <dxf>
      <fill>
        <patternFill>
          <bgColor rgb="FFFFFF00"/>
        </patternFill>
      </fill>
    </dxf>
    <dxf>
      <fill>
        <patternFill>
          <bgColor theme="2"/>
        </patternFill>
      </fill>
    </dxf>
    <dxf>
      <fill>
        <patternFill>
          <bgColor rgb="FF00B050"/>
        </patternFill>
      </fill>
    </dxf>
    <dxf>
      <fill>
        <patternFill>
          <bgColor rgb="FFFFFF00"/>
        </patternFill>
      </fill>
    </dxf>
    <dxf>
      <fill>
        <patternFill>
          <bgColor rgb="FFFF0000"/>
        </patternFill>
      </fill>
    </dxf>
    <dxf>
      <fill>
        <patternFill>
          <bgColor theme="2"/>
        </patternFill>
      </fill>
    </dxf>
    <dxf>
      <fill>
        <patternFill>
          <bgColor rgb="FF00B050"/>
        </patternFill>
      </fill>
    </dxf>
    <dxf>
      <fill>
        <patternFill>
          <bgColor rgb="FFFFFF00"/>
        </patternFill>
      </fill>
    </dxf>
    <dxf>
      <fill>
        <patternFill>
          <bgColor rgb="FFFF0000"/>
        </patternFill>
      </fill>
    </dxf>
    <dxf>
      <fill>
        <patternFill>
          <bgColor theme="2"/>
        </patternFill>
      </fill>
    </dxf>
    <dxf>
      <fill>
        <patternFill>
          <bgColor rgb="FF00B050"/>
        </patternFill>
      </fill>
    </dxf>
    <dxf>
      <fill>
        <patternFill>
          <bgColor rgb="FFFFFF00"/>
        </patternFill>
      </fill>
    </dxf>
    <dxf>
      <fill>
        <patternFill>
          <bgColor rgb="FFFF0000"/>
        </patternFill>
      </fill>
    </dxf>
    <dxf>
      <fill>
        <patternFill>
          <bgColor theme="2"/>
        </patternFill>
      </fill>
    </dxf>
    <dxf>
      <fill>
        <patternFill>
          <bgColor rgb="FF00B050"/>
        </patternFill>
      </fill>
    </dxf>
    <dxf>
      <fill>
        <patternFill>
          <bgColor rgb="FFFFFF00"/>
        </patternFill>
      </fill>
    </dxf>
    <dxf>
      <fill>
        <patternFill>
          <bgColor rgb="FFFF0000"/>
        </patternFill>
      </fill>
    </dxf>
    <dxf>
      <fill>
        <patternFill>
          <bgColor theme="2"/>
        </patternFill>
      </fill>
    </dxf>
    <dxf>
      <fill>
        <patternFill>
          <bgColor rgb="FF00B050"/>
        </patternFill>
      </fill>
    </dxf>
    <dxf>
      <fill>
        <patternFill>
          <bgColor rgb="FFFFFF00"/>
        </patternFill>
      </fill>
    </dxf>
    <dxf>
      <fill>
        <patternFill>
          <bgColor rgb="FFFF0000"/>
        </patternFill>
      </fill>
    </dxf>
    <dxf>
      <fill>
        <patternFill>
          <bgColor theme="2"/>
        </patternFill>
      </fill>
    </dxf>
    <dxf>
      <fill>
        <patternFill>
          <bgColor rgb="FF00B050"/>
        </patternFill>
      </fill>
    </dxf>
    <dxf>
      <fill>
        <patternFill>
          <bgColor rgb="FFFFFF00"/>
        </patternFill>
      </fill>
    </dxf>
    <dxf>
      <fill>
        <patternFill>
          <bgColor rgb="FFFF0000"/>
        </patternFill>
      </fill>
    </dxf>
    <dxf>
      <fill>
        <patternFill>
          <bgColor theme="2"/>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theme="2"/>
        </patternFill>
      </fill>
    </dxf>
    <dxf>
      <fill>
        <patternFill>
          <bgColor rgb="FF00B050"/>
        </patternFill>
      </fill>
    </dxf>
    <dxf>
      <fill>
        <patternFill>
          <bgColor rgb="FFFFFF00"/>
        </patternFill>
      </fill>
    </dxf>
    <dxf>
      <fill>
        <patternFill>
          <bgColor rgb="FFFF0000"/>
        </patternFill>
      </fill>
    </dxf>
    <dxf>
      <fill>
        <patternFill>
          <bgColor theme="2"/>
        </patternFill>
      </fill>
    </dxf>
    <dxf>
      <fill>
        <patternFill>
          <bgColor rgb="FF00B050"/>
        </patternFill>
      </fill>
    </dxf>
    <dxf>
      <fill>
        <patternFill>
          <bgColor rgb="FFFFFF00"/>
        </patternFill>
      </fill>
    </dxf>
    <dxf>
      <fill>
        <patternFill>
          <bgColor rgb="FFFF0000"/>
        </patternFill>
      </fill>
    </dxf>
    <dxf>
      <fill>
        <patternFill>
          <bgColor theme="2"/>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4</xdr:col>
      <xdr:colOff>190500</xdr:colOff>
      <xdr:row>2</xdr:row>
      <xdr:rowOff>190500</xdr:rowOff>
    </xdr:to>
    <xdr:pic>
      <xdr:nvPicPr>
        <xdr:cNvPr id="2" name="Picture 1">
          <a:extLst>
            <a:ext uri="{FF2B5EF4-FFF2-40B4-BE49-F238E27FC236}">
              <a16:creationId xmlns:a16="http://schemas.microsoft.com/office/drawing/2014/main" id="{24795A6B-A29D-C431-AF7A-AD579CD1E2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xdr:row>
      <xdr:rowOff>0</xdr:rowOff>
    </xdr:from>
    <xdr:to>
      <xdr:col>4</xdr:col>
      <xdr:colOff>190500</xdr:colOff>
      <xdr:row>3</xdr:row>
      <xdr:rowOff>190500</xdr:rowOff>
    </xdr:to>
    <xdr:pic>
      <xdr:nvPicPr>
        <xdr:cNvPr id="3" name="Picture 2">
          <a:extLst>
            <a:ext uri="{FF2B5EF4-FFF2-40B4-BE49-F238E27FC236}">
              <a16:creationId xmlns:a16="http://schemas.microsoft.com/office/drawing/2014/main" id="{4B477BEB-2735-597E-0F06-B65E47856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8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xdr:row>
      <xdr:rowOff>0</xdr:rowOff>
    </xdr:from>
    <xdr:to>
      <xdr:col>4</xdr:col>
      <xdr:colOff>190500</xdr:colOff>
      <xdr:row>4</xdr:row>
      <xdr:rowOff>190500</xdr:rowOff>
    </xdr:to>
    <xdr:pic>
      <xdr:nvPicPr>
        <xdr:cNvPr id="4" name="Picture 3">
          <a:extLst>
            <a:ext uri="{FF2B5EF4-FFF2-40B4-BE49-F238E27FC236}">
              <a16:creationId xmlns:a16="http://schemas.microsoft.com/office/drawing/2014/main" id="{9F97BAAF-6409-A9D7-A580-A7B853577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94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4</xdr:col>
      <xdr:colOff>190500</xdr:colOff>
      <xdr:row>5</xdr:row>
      <xdr:rowOff>190500</xdr:rowOff>
    </xdr:to>
    <xdr:pic>
      <xdr:nvPicPr>
        <xdr:cNvPr id="5" name="Picture 4">
          <a:extLst>
            <a:ext uri="{FF2B5EF4-FFF2-40B4-BE49-F238E27FC236}">
              <a16:creationId xmlns:a16="http://schemas.microsoft.com/office/drawing/2014/main" id="{6990F52C-7734-8D5F-D9EB-0C69D22B50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2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xdr:row>
      <xdr:rowOff>0</xdr:rowOff>
    </xdr:from>
    <xdr:to>
      <xdr:col>4</xdr:col>
      <xdr:colOff>190500</xdr:colOff>
      <xdr:row>6</xdr:row>
      <xdr:rowOff>190500</xdr:rowOff>
    </xdr:to>
    <xdr:pic>
      <xdr:nvPicPr>
        <xdr:cNvPr id="6" name="Picture 5">
          <a:extLst>
            <a:ext uri="{FF2B5EF4-FFF2-40B4-BE49-F238E27FC236}">
              <a16:creationId xmlns:a16="http://schemas.microsoft.com/office/drawing/2014/main" id="{BEA96ABB-3321-2363-5A61-A049BCE82D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57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xdr:row>
      <xdr:rowOff>0</xdr:rowOff>
    </xdr:from>
    <xdr:to>
      <xdr:col>4</xdr:col>
      <xdr:colOff>190500</xdr:colOff>
      <xdr:row>7</xdr:row>
      <xdr:rowOff>190500</xdr:rowOff>
    </xdr:to>
    <xdr:pic>
      <xdr:nvPicPr>
        <xdr:cNvPr id="7" name="Picture 6">
          <a:extLst>
            <a:ext uri="{FF2B5EF4-FFF2-40B4-BE49-F238E27FC236}">
              <a16:creationId xmlns:a16="http://schemas.microsoft.com/office/drawing/2014/main" id="{4C7B1F01-F1F9-D3DC-63B2-D325E3F4F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89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xdr:row>
      <xdr:rowOff>0</xdr:rowOff>
    </xdr:from>
    <xdr:to>
      <xdr:col>4</xdr:col>
      <xdr:colOff>190500</xdr:colOff>
      <xdr:row>8</xdr:row>
      <xdr:rowOff>190500</xdr:rowOff>
    </xdr:to>
    <xdr:pic>
      <xdr:nvPicPr>
        <xdr:cNvPr id="8" name="Picture 7">
          <a:extLst>
            <a:ext uri="{FF2B5EF4-FFF2-40B4-BE49-F238E27FC236}">
              <a16:creationId xmlns:a16="http://schemas.microsoft.com/office/drawing/2014/main" id="{445B2112-F71D-64AF-2B92-504A6B7A4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20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xdr:row>
      <xdr:rowOff>0</xdr:rowOff>
    </xdr:from>
    <xdr:to>
      <xdr:col>4</xdr:col>
      <xdr:colOff>190500</xdr:colOff>
      <xdr:row>9</xdr:row>
      <xdr:rowOff>190500</xdr:rowOff>
    </xdr:to>
    <xdr:pic>
      <xdr:nvPicPr>
        <xdr:cNvPr id="9" name="Picture 8">
          <a:extLst>
            <a:ext uri="{FF2B5EF4-FFF2-40B4-BE49-F238E27FC236}">
              <a16:creationId xmlns:a16="http://schemas.microsoft.com/office/drawing/2014/main" id="{E495B472-5769-A1A8-720E-8202013EF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6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xdr:row>
      <xdr:rowOff>0</xdr:rowOff>
    </xdr:from>
    <xdr:to>
      <xdr:col>4</xdr:col>
      <xdr:colOff>190500</xdr:colOff>
      <xdr:row>10</xdr:row>
      <xdr:rowOff>190500</xdr:rowOff>
    </xdr:to>
    <xdr:pic>
      <xdr:nvPicPr>
        <xdr:cNvPr id="10" name="Picture 9">
          <a:extLst>
            <a:ext uri="{FF2B5EF4-FFF2-40B4-BE49-F238E27FC236}">
              <a16:creationId xmlns:a16="http://schemas.microsoft.com/office/drawing/2014/main" id="{AB601C46-EF54-F917-1F23-04F5D2749B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1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xdr:row>
      <xdr:rowOff>0</xdr:rowOff>
    </xdr:from>
    <xdr:to>
      <xdr:col>4</xdr:col>
      <xdr:colOff>190500</xdr:colOff>
      <xdr:row>11</xdr:row>
      <xdr:rowOff>190500</xdr:rowOff>
    </xdr:to>
    <xdr:pic>
      <xdr:nvPicPr>
        <xdr:cNvPr id="11" name="Picture 10">
          <a:extLst>
            <a:ext uri="{FF2B5EF4-FFF2-40B4-BE49-F238E27FC236}">
              <a16:creationId xmlns:a16="http://schemas.microsoft.com/office/drawing/2014/main" id="{E26FC386-ED33-1519-4774-0FD6EA19CA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6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xdr:row>
      <xdr:rowOff>0</xdr:rowOff>
    </xdr:from>
    <xdr:to>
      <xdr:col>4</xdr:col>
      <xdr:colOff>190500</xdr:colOff>
      <xdr:row>12</xdr:row>
      <xdr:rowOff>190500</xdr:rowOff>
    </xdr:to>
    <xdr:pic>
      <xdr:nvPicPr>
        <xdr:cNvPr id="12" name="Picture 11">
          <a:extLst>
            <a:ext uri="{FF2B5EF4-FFF2-40B4-BE49-F238E27FC236}">
              <a16:creationId xmlns:a16="http://schemas.microsoft.com/office/drawing/2014/main" id="{25F5C461-1EFD-DA03-4C61-1D8375255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1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xdr:row>
      <xdr:rowOff>0</xdr:rowOff>
    </xdr:from>
    <xdr:to>
      <xdr:col>4</xdr:col>
      <xdr:colOff>190500</xdr:colOff>
      <xdr:row>14</xdr:row>
      <xdr:rowOff>190500</xdr:rowOff>
    </xdr:to>
    <xdr:pic>
      <xdr:nvPicPr>
        <xdr:cNvPr id="13" name="Picture 12">
          <a:extLst>
            <a:ext uri="{FF2B5EF4-FFF2-40B4-BE49-F238E27FC236}">
              <a16:creationId xmlns:a16="http://schemas.microsoft.com/office/drawing/2014/main" id="{42ECDEC3-E986-A851-4175-EC516CD0D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32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xdr:row>
      <xdr:rowOff>0</xdr:rowOff>
    </xdr:from>
    <xdr:to>
      <xdr:col>4</xdr:col>
      <xdr:colOff>190500</xdr:colOff>
      <xdr:row>15</xdr:row>
      <xdr:rowOff>190500</xdr:rowOff>
    </xdr:to>
    <xdr:pic>
      <xdr:nvPicPr>
        <xdr:cNvPr id="14" name="Picture 13">
          <a:extLst>
            <a:ext uri="{FF2B5EF4-FFF2-40B4-BE49-F238E27FC236}">
              <a16:creationId xmlns:a16="http://schemas.microsoft.com/office/drawing/2014/main" id="{7D2F863B-FC3C-2521-18F3-C71AD8546E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058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xdr:row>
      <xdr:rowOff>0</xdr:rowOff>
    </xdr:from>
    <xdr:to>
      <xdr:col>4</xdr:col>
      <xdr:colOff>190500</xdr:colOff>
      <xdr:row>16</xdr:row>
      <xdr:rowOff>190500</xdr:rowOff>
    </xdr:to>
    <xdr:pic>
      <xdr:nvPicPr>
        <xdr:cNvPr id="15" name="Picture 14">
          <a:extLst>
            <a:ext uri="{FF2B5EF4-FFF2-40B4-BE49-F238E27FC236}">
              <a16:creationId xmlns:a16="http://schemas.microsoft.com/office/drawing/2014/main" id="{C1ED26A0-0DD4-352B-8351-2F42073B1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78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190500</xdr:colOff>
      <xdr:row>17</xdr:row>
      <xdr:rowOff>190500</xdr:rowOff>
    </xdr:to>
    <xdr:pic>
      <xdr:nvPicPr>
        <xdr:cNvPr id="16" name="Picture 15">
          <a:extLst>
            <a:ext uri="{FF2B5EF4-FFF2-40B4-BE49-F238E27FC236}">
              <a16:creationId xmlns:a16="http://schemas.microsoft.com/office/drawing/2014/main" id="{9B39E21C-5B8F-37AF-305E-76AEF890A2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521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xdr:row>
      <xdr:rowOff>0</xdr:rowOff>
    </xdr:from>
    <xdr:to>
      <xdr:col>4</xdr:col>
      <xdr:colOff>190500</xdr:colOff>
      <xdr:row>18</xdr:row>
      <xdr:rowOff>190500</xdr:rowOff>
    </xdr:to>
    <xdr:pic>
      <xdr:nvPicPr>
        <xdr:cNvPr id="17" name="Picture 16">
          <a:extLst>
            <a:ext uri="{FF2B5EF4-FFF2-40B4-BE49-F238E27FC236}">
              <a16:creationId xmlns:a16="http://schemas.microsoft.com/office/drawing/2014/main" id="{D1BD42E2-AF1B-6083-E7B4-54A56DF8A2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070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xdr:row>
      <xdr:rowOff>0</xdr:rowOff>
    </xdr:from>
    <xdr:to>
      <xdr:col>4</xdr:col>
      <xdr:colOff>190500</xdr:colOff>
      <xdr:row>19</xdr:row>
      <xdr:rowOff>190500</xdr:rowOff>
    </xdr:to>
    <xdr:pic>
      <xdr:nvPicPr>
        <xdr:cNvPr id="18" name="Picture 17">
          <a:extLst>
            <a:ext uri="{FF2B5EF4-FFF2-40B4-BE49-F238E27FC236}">
              <a16:creationId xmlns:a16="http://schemas.microsoft.com/office/drawing/2014/main" id="{1D6F89A6-B4F9-C0A9-E41F-4EE8AEAAFE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801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xdr:row>
      <xdr:rowOff>0</xdr:rowOff>
    </xdr:from>
    <xdr:to>
      <xdr:col>4</xdr:col>
      <xdr:colOff>190500</xdr:colOff>
      <xdr:row>21</xdr:row>
      <xdr:rowOff>190500</xdr:rowOff>
    </xdr:to>
    <xdr:pic>
      <xdr:nvPicPr>
        <xdr:cNvPr id="19" name="Picture 18">
          <a:extLst>
            <a:ext uri="{FF2B5EF4-FFF2-40B4-BE49-F238E27FC236}">
              <a16:creationId xmlns:a16="http://schemas.microsoft.com/office/drawing/2014/main" id="{5DB7D583-3C4E-C196-CA70-25E0B87FC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26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xdr:row>
      <xdr:rowOff>0</xdr:rowOff>
    </xdr:from>
    <xdr:to>
      <xdr:col>4</xdr:col>
      <xdr:colOff>190500</xdr:colOff>
      <xdr:row>22</xdr:row>
      <xdr:rowOff>190500</xdr:rowOff>
    </xdr:to>
    <xdr:pic>
      <xdr:nvPicPr>
        <xdr:cNvPr id="20" name="Picture 19">
          <a:extLst>
            <a:ext uri="{FF2B5EF4-FFF2-40B4-BE49-F238E27FC236}">
              <a16:creationId xmlns:a16="http://schemas.microsoft.com/office/drawing/2014/main" id="{B702C85F-2917-995F-8470-A8508CAB2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813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0</xdr:rowOff>
    </xdr:from>
    <xdr:to>
      <xdr:col>4</xdr:col>
      <xdr:colOff>190500</xdr:colOff>
      <xdr:row>23</xdr:row>
      <xdr:rowOff>190500</xdr:rowOff>
    </xdr:to>
    <xdr:pic>
      <xdr:nvPicPr>
        <xdr:cNvPr id="21" name="Picture 20">
          <a:extLst>
            <a:ext uri="{FF2B5EF4-FFF2-40B4-BE49-F238E27FC236}">
              <a16:creationId xmlns:a16="http://schemas.microsoft.com/office/drawing/2014/main" id="{82B8BC6B-6483-EA8E-3096-C2F87CCE7E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544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xdr:row>
      <xdr:rowOff>0</xdr:rowOff>
    </xdr:from>
    <xdr:to>
      <xdr:col>4</xdr:col>
      <xdr:colOff>190500</xdr:colOff>
      <xdr:row>24</xdr:row>
      <xdr:rowOff>190500</xdr:rowOff>
    </xdr:to>
    <xdr:pic>
      <xdr:nvPicPr>
        <xdr:cNvPr id="22" name="Picture 21">
          <a:extLst>
            <a:ext uri="{FF2B5EF4-FFF2-40B4-BE49-F238E27FC236}">
              <a16:creationId xmlns:a16="http://schemas.microsoft.com/office/drawing/2014/main" id="{4DDB48B4-67FA-2C48-52E7-56C80C0A8E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27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xdr:row>
      <xdr:rowOff>0</xdr:rowOff>
    </xdr:from>
    <xdr:to>
      <xdr:col>4</xdr:col>
      <xdr:colOff>190500</xdr:colOff>
      <xdr:row>25</xdr:row>
      <xdr:rowOff>190500</xdr:rowOff>
    </xdr:to>
    <xdr:pic>
      <xdr:nvPicPr>
        <xdr:cNvPr id="23" name="Picture 22">
          <a:extLst>
            <a:ext uri="{FF2B5EF4-FFF2-40B4-BE49-F238E27FC236}">
              <a16:creationId xmlns:a16="http://schemas.microsoft.com/office/drawing/2014/main" id="{2FCC3828-B69C-2354-D2A7-C196A310E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00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xdr:row>
      <xdr:rowOff>0</xdr:rowOff>
    </xdr:from>
    <xdr:to>
      <xdr:col>4</xdr:col>
      <xdr:colOff>190500</xdr:colOff>
      <xdr:row>26</xdr:row>
      <xdr:rowOff>190500</xdr:rowOff>
    </xdr:to>
    <xdr:pic>
      <xdr:nvPicPr>
        <xdr:cNvPr id="24" name="Picture 23">
          <a:extLst>
            <a:ext uri="{FF2B5EF4-FFF2-40B4-BE49-F238E27FC236}">
              <a16:creationId xmlns:a16="http://schemas.microsoft.com/office/drawing/2014/main" id="{EE77FDD5-CCB6-2E41-3AA2-5C8655CF9D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739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xdr:row>
      <xdr:rowOff>0</xdr:rowOff>
    </xdr:from>
    <xdr:to>
      <xdr:col>4</xdr:col>
      <xdr:colOff>190500</xdr:colOff>
      <xdr:row>31</xdr:row>
      <xdr:rowOff>190500</xdr:rowOff>
    </xdr:to>
    <xdr:pic>
      <xdr:nvPicPr>
        <xdr:cNvPr id="25" name="Picture 24">
          <a:extLst>
            <a:ext uri="{FF2B5EF4-FFF2-40B4-BE49-F238E27FC236}">
              <a16:creationId xmlns:a16="http://schemas.microsoft.com/office/drawing/2014/main" id="{CCFBCABE-9CFA-3A8A-07D3-C39F9640EA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57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xdr:row>
      <xdr:rowOff>0</xdr:rowOff>
    </xdr:from>
    <xdr:to>
      <xdr:col>4</xdr:col>
      <xdr:colOff>190500</xdr:colOff>
      <xdr:row>32</xdr:row>
      <xdr:rowOff>190500</xdr:rowOff>
    </xdr:to>
    <xdr:pic>
      <xdr:nvPicPr>
        <xdr:cNvPr id="26" name="Picture 25">
          <a:extLst>
            <a:ext uri="{FF2B5EF4-FFF2-40B4-BE49-F238E27FC236}">
              <a16:creationId xmlns:a16="http://schemas.microsoft.com/office/drawing/2014/main" id="{0F2B7095-1CDB-E17A-5279-6B7BF797CD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494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xdr:row>
      <xdr:rowOff>0</xdr:rowOff>
    </xdr:from>
    <xdr:to>
      <xdr:col>4</xdr:col>
      <xdr:colOff>190500</xdr:colOff>
      <xdr:row>33</xdr:row>
      <xdr:rowOff>190500</xdr:rowOff>
    </xdr:to>
    <xdr:pic>
      <xdr:nvPicPr>
        <xdr:cNvPr id="27" name="Picture 26">
          <a:extLst>
            <a:ext uri="{FF2B5EF4-FFF2-40B4-BE49-F238E27FC236}">
              <a16:creationId xmlns:a16="http://schemas.microsoft.com/office/drawing/2014/main" id="{A8246248-DE6A-D640-F742-FB0F6E54B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40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xdr:row>
      <xdr:rowOff>0</xdr:rowOff>
    </xdr:from>
    <xdr:to>
      <xdr:col>4</xdr:col>
      <xdr:colOff>190500</xdr:colOff>
      <xdr:row>34</xdr:row>
      <xdr:rowOff>190500</xdr:rowOff>
    </xdr:to>
    <xdr:pic>
      <xdr:nvPicPr>
        <xdr:cNvPr id="28" name="Picture 27">
          <a:extLst>
            <a:ext uri="{FF2B5EF4-FFF2-40B4-BE49-F238E27FC236}">
              <a16:creationId xmlns:a16="http://schemas.microsoft.com/office/drawing/2014/main" id="{5D08C760-E0AF-469B-7F24-57CA3A9DD4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50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xdr:row>
      <xdr:rowOff>0</xdr:rowOff>
    </xdr:from>
    <xdr:to>
      <xdr:col>4</xdr:col>
      <xdr:colOff>190500</xdr:colOff>
      <xdr:row>35</xdr:row>
      <xdr:rowOff>190500</xdr:rowOff>
    </xdr:to>
    <xdr:pic>
      <xdr:nvPicPr>
        <xdr:cNvPr id="29" name="Picture 28">
          <a:extLst>
            <a:ext uri="{FF2B5EF4-FFF2-40B4-BE49-F238E27FC236}">
              <a16:creationId xmlns:a16="http://schemas.microsoft.com/office/drawing/2014/main" id="{B202E2BD-3185-B114-AA78-A29032632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603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190500</xdr:colOff>
      <xdr:row>36</xdr:row>
      <xdr:rowOff>190500</xdr:rowOff>
    </xdr:to>
    <xdr:pic>
      <xdr:nvPicPr>
        <xdr:cNvPr id="30" name="Picture 29">
          <a:extLst>
            <a:ext uri="{FF2B5EF4-FFF2-40B4-BE49-F238E27FC236}">
              <a16:creationId xmlns:a16="http://schemas.microsoft.com/office/drawing/2014/main" id="{1687FAB8-F72A-72B3-D13E-D61A484D47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70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4</xdr:col>
      <xdr:colOff>190500</xdr:colOff>
      <xdr:row>37</xdr:row>
      <xdr:rowOff>190500</xdr:rowOff>
    </xdr:to>
    <xdr:pic>
      <xdr:nvPicPr>
        <xdr:cNvPr id="31" name="Picture 30">
          <a:extLst>
            <a:ext uri="{FF2B5EF4-FFF2-40B4-BE49-F238E27FC236}">
              <a16:creationId xmlns:a16="http://schemas.microsoft.com/office/drawing/2014/main" id="{1E69A310-F02E-21FF-4C65-95EBC299C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797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xdr:row>
      <xdr:rowOff>0</xdr:rowOff>
    </xdr:from>
    <xdr:to>
      <xdr:col>4</xdr:col>
      <xdr:colOff>190500</xdr:colOff>
      <xdr:row>38</xdr:row>
      <xdr:rowOff>190500</xdr:rowOff>
    </xdr:to>
    <xdr:pic>
      <xdr:nvPicPr>
        <xdr:cNvPr id="32" name="Picture 31">
          <a:extLst>
            <a:ext uri="{FF2B5EF4-FFF2-40B4-BE49-F238E27FC236}">
              <a16:creationId xmlns:a16="http://schemas.microsoft.com/office/drawing/2014/main" id="{789D2DD7-82E1-C490-3D10-BEEA715BAC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712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xdr:row>
      <xdr:rowOff>0</xdr:rowOff>
    </xdr:from>
    <xdr:to>
      <xdr:col>4</xdr:col>
      <xdr:colOff>190500</xdr:colOff>
      <xdr:row>40</xdr:row>
      <xdr:rowOff>190500</xdr:rowOff>
    </xdr:to>
    <xdr:pic>
      <xdr:nvPicPr>
        <xdr:cNvPr id="33" name="Picture 32">
          <a:extLst>
            <a:ext uri="{FF2B5EF4-FFF2-40B4-BE49-F238E27FC236}">
              <a16:creationId xmlns:a16="http://schemas.microsoft.com/office/drawing/2014/main" id="{9ED01C08-F8C5-6262-70EC-14AFDCE72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17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xdr:row>
      <xdr:rowOff>0</xdr:rowOff>
    </xdr:from>
    <xdr:to>
      <xdr:col>4</xdr:col>
      <xdr:colOff>190500</xdr:colOff>
      <xdr:row>41</xdr:row>
      <xdr:rowOff>190500</xdr:rowOff>
    </xdr:to>
    <xdr:pic>
      <xdr:nvPicPr>
        <xdr:cNvPr id="34" name="Picture 33">
          <a:extLst>
            <a:ext uri="{FF2B5EF4-FFF2-40B4-BE49-F238E27FC236}">
              <a16:creationId xmlns:a16="http://schemas.microsoft.com/office/drawing/2014/main" id="{63BE8037-DF89-B7AA-B971-D5FBBBF1E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455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190500</xdr:colOff>
      <xdr:row>42</xdr:row>
      <xdr:rowOff>190500</xdr:rowOff>
    </xdr:to>
    <xdr:pic>
      <xdr:nvPicPr>
        <xdr:cNvPr id="35" name="Picture 34">
          <a:extLst>
            <a:ext uri="{FF2B5EF4-FFF2-40B4-BE49-F238E27FC236}">
              <a16:creationId xmlns:a16="http://schemas.microsoft.com/office/drawing/2014/main" id="{D672A986-FAD4-BCBA-4B25-822B57589B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55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190500</xdr:colOff>
      <xdr:row>46</xdr:row>
      <xdr:rowOff>190500</xdr:rowOff>
    </xdr:to>
    <xdr:pic>
      <xdr:nvPicPr>
        <xdr:cNvPr id="36" name="Picture 35">
          <a:extLst>
            <a:ext uri="{FF2B5EF4-FFF2-40B4-BE49-F238E27FC236}">
              <a16:creationId xmlns:a16="http://schemas.microsoft.com/office/drawing/2014/main" id="{3B6D05D1-D2BE-29C6-1C87-BC806B526F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210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190500</xdr:colOff>
      <xdr:row>47</xdr:row>
      <xdr:rowOff>190500</xdr:rowOff>
    </xdr:to>
    <xdr:pic>
      <xdr:nvPicPr>
        <xdr:cNvPr id="37" name="Picture 36">
          <a:extLst>
            <a:ext uri="{FF2B5EF4-FFF2-40B4-BE49-F238E27FC236}">
              <a16:creationId xmlns:a16="http://schemas.microsoft.com/office/drawing/2014/main" id="{DE2E8E4E-BC27-AF12-F847-136E8AFF9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94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xdr:row>
      <xdr:rowOff>0</xdr:rowOff>
    </xdr:from>
    <xdr:to>
      <xdr:col>4</xdr:col>
      <xdr:colOff>190500</xdr:colOff>
      <xdr:row>51</xdr:row>
      <xdr:rowOff>190500</xdr:rowOff>
    </xdr:to>
    <xdr:pic>
      <xdr:nvPicPr>
        <xdr:cNvPr id="38" name="Picture 37">
          <a:extLst>
            <a:ext uri="{FF2B5EF4-FFF2-40B4-BE49-F238E27FC236}">
              <a16:creationId xmlns:a16="http://schemas.microsoft.com/office/drawing/2014/main" id="{252CABBC-0F89-882A-2A6C-C3245F1CF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86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190500</xdr:colOff>
      <xdr:row>52</xdr:row>
      <xdr:rowOff>190500</xdr:rowOff>
    </xdr:to>
    <xdr:pic>
      <xdr:nvPicPr>
        <xdr:cNvPr id="39" name="Picture 38">
          <a:extLst>
            <a:ext uri="{FF2B5EF4-FFF2-40B4-BE49-F238E27FC236}">
              <a16:creationId xmlns:a16="http://schemas.microsoft.com/office/drawing/2014/main" id="{D75D845B-7EBC-89E7-573F-8B16C9D4E9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41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190500</xdr:colOff>
      <xdr:row>53</xdr:row>
      <xdr:rowOff>190500</xdr:rowOff>
    </xdr:to>
    <xdr:pic>
      <xdr:nvPicPr>
        <xdr:cNvPr id="40" name="Picture 39">
          <a:extLst>
            <a:ext uri="{FF2B5EF4-FFF2-40B4-BE49-F238E27FC236}">
              <a16:creationId xmlns:a16="http://schemas.microsoft.com/office/drawing/2014/main" id="{ADA9137C-F541-391C-55D8-04D3C6A0C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133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xdr:row>
      <xdr:rowOff>0</xdr:rowOff>
    </xdr:from>
    <xdr:to>
      <xdr:col>4</xdr:col>
      <xdr:colOff>190500</xdr:colOff>
      <xdr:row>54</xdr:row>
      <xdr:rowOff>190500</xdr:rowOff>
    </xdr:to>
    <xdr:pic>
      <xdr:nvPicPr>
        <xdr:cNvPr id="41" name="Picture 40">
          <a:extLst>
            <a:ext uri="{FF2B5EF4-FFF2-40B4-BE49-F238E27FC236}">
              <a16:creationId xmlns:a16="http://schemas.microsoft.com/office/drawing/2014/main" id="{D0C92ADF-C106-4104-58C7-343656B10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245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55</xdr:row>
      <xdr:rowOff>0</xdr:rowOff>
    </xdr:from>
    <xdr:to>
      <xdr:col>4</xdr:col>
      <xdr:colOff>190500</xdr:colOff>
      <xdr:row>55</xdr:row>
      <xdr:rowOff>190500</xdr:rowOff>
    </xdr:to>
    <xdr:pic>
      <xdr:nvPicPr>
        <xdr:cNvPr id="42" name="Picture 41">
          <a:extLst>
            <a:ext uri="{FF2B5EF4-FFF2-40B4-BE49-F238E27FC236}">
              <a16:creationId xmlns:a16="http://schemas.microsoft.com/office/drawing/2014/main" id="{1B16A49A-5F7B-F7C7-22C9-1F406BEEC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159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xdr:row>
      <xdr:rowOff>0</xdr:rowOff>
    </xdr:from>
    <xdr:to>
      <xdr:col>4</xdr:col>
      <xdr:colOff>190500</xdr:colOff>
      <xdr:row>56</xdr:row>
      <xdr:rowOff>190500</xdr:rowOff>
    </xdr:to>
    <xdr:pic>
      <xdr:nvPicPr>
        <xdr:cNvPr id="43" name="Picture 42">
          <a:extLst>
            <a:ext uri="{FF2B5EF4-FFF2-40B4-BE49-F238E27FC236}">
              <a16:creationId xmlns:a16="http://schemas.microsoft.com/office/drawing/2014/main" id="{32CF4AB8-4B9A-65DC-3D3A-53D6C3126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07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190500</xdr:colOff>
      <xdr:row>57</xdr:row>
      <xdr:rowOff>190500</xdr:rowOff>
    </xdr:to>
    <xdr:pic>
      <xdr:nvPicPr>
        <xdr:cNvPr id="44" name="Picture 43">
          <a:extLst>
            <a:ext uri="{FF2B5EF4-FFF2-40B4-BE49-F238E27FC236}">
              <a16:creationId xmlns:a16="http://schemas.microsoft.com/office/drawing/2014/main" id="{43C0F82A-679D-631C-5F87-90B8F0A37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98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190500</xdr:colOff>
      <xdr:row>58</xdr:row>
      <xdr:rowOff>190500</xdr:rowOff>
    </xdr:to>
    <xdr:pic>
      <xdr:nvPicPr>
        <xdr:cNvPr id="45" name="Picture 44">
          <a:extLst>
            <a:ext uri="{FF2B5EF4-FFF2-40B4-BE49-F238E27FC236}">
              <a16:creationId xmlns:a16="http://schemas.microsoft.com/office/drawing/2014/main" id="{1925B5A1-E474-91B1-135B-B1BCDAC7C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90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xdr:row>
      <xdr:rowOff>0</xdr:rowOff>
    </xdr:from>
    <xdr:to>
      <xdr:col>4</xdr:col>
      <xdr:colOff>190500</xdr:colOff>
      <xdr:row>59</xdr:row>
      <xdr:rowOff>190500</xdr:rowOff>
    </xdr:to>
    <xdr:pic>
      <xdr:nvPicPr>
        <xdr:cNvPr id="46" name="Picture 45">
          <a:extLst>
            <a:ext uri="{FF2B5EF4-FFF2-40B4-BE49-F238E27FC236}">
              <a16:creationId xmlns:a16="http://schemas.microsoft.com/office/drawing/2014/main" id="{331D73C8-A65E-CB06-3D82-168EBBBD8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81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60</xdr:row>
      <xdr:rowOff>0</xdr:rowOff>
    </xdr:from>
    <xdr:to>
      <xdr:col>4</xdr:col>
      <xdr:colOff>190500</xdr:colOff>
      <xdr:row>60</xdr:row>
      <xdr:rowOff>190500</xdr:rowOff>
    </xdr:to>
    <xdr:pic>
      <xdr:nvPicPr>
        <xdr:cNvPr id="47" name="Picture 46">
          <a:extLst>
            <a:ext uri="{FF2B5EF4-FFF2-40B4-BE49-F238E27FC236}">
              <a16:creationId xmlns:a16="http://schemas.microsoft.com/office/drawing/2014/main" id="{B4AEE045-CEDC-0CF1-BEA4-2CEFC4489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73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190500</xdr:colOff>
      <xdr:row>62</xdr:row>
      <xdr:rowOff>190500</xdr:rowOff>
    </xdr:to>
    <xdr:pic>
      <xdr:nvPicPr>
        <xdr:cNvPr id="48" name="Picture 47">
          <a:extLst>
            <a:ext uri="{FF2B5EF4-FFF2-40B4-BE49-F238E27FC236}">
              <a16:creationId xmlns:a16="http://schemas.microsoft.com/office/drawing/2014/main" id="{C4E9DE44-8A55-E8FE-55BC-152103A51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56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xdr:row>
      <xdr:rowOff>0</xdr:rowOff>
    </xdr:from>
    <xdr:to>
      <xdr:col>4</xdr:col>
      <xdr:colOff>190500</xdr:colOff>
      <xdr:row>63</xdr:row>
      <xdr:rowOff>190500</xdr:rowOff>
    </xdr:to>
    <xdr:pic>
      <xdr:nvPicPr>
        <xdr:cNvPr id="49" name="Picture 48">
          <a:extLst>
            <a:ext uri="{FF2B5EF4-FFF2-40B4-BE49-F238E27FC236}">
              <a16:creationId xmlns:a16="http://schemas.microsoft.com/office/drawing/2014/main" id="{86057A8C-FE67-0F95-92B5-211B6D8BFE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109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64</xdr:row>
      <xdr:rowOff>0</xdr:rowOff>
    </xdr:from>
    <xdr:to>
      <xdr:col>4</xdr:col>
      <xdr:colOff>190500</xdr:colOff>
      <xdr:row>64</xdr:row>
      <xdr:rowOff>190500</xdr:rowOff>
    </xdr:to>
    <xdr:pic>
      <xdr:nvPicPr>
        <xdr:cNvPr id="50" name="Picture 49">
          <a:extLst>
            <a:ext uri="{FF2B5EF4-FFF2-40B4-BE49-F238E27FC236}">
              <a16:creationId xmlns:a16="http://schemas.microsoft.com/office/drawing/2014/main" id="{50FAF090-9B30-CC89-7F6F-CC0B08FFC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657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xdr:row>
      <xdr:rowOff>0</xdr:rowOff>
    </xdr:from>
    <xdr:to>
      <xdr:col>4</xdr:col>
      <xdr:colOff>190500</xdr:colOff>
      <xdr:row>65</xdr:row>
      <xdr:rowOff>190500</xdr:rowOff>
    </xdr:to>
    <xdr:pic>
      <xdr:nvPicPr>
        <xdr:cNvPr id="51" name="Picture 50">
          <a:extLst>
            <a:ext uri="{FF2B5EF4-FFF2-40B4-BE49-F238E27FC236}">
              <a16:creationId xmlns:a16="http://schemas.microsoft.com/office/drawing/2014/main" id="{B26B6B10-FDE3-163F-FA72-B7EA4D4C25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206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xdr:row>
      <xdr:rowOff>0</xdr:rowOff>
    </xdr:from>
    <xdr:to>
      <xdr:col>4</xdr:col>
      <xdr:colOff>190500</xdr:colOff>
      <xdr:row>66</xdr:row>
      <xdr:rowOff>190500</xdr:rowOff>
    </xdr:to>
    <xdr:pic>
      <xdr:nvPicPr>
        <xdr:cNvPr id="52" name="Picture 51">
          <a:extLst>
            <a:ext uri="{FF2B5EF4-FFF2-40B4-BE49-F238E27FC236}">
              <a16:creationId xmlns:a16="http://schemas.microsoft.com/office/drawing/2014/main" id="{A37EF4D5-E2D4-6F2D-2B37-7BBAD9565A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75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xdr:row>
      <xdr:rowOff>0</xdr:rowOff>
    </xdr:from>
    <xdr:to>
      <xdr:col>4</xdr:col>
      <xdr:colOff>190500</xdr:colOff>
      <xdr:row>67</xdr:row>
      <xdr:rowOff>190500</xdr:rowOff>
    </xdr:to>
    <xdr:pic>
      <xdr:nvPicPr>
        <xdr:cNvPr id="53" name="Picture 52">
          <a:extLst>
            <a:ext uri="{FF2B5EF4-FFF2-40B4-BE49-F238E27FC236}">
              <a16:creationId xmlns:a16="http://schemas.microsoft.com/office/drawing/2014/main" id="{A1EB0E89-FBEC-F1CA-5FBC-CB1EA59B4D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48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68</xdr:row>
      <xdr:rowOff>0</xdr:rowOff>
    </xdr:from>
    <xdr:to>
      <xdr:col>4</xdr:col>
      <xdr:colOff>190500</xdr:colOff>
      <xdr:row>68</xdr:row>
      <xdr:rowOff>190500</xdr:rowOff>
    </xdr:to>
    <xdr:pic>
      <xdr:nvPicPr>
        <xdr:cNvPr id="54" name="Picture 53">
          <a:extLst>
            <a:ext uri="{FF2B5EF4-FFF2-40B4-BE49-F238E27FC236}">
              <a16:creationId xmlns:a16="http://schemas.microsoft.com/office/drawing/2014/main" id="{2A628A6D-DB98-8FF2-0896-C4965109AA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218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190500</xdr:colOff>
      <xdr:row>69</xdr:row>
      <xdr:rowOff>190500</xdr:rowOff>
    </xdr:to>
    <xdr:pic>
      <xdr:nvPicPr>
        <xdr:cNvPr id="55" name="Picture 54">
          <a:extLst>
            <a:ext uri="{FF2B5EF4-FFF2-40B4-BE49-F238E27FC236}">
              <a16:creationId xmlns:a16="http://schemas.microsoft.com/office/drawing/2014/main" id="{5FB98596-8A6E-9102-2C2C-A7EA1D258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13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190500</xdr:colOff>
      <xdr:row>70</xdr:row>
      <xdr:rowOff>190500</xdr:rowOff>
    </xdr:to>
    <xdr:pic>
      <xdr:nvPicPr>
        <xdr:cNvPr id="56" name="Picture 55">
          <a:extLst>
            <a:ext uri="{FF2B5EF4-FFF2-40B4-BE49-F238E27FC236}">
              <a16:creationId xmlns:a16="http://schemas.microsoft.com/office/drawing/2014/main" id="{5A31523E-44F0-FAB5-C98D-F7DCFE897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04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71</xdr:row>
      <xdr:rowOff>0</xdr:rowOff>
    </xdr:from>
    <xdr:to>
      <xdr:col>4</xdr:col>
      <xdr:colOff>190500</xdr:colOff>
      <xdr:row>71</xdr:row>
      <xdr:rowOff>190500</xdr:rowOff>
    </xdr:to>
    <xdr:pic>
      <xdr:nvPicPr>
        <xdr:cNvPr id="57" name="Picture 56">
          <a:extLst>
            <a:ext uri="{FF2B5EF4-FFF2-40B4-BE49-F238E27FC236}">
              <a16:creationId xmlns:a16="http://schemas.microsoft.com/office/drawing/2014/main" id="{1AEB45AD-2080-24B4-E404-9712202E6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14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xdr:row>
      <xdr:rowOff>0</xdr:rowOff>
    </xdr:from>
    <xdr:to>
      <xdr:col>4</xdr:col>
      <xdr:colOff>190500</xdr:colOff>
      <xdr:row>72</xdr:row>
      <xdr:rowOff>190500</xdr:rowOff>
    </xdr:to>
    <xdr:pic>
      <xdr:nvPicPr>
        <xdr:cNvPr id="58" name="Picture 57">
          <a:extLst>
            <a:ext uri="{FF2B5EF4-FFF2-40B4-BE49-F238E27FC236}">
              <a16:creationId xmlns:a16="http://schemas.microsoft.com/office/drawing/2014/main" id="{7DFA77AD-BB2E-EEB0-7D1E-8706E8A8C7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7241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xdr:row>
      <xdr:rowOff>0</xdr:rowOff>
    </xdr:from>
    <xdr:to>
      <xdr:col>4</xdr:col>
      <xdr:colOff>190500</xdr:colOff>
      <xdr:row>73</xdr:row>
      <xdr:rowOff>190500</xdr:rowOff>
    </xdr:to>
    <xdr:pic>
      <xdr:nvPicPr>
        <xdr:cNvPr id="59" name="Picture 58">
          <a:extLst>
            <a:ext uri="{FF2B5EF4-FFF2-40B4-BE49-F238E27FC236}">
              <a16:creationId xmlns:a16="http://schemas.microsoft.com/office/drawing/2014/main" id="{EF989FCE-F9E0-90B4-07E1-FE14CE766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833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xdr:row>
      <xdr:rowOff>0</xdr:rowOff>
    </xdr:from>
    <xdr:to>
      <xdr:col>4</xdr:col>
      <xdr:colOff>190500</xdr:colOff>
      <xdr:row>74</xdr:row>
      <xdr:rowOff>190500</xdr:rowOff>
    </xdr:to>
    <xdr:pic>
      <xdr:nvPicPr>
        <xdr:cNvPr id="60" name="Picture 59">
          <a:extLst>
            <a:ext uri="{FF2B5EF4-FFF2-40B4-BE49-F238E27FC236}">
              <a16:creationId xmlns:a16="http://schemas.microsoft.com/office/drawing/2014/main" id="{747AFB98-0173-7A9F-0E21-82E5DA4ABC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943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75</xdr:row>
      <xdr:rowOff>0</xdr:rowOff>
    </xdr:from>
    <xdr:to>
      <xdr:col>4</xdr:col>
      <xdr:colOff>190500</xdr:colOff>
      <xdr:row>75</xdr:row>
      <xdr:rowOff>190500</xdr:rowOff>
    </xdr:to>
    <xdr:pic>
      <xdr:nvPicPr>
        <xdr:cNvPr id="61" name="Picture 60">
          <a:extLst>
            <a:ext uri="{FF2B5EF4-FFF2-40B4-BE49-F238E27FC236}">
              <a16:creationId xmlns:a16="http://schemas.microsoft.com/office/drawing/2014/main" id="{3F1FF3C5-B647-1FC3-8F90-B519950246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0533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76</xdr:row>
      <xdr:rowOff>0</xdr:rowOff>
    </xdr:from>
    <xdr:to>
      <xdr:col>4</xdr:col>
      <xdr:colOff>190500</xdr:colOff>
      <xdr:row>76</xdr:row>
      <xdr:rowOff>190500</xdr:rowOff>
    </xdr:to>
    <xdr:pic>
      <xdr:nvPicPr>
        <xdr:cNvPr id="62" name="Picture 61">
          <a:extLst>
            <a:ext uri="{FF2B5EF4-FFF2-40B4-BE49-F238E27FC236}">
              <a16:creationId xmlns:a16="http://schemas.microsoft.com/office/drawing/2014/main" id="{6FCC638E-1A45-87C1-F7C9-8D213690E0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163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77</xdr:row>
      <xdr:rowOff>0</xdr:rowOff>
    </xdr:from>
    <xdr:to>
      <xdr:col>4</xdr:col>
      <xdr:colOff>190500</xdr:colOff>
      <xdr:row>77</xdr:row>
      <xdr:rowOff>190500</xdr:rowOff>
    </xdr:to>
    <xdr:pic>
      <xdr:nvPicPr>
        <xdr:cNvPr id="63" name="Picture 62">
          <a:extLst>
            <a:ext uri="{FF2B5EF4-FFF2-40B4-BE49-F238E27FC236}">
              <a16:creationId xmlns:a16="http://schemas.microsoft.com/office/drawing/2014/main" id="{54270FB4-2C68-F697-B6F0-A7D6A4D4E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72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78</xdr:row>
      <xdr:rowOff>0</xdr:rowOff>
    </xdr:from>
    <xdr:to>
      <xdr:col>4</xdr:col>
      <xdr:colOff>190500</xdr:colOff>
      <xdr:row>78</xdr:row>
      <xdr:rowOff>190500</xdr:rowOff>
    </xdr:to>
    <xdr:pic>
      <xdr:nvPicPr>
        <xdr:cNvPr id="64" name="Picture 63">
          <a:extLst>
            <a:ext uri="{FF2B5EF4-FFF2-40B4-BE49-F238E27FC236}">
              <a16:creationId xmlns:a16="http://schemas.microsoft.com/office/drawing/2014/main" id="{323DB4ED-1078-3F43-F5CF-0CE198A307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825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79</xdr:row>
      <xdr:rowOff>0</xdr:rowOff>
    </xdr:from>
    <xdr:to>
      <xdr:col>4</xdr:col>
      <xdr:colOff>190500</xdr:colOff>
      <xdr:row>79</xdr:row>
      <xdr:rowOff>190500</xdr:rowOff>
    </xdr:to>
    <xdr:pic>
      <xdr:nvPicPr>
        <xdr:cNvPr id="65" name="Picture 64">
          <a:extLst>
            <a:ext uri="{FF2B5EF4-FFF2-40B4-BE49-F238E27FC236}">
              <a16:creationId xmlns:a16="http://schemas.microsoft.com/office/drawing/2014/main" id="{87012986-0499-F5AC-4F41-7EF96F94FE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92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80</xdr:row>
      <xdr:rowOff>0</xdr:rowOff>
    </xdr:from>
    <xdr:to>
      <xdr:col>4</xdr:col>
      <xdr:colOff>190500</xdr:colOff>
      <xdr:row>80</xdr:row>
      <xdr:rowOff>190500</xdr:rowOff>
    </xdr:to>
    <xdr:pic>
      <xdr:nvPicPr>
        <xdr:cNvPr id="66" name="Picture 65">
          <a:extLst>
            <a:ext uri="{FF2B5EF4-FFF2-40B4-BE49-F238E27FC236}">
              <a16:creationId xmlns:a16="http://schemas.microsoft.com/office/drawing/2014/main" id="{A9D3DD95-BEFB-84BB-5551-A068A8644C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019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81</xdr:row>
      <xdr:rowOff>0</xdr:rowOff>
    </xdr:from>
    <xdr:to>
      <xdr:col>4</xdr:col>
      <xdr:colOff>190500</xdr:colOff>
      <xdr:row>81</xdr:row>
      <xdr:rowOff>190500</xdr:rowOff>
    </xdr:to>
    <xdr:pic>
      <xdr:nvPicPr>
        <xdr:cNvPr id="67" name="Picture 66">
          <a:extLst>
            <a:ext uri="{FF2B5EF4-FFF2-40B4-BE49-F238E27FC236}">
              <a16:creationId xmlns:a16="http://schemas.microsoft.com/office/drawing/2014/main" id="{414087E5-81D1-E908-4A7B-C1EEFC414D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93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82</xdr:row>
      <xdr:rowOff>0</xdr:rowOff>
    </xdr:from>
    <xdr:to>
      <xdr:col>4</xdr:col>
      <xdr:colOff>190500</xdr:colOff>
      <xdr:row>82</xdr:row>
      <xdr:rowOff>190500</xdr:rowOff>
    </xdr:to>
    <xdr:pic>
      <xdr:nvPicPr>
        <xdr:cNvPr id="68" name="Picture 67">
          <a:extLst>
            <a:ext uri="{FF2B5EF4-FFF2-40B4-BE49-F238E27FC236}">
              <a16:creationId xmlns:a16="http://schemas.microsoft.com/office/drawing/2014/main" id="{5E1FF62C-2E82-A670-F23D-B0D1A2DAD4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84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xdr:row>
      <xdr:rowOff>0</xdr:rowOff>
    </xdr:from>
    <xdr:to>
      <xdr:col>4</xdr:col>
      <xdr:colOff>190500</xdr:colOff>
      <xdr:row>83</xdr:row>
      <xdr:rowOff>190500</xdr:rowOff>
    </xdr:to>
    <xdr:pic>
      <xdr:nvPicPr>
        <xdr:cNvPr id="69" name="Picture 68">
          <a:extLst>
            <a:ext uri="{FF2B5EF4-FFF2-40B4-BE49-F238E27FC236}">
              <a16:creationId xmlns:a16="http://schemas.microsoft.com/office/drawing/2014/main" id="{0F368424-0898-3CC4-9497-90AA9B785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76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85</xdr:row>
      <xdr:rowOff>0</xdr:rowOff>
    </xdr:from>
    <xdr:to>
      <xdr:col>4</xdr:col>
      <xdr:colOff>190500</xdr:colOff>
      <xdr:row>85</xdr:row>
      <xdr:rowOff>190500</xdr:rowOff>
    </xdr:to>
    <xdr:pic>
      <xdr:nvPicPr>
        <xdr:cNvPr id="70" name="Picture 69">
          <a:extLst>
            <a:ext uri="{FF2B5EF4-FFF2-40B4-BE49-F238E27FC236}">
              <a16:creationId xmlns:a16="http://schemas.microsoft.com/office/drawing/2014/main" id="{82723DC6-EC32-96B0-0129-7B37DCF740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59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xdr:row>
      <xdr:rowOff>0</xdr:rowOff>
    </xdr:from>
    <xdr:to>
      <xdr:col>4</xdr:col>
      <xdr:colOff>190500</xdr:colOff>
      <xdr:row>86</xdr:row>
      <xdr:rowOff>190500</xdr:rowOff>
    </xdr:to>
    <xdr:pic>
      <xdr:nvPicPr>
        <xdr:cNvPr id="71" name="Picture 70">
          <a:extLst>
            <a:ext uri="{FF2B5EF4-FFF2-40B4-BE49-F238E27FC236}">
              <a16:creationId xmlns:a16="http://schemas.microsoft.com/office/drawing/2014/main" id="{B2F5F180-FC8F-16DF-F41C-B787BDE35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50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xdr:row>
      <xdr:rowOff>0</xdr:rowOff>
    </xdr:from>
    <xdr:to>
      <xdr:col>4</xdr:col>
      <xdr:colOff>190500</xdr:colOff>
      <xdr:row>87</xdr:row>
      <xdr:rowOff>190500</xdr:rowOff>
    </xdr:to>
    <xdr:pic>
      <xdr:nvPicPr>
        <xdr:cNvPr id="72" name="Picture 71">
          <a:extLst>
            <a:ext uri="{FF2B5EF4-FFF2-40B4-BE49-F238E27FC236}">
              <a16:creationId xmlns:a16="http://schemas.microsoft.com/office/drawing/2014/main" id="{B55507E4-4B9D-D062-5D4D-3F717D479F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42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xdr:row>
      <xdr:rowOff>0</xdr:rowOff>
    </xdr:from>
    <xdr:to>
      <xdr:col>4</xdr:col>
      <xdr:colOff>190500</xdr:colOff>
      <xdr:row>88</xdr:row>
      <xdr:rowOff>190500</xdr:rowOff>
    </xdr:to>
    <xdr:pic>
      <xdr:nvPicPr>
        <xdr:cNvPr id="73" name="Picture 72">
          <a:extLst>
            <a:ext uri="{FF2B5EF4-FFF2-40B4-BE49-F238E27FC236}">
              <a16:creationId xmlns:a16="http://schemas.microsoft.com/office/drawing/2014/main" id="{9D794C60-E1FF-0A5A-6354-8D6CDE74F2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33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90</xdr:row>
      <xdr:rowOff>0</xdr:rowOff>
    </xdr:from>
    <xdr:to>
      <xdr:col>4</xdr:col>
      <xdr:colOff>190500</xdr:colOff>
      <xdr:row>90</xdr:row>
      <xdr:rowOff>190500</xdr:rowOff>
    </xdr:to>
    <xdr:pic>
      <xdr:nvPicPr>
        <xdr:cNvPr id="74" name="Picture 73">
          <a:extLst>
            <a:ext uri="{FF2B5EF4-FFF2-40B4-BE49-F238E27FC236}">
              <a16:creationId xmlns:a16="http://schemas.microsoft.com/office/drawing/2014/main" id="{342A1E48-7B5E-7510-D48D-083C3878E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5163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91</xdr:row>
      <xdr:rowOff>0</xdr:rowOff>
    </xdr:from>
    <xdr:to>
      <xdr:col>4</xdr:col>
      <xdr:colOff>190500</xdr:colOff>
      <xdr:row>91</xdr:row>
      <xdr:rowOff>190500</xdr:rowOff>
    </xdr:to>
    <xdr:pic>
      <xdr:nvPicPr>
        <xdr:cNvPr id="75" name="Picture 74">
          <a:extLst>
            <a:ext uri="{FF2B5EF4-FFF2-40B4-BE49-F238E27FC236}">
              <a16:creationId xmlns:a16="http://schemas.microsoft.com/office/drawing/2014/main" id="{4CB186F7-893D-9BEA-4A14-FD5BC87B3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6078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92</xdr:row>
      <xdr:rowOff>0</xdr:rowOff>
    </xdr:from>
    <xdr:to>
      <xdr:col>4</xdr:col>
      <xdr:colOff>190500</xdr:colOff>
      <xdr:row>92</xdr:row>
      <xdr:rowOff>190500</xdr:rowOff>
    </xdr:to>
    <xdr:pic>
      <xdr:nvPicPr>
        <xdr:cNvPr id="76" name="Picture 75">
          <a:extLst>
            <a:ext uri="{FF2B5EF4-FFF2-40B4-BE49-F238E27FC236}">
              <a16:creationId xmlns:a16="http://schemas.microsoft.com/office/drawing/2014/main" id="{93C4A9A7-1E83-95E0-7485-4B33405E1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699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93</xdr:row>
      <xdr:rowOff>0</xdr:rowOff>
    </xdr:from>
    <xdr:to>
      <xdr:col>4</xdr:col>
      <xdr:colOff>190500</xdr:colOff>
      <xdr:row>93</xdr:row>
      <xdr:rowOff>190500</xdr:rowOff>
    </xdr:to>
    <xdr:pic>
      <xdr:nvPicPr>
        <xdr:cNvPr id="77" name="Picture 76">
          <a:extLst>
            <a:ext uri="{FF2B5EF4-FFF2-40B4-BE49-F238E27FC236}">
              <a16:creationId xmlns:a16="http://schemas.microsoft.com/office/drawing/2014/main" id="{F7E7227B-7CFC-EA2A-CA85-9611C21927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790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xdr:row>
      <xdr:rowOff>0</xdr:rowOff>
    </xdr:from>
    <xdr:to>
      <xdr:col>4</xdr:col>
      <xdr:colOff>190500</xdr:colOff>
      <xdr:row>94</xdr:row>
      <xdr:rowOff>190500</xdr:rowOff>
    </xdr:to>
    <xdr:pic>
      <xdr:nvPicPr>
        <xdr:cNvPr id="78" name="Picture 77">
          <a:extLst>
            <a:ext uri="{FF2B5EF4-FFF2-40B4-BE49-F238E27FC236}">
              <a16:creationId xmlns:a16="http://schemas.microsoft.com/office/drawing/2014/main" id="{4A162F1A-7E45-1A97-09DF-B59669A9F5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900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xdr:row>
      <xdr:rowOff>0</xdr:rowOff>
    </xdr:from>
    <xdr:to>
      <xdr:col>4</xdr:col>
      <xdr:colOff>190500</xdr:colOff>
      <xdr:row>95</xdr:row>
      <xdr:rowOff>190500</xdr:rowOff>
    </xdr:to>
    <xdr:pic>
      <xdr:nvPicPr>
        <xdr:cNvPr id="79" name="Picture 78">
          <a:extLst>
            <a:ext uri="{FF2B5EF4-FFF2-40B4-BE49-F238E27FC236}">
              <a16:creationId xmlns:a16="http://schemas.microsoft.com/office/drawing/2014/main" id="{E47DD5D7-1AD7-CE87-6D55-CEE7D640D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991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xdr:row>
      <xdr:rowOff>0</xdr:rowOff>
    </xdr:from>
    <xdr:to>
      <xdr:col>4</xdr:col>
      <xdr:colOff>190500</xdr:colOff>
      <xdr:row>96</xdr:row>
      <xdr:rowOff>190500</xdr:rowOff>
    </xdr:to>
    <xdr:pic>
      <xdr:nvPicPr>
        <xdr:cNvPr id="80" name="Picture 79">
          <a:extLst>
            <a:ext uri="{FF2B5EF4-FFF2-40B4-BE49-F238E27FC236}">
              <a16:creationId xmlns:a16="http://schemas.microsoft.com/office/drawing/2014/main" id="{79BB002E-5CAF-8444-AC06-2D94B42D4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832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97</xdr:row>
      <xdr:rowOff>0</xdr:rowOff>
    </xdr:from>
    <xdr:to>
      <xdr:col>4</xdr:col>
      <xdr:colOff>190500</xdr:colOff>
      <xdr:row>97</xdr:row>
      <xdr:rowOff>190500</xdr:rowOff>
    </xdr:to>
    <xdr:pic>
      <xdr:nvPicPr>
        <xdr:cNvPr id="81" name="Picture 80">
          <a:extLst>
            <a:ext uri="{FF2B5EF4-FFF2-40B4-BE49-F238E27FC236}">
              <a16:creationId xmlns:a16="http://schemas.microsoft.com/office/drawing/2014/main" id="{1E10C2C8-689E-F820-6CFC-21D3DE78C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930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xdr:row>
      <xdr:rowOff>0</xdr:rowOff>
    </xdr:from>
    <xdr:to>
      <xdr:col>4</xdr:col>
      <xdr:colOff>190500</xdr:colOff>
      <xdr:row>98</xdr:row>
      <xdr:rowOff>190500</xdr:rowOff>
    </xdr:to>
    <xdr:pic>
      <xdr:nvPicPr>
        <xdr:cNvPr id="82" name="Picture 81">
          <a:extLst>
            <a:ext uri="{FF2B5EF4-FFF2-40B4-BE49-F238E27FC236}">
              <a16:creationId xmlns:a16="http://schemas.microsoft.com/office/drawing/2014/main" id="{4B014528-ED56-90D3-26B8-88AFA337E4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84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100</xdr:row>
      <xdr:rowOff>0</xdr:rowOff>
    </xdr:from>
    <xdr:to>
      <xdr:col>4</xdr:col>
      <xdr:colOff>190500</xdr:colOff>
      <xdr:row>100</xdr:row>
      <xdr:rowOff>190500</xdr:rowOff>
    </xdr:to>
    <xdr:pic>
      <xdr:nvPicPr>
        <xdr:cNvPr id="83" name="Picture 82">
          <a:extLst>
            <a:ext uri="{FF2B5EF4-FFF2-40B4-BE49-F238E27FC236}">
              <a16:creationId xmlns:a16="http://schemas.microsoft.com/office/drawing/2014/main" id="{1756DB95-6A69-5884-2551-6FD0B62F4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673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101</xdr:row>
      <xdr:rowOff>0</xdr:rowOff>
    </xdr:from>
    <xdr:to>
      <xdr:col>4</xdr:col>
      <xdr:colOff>190500</xdr:colOff>
      <xdr:row>101</xdr:row>
      <xdr:rowOff>190500</xdr:rowOff>
    </xdr:to>
    <xdr:pic>
      <xdr:nvPicPr>
        <xdr:cNvPr id="84" name="Picture 83">
          <a:extLst>
            <a:ext uri="{FF2B5EF4-FFF2-40B4-BE49-F238E27FC236}">
              <a16:creationId xmlns:a16="http://schemas.microsoft.com/office/drawing/2014/main" id="{576BE389-6318-3D42-5DD9-9FC23DAD77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40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105</xdr:row>
      <xdr:rowOff>0</xdr:rowOff>
    </xdr:from>
    <xdr:to>
      <xdr:col>4</xdr:col>
      <xdr:colOff>190500</xdr:colOff>
      <xdr:row>105</xdr:row>
      <xdr:rowOff>190500</xdr:rowOff>
    </xdr:to>
    <xdr:pic>
      <xdr:nvPicPr>
        <xdr:cNvPr id="85" name="Picture 84">
          <a:extLst>
            <a:ext uri="{FF2B5EF4-FFF2-40B4-BE49-F238E27FC236}">
              <a16:creationId xmlns:a16="http://schemas.microsoft.com/office/drawing/2014/main" id="{BBE3492D-2986-DCF6-E07B-8CC7002F49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833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106</xdr:row>
      <xdr:rowOff>0</xdr:rowOff>
    </xdr:from>
    <xdr:to>
      <xdr:col>4</xdr:col>
      <xdr:colOff>190500</xdr:colOff>
      <xdr:row>106</xdr:row>
      <xdr:rowOff>190500</xdr:rowOff>
    </xdr:to>
    <xdr:pic>
      <xdr:nvPicPr>
        <xdr:cNvPr id="86" name="Picture 85">
          <a:extLst>
            <a:ext uri="{FF2B5EF4-FFF2-40B4-BE49-F238E27FC236}">
              <a16:creationId xmlns:a16="http://schemas.microsoft.com/office/drawing/2014/main" id="{9A3CC203-E13A-1DBC-E3FB-A2FB93DDD5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942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107</xdr:row>
      <xdr:rowOff>0</xdr:rowOff>
    </xdr:from>
    <xdr:to>
      <xdr:col>4</xdr:col>
      <xdr:colOff>190500</xdr:colOff>
      <xdr:row>107</xdr:row>
      <xdr:rowOff>190500</xdr:rowOff>
    </xdr:to>
    <xdr:pic>
      <xdr:nvPicPr>
        <xdr:cNvPr id="87" name="Picture 86">
          <a:extLst>
            <a:ext uri="{FF2B5EF4-FFF2-40B4-BE49-F238E27FC236}">
              <a16:creationId xmlns:a16="http://schemas.microsoft.com/office/drawing/2014/main" id="{CFABEE1D-C258-F55E-0251-2D2F4D31F0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052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xdr:row>
      <xdr:rowOff>0</xdr:rowOff>
    </xdr:from>
    <xdr:to>
      <xdr:col>4</xdr:col>
      <xdr:colOff>190500</xdr:colOff>
      <xdr:row>108</xdr:row>
      <xdr:rowOff>190500</xdr:rowOff>
    </xdr:to>
    <xdr:pic>
      <xdr:nvPicPr>
        <xdr:cNvPr id="88" name="Picture 87">
          <a:extLst>
            <a:ext uri="{FF2B5EF4-FFF2-40B4-BE49-F238E27FC236}">
              <a16:creationId xmlns:a16="http://schemas.microsoft.com/office/drawing/2014/main" id="{8018037F-5A72-26FE-A172-15C632D65A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162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109</xdr:row>
      <xdr:rowOff>0</xdr:rowOff>
    </xdr:from>
    <xdr:to>
      <xdr:col>4</xdr:col>
      <xdr:colOff>190500</xdr:colOff>
      <xdr:row>109</xdr:row>
      <xdr:rowOff>190500</xdr:rowOff>
    </xdr:to>
    <xdr:pic>
      <xdr:nvPicPr>
        <xdr:cNvPr id="89" name="Picture 88">
          <a:extLst>
            <a:ext uri="{FF2B5EF4-FFF2-40B4-BE49-F238E27FC236}">
              <a16:creationId xmlns:a16="http://schemas.microsoft.com/office/drawing/2014/main" id="{10E2C3B7-9E92-261D-E45C-04F141253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272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xdr:row>
      <xdr:rowOff>0</xdr:rowOff>
    </xdr:from>
    <xdr:to>
      <xdr:col>4</xdr:col>
      <xdr:colOff>190500</xdr:colOff>
      <xdr:row>110</xdr:row>
      <xdr:rowOff>190500</xdr:rowOff>
    </xdr:to>
    <xdr:pic>
      <xdr:nvPicPr>
        <xdr:cNvPr id="90" name="Picture 89">
          <a:extLst>
            <a:ext uri="{FF2B5EF4-FFF2-40B4-BE49-F238E27FC236}">
              <a16:creationId xmlns:a16="http://schemas.microsoft.com/office/drawing/2014/main" id="{8F568EA9-B651-DAE8-F457-8DAF88FC7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381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xdr:row>
      <xdr:rowOff>0</xdr:rowOff>
    </xdr:from>
    <xdr:to>
      <xdr:col>4</xdr:col>
      <xdr:colOff>190500</xdr:colOff>
      <xdr:row>111</xdr:row>
      <xdr:rowOff>190500</xdr:rowOff>
    </xdr:to>
    <xdr:pic>
      <xdr:nvPicPr>
        <xdr:cNvPr id="91" name="Picture 90">
          <a:extLst>
            <a:ext uri="{FF2B5EF4-FFF2-40B4-BE49-F238E27FC236}">
              <a16:creationId xmlns:a16="http://schemas.microsoft.com/office/drawing/2014/main" id="{9BBB8AC0-9F83-F813-F9E3-83407D29CD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491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122</xdr:row>
      <xdr:rowOff>0</xdr:rowOff>
    </xdr:from>
    <xdr:to>
      <xdr:col>4</xdr:col>
      <xdr:colOff>190500</xdr:colOff>
      <xdr:row>122</xdr:row>
      <xdr:rowOff>190500</xdr:rowOff>
    </xdr:to>
    <xdr:pic>
      <xdr:nvPicPr>
        <xdr:cNvPr id="92" name="Picture 91">
          <a:extLst>
            <a:ext uri="{FF2B5EF4-FFF2-40B4-BE49-F238E27FC236}">
              <a16:creationId xmlns:a16="http://schemas.microsoft.com/office/drawing/2014/main" id="{F87A2ED8-7FBC-474C-EB0C-EE6C49BAF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4790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123</xdr:row>
      <xdr:rowOff>0</xdr:rowOff>
    </xdr:from>
    <xdr:to>
      <xdr:col>4</xdr:col>
      <xdr:colOff>190500</xdr:colOff>
      <xdr:row>123</xdr:row>
      <xdr:rowOff>190500</xdr:rowOff>
    </xdr:to>
    <xdr:pic>
      <xdr:nvPicPr>
        <xdr:cNvPr id="93" name="Picture 92">
          <a:extLst>
            <a:ext uri="{FF2B5EF4-FFF2-40B4-BE49-F238E27FC236}">
              <a16:creationId xmlns:a16="http://schemas.microsoft.com/office/drawing/2014/main" id="{01A4AF12-12D7-C965-D166-88D8B8B7D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552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124</xdr:row>
      <xdr:rowOff>0</xdr:rowOff>
    </xdr:from>
    <xdr:to>
      <xdr:col>4</xdr:col>
      <xdr:colOff>190500</xdr:colOff>
      <xdr:row>124</xdr:row>
      <xdr:rowOff>190500</xdr:rowOff>
    </xdr:to>
    <xdr:pic>
      <xdr:nvPicPr>
        <xdr:cNvPr id="94" name="Picture 93">
          <a:extLst>
            <a:ext uri="{FF2B5EF4-FFF2-40B4-BE49-F238E27FC236}">
              <a16:creationId xmlns:a16="http://schemas.microsoft.com/office/drawing/2014/main" id="{38B2A74C-C31D-5F88-B3FB-63DD628FC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6253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125</xdr:row>
      <xdr:rowOff>0</xdr:rowOff>
    </xdr:from>
    <xdr:to>
      <xdr:col>4</xdr:col>
      <xdr:colOff>190500</xdr:colOff>
      <xdr:row>125</xdr:row>
      <xdr:rowOff>190500</xdr:rowOff>
    </xdr:to>
    <xdr:pic>
      <xdr:nvPicPr>
        <xdr:cNvPr id="95" name="Picture 94">
          <a:extLst>
            <a:ext uri="{FF2B5EF4-FFF2-40B4-BE49-F238E27FC236}">
              <a16:creationId xmlns:a16="http://schemas.microsoft.com/office/drawing/2014/main" id="{DBDCC5A3-0B3E-EA8F-A2B5-132C094165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7167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126</xdr:row>
      <xdr:rowOff>0</xdr:rowOff>
    </xdr:from>
    <xdr:to>
      <xdr:col>4</xdr:col>
      <xdr:colOff>190500</xdr:colOff>
      <xdr:row>126</xdr:row>
      <xdr:rowOff>190500</xdr:rowOff>
    </xdr:to>
    <xdr:pic>
      <xdr:nvPicPr>
        <xdr:cNvPr id="96" name="Picture 95">
          <a:extLst>
            <a:ext uri="{FF2B5EF4-FFF2-40B4-BE49-F238E27FC236}">
              <a16:creationId xmlns:a16="http://schemas.microsoft.com/office/drawing/2014/main" id="{4BAB384C-5699-9A3E-E93D-FF251470E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8082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127</xdr:row>
      <xdr:rowOff>0</xdr:rowOff>
    </xdr:from>
    <xdr:to>
      <xdr:col>4</xdr:col>
      <xdr:colOff>190500</xdr:colOff>
      <xdr:row>127</xdr:row>
      <xdr:rowOff>190500</xdr:rowOff>
    </xdr:to>
    <xdr:pic>
      <xdr:nvPicPr>
        <xdr:cNvPr id="97" name="Picture 96">
          <a:extLst>
            <a:ext uri="{FF2B5EF4-FFF2-40B4-BE49-F238E27FC236}">
              <a16:creationId xmlns:a16="http://schemas.microsoft.com/office/drawing/2014/main" id="{F3F853EE-400E-E736-9637-E5CA110FA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899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128</xdr:row>
      <xdr:rowOff>0</xdr:rowOff>
    </xdr:from>
    <xdr:to>
      <xdr:col>4</xdr:col>
      <xdr:colOff>190500</xdr:colOff>
      <xdr:row>128</xdr:row>
      <xdr:rowOff>190500</xdr:rowOff>
    </xdr:to>
    <xdr:pic>
      <xdr:nvPicPr>
        <xdr:cNvPr id="98" name="Picture 97">
          <a:extLst>
            <a:ext uri="{FF2B5EF4-FFF2-40B4-BE49-F238E27FC236}">
              <a16:creationId xmlns:a16="http://schemas.microsoft.com/office/drawing/2014/main" id="{97E57310-B202-0B45-3ED1-28255ECAF3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991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129</xdr:row>
      <xdr:rowOff>0</xdr:rowOff>
    </xdr:from>
    <xdr:to>
      <xdr:col>4</xdr:col>
      <xdr:colOff>190500</xdr:colOff>
      <xdr:row>129</xdr:row>
      <xdr:rowOff>190500</xdr:rowOff>
    </xdr:to>
    <xdr:pic>
      <xdr:nvPicPr>
        <xdr:cNvPr id="99" name="Picture 98">
          <a:extLst>
            <a:ext uri="{FF2B5EF4-FFF2-40B4-BE49-F238E27FC236}">
              <a16:creationId xmlns:a16="http://schemas.microsoft.com/office/drawing/2014/main" id="{EF3281EA-9D2E-C44E-FF2F-404A0F4A9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0825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130</xdr:row>
      <xdr:rowOff>0</xdr:rowOff>
    </xdr:from>
    <xdr:to>
      <xdr:col>4</xdr:col>
      <xdr:colOff>190500</xdr:colOff>
      <xdr:row>130</xdr:row>
      <xdr:rowOff>190500</xdr:rowOff>
    </xdr:to>
    <xdr:pic>
      <xdr:nvPicPr>
        <xdr:cNvPr id="100" name="Picture 99">
          <a:extLst>
            <a:ext uri="{FF2B5EF4-FFF2-40B4-BE49-F238E27FC236}">
              <a16:creationId xmlns:a16="http://schemas.microsoft.com/office/drawing/2014/main" id="{4FA49805-683A-B81A-EA6F-A2207B235C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1739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131</xdr:row>
      <xdr:rowOff>0</xdr:rowOff>
    </xdr:from>
    <xdr:to>
      <xdr:col>4</xdr:col>
      <xdr:colOff>190500</xdr:colOff>
      <xdr:row>131</xdr:row>
      <xdr:rowOff>190500</xdr:rowOff>
    </xdr:to>
    <xdr:pic>
      <xdr:nvPicPr>
        <xdr:cNvPr id="101" name="Picture 100">
          <a:extLst>
            <a:ext uri="{FF2B5EF4-FFF2-40B4-BE49-F238E27FC236}">
              <a16:creationId xmlns:a16="http://schemas.microsoft.com/office/drawing/2014/main" id="{271A1278-4EEA-0061-BAD5-B428B2084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265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132</xdr:row>
      <xdr:rowOff>0</xdr:rowOff>
    </xdr:from>
    <xdr:to>
      <xdr:col>4</xdr:col>
      <xdr:colOff>190500</xdr:colOff>
      <xdr:row>132</xdr:row>
      <xdr:rowOff>190500</xdr:rowOff>
    </xdr:to>
    <xdr:pic>
      <xdr:nvPicPr>
        <xdr:cNvPr id="102" name="Picture 101">
          <a:extLst>
            <a:ext uri="{FF2B5EF4-FFF2-40B4-BE49-F238E27FC236}">
              <a16:creationId xmlns:a16="http://schemas.microsoft.com/office/drawing/2014/main" id="{1D3605DB-B45F-434C-A260-290502136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356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133</xdr:row>
      <xdr:rowOff>0</xdr:rowOff>
    </xdr:from>
    <xdr:to>
      <xdr:col>4</xdr:col>
      <xdr:colOff>190500</xdr:colOff>
      <xdr:row>133</xdr:row>
      <xdr:rowOff>190500</xdr:rowOff>
    </xdr:to>
    <xdr:pic>
      <xdr:nvPicPr>
        <xdr:cNvPr id="103" name="Picture 102">
          <a:extLst>
            <a:ext uri="{FF2B5EF4-FFF2-40B4-BE49-F238E27FC236}">
              <a16:creationId xmlns:a16="http://schemas.microsoft.com/office/drawing/2014/main" id="{1C14035B-0ED5-6168-D29D-617F031EEE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448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134</xdr:row>
      <xdr:rowOff>0</xdr:rowOff>
    </xdr:from>
    <xdr:to>
      <xdr:col>4</xdr:col>
      <xdr:colOff>190500</xdr:colOff>
      <xdr:row>134</xdr:row>
      <xdr:rowOff>190500</xdr:rowOff>
    </xdr:to>
    <xdr:pic>
      <xdr:nvPicPr>
        <xdr:cNvPr id="104" name="Picture 103">
          <a:extLst>
            <a:ext uri="{FF2B5EF4-FFF2-40B4-BE49-F238E27FC236}">
              <a16:creationId xmlns:a16="http://schemas.microsoft.com/office/drawing/2014/main" id="{82BFB63E-9CE9-AC23-38DC-AA446A680A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539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135</xdr:row>
      <xdr:rowOff>0</xdr:rowOff>
    </xdr:from>
    <xdr:to>
      <xdr:col>4</xdr:col>
      <xdr:colOff>190500</xdr:colOff>
      <xdr:row>135</xdr:row>
      <xdr:rowOff>190500</xdr:rowOff>
    </xdr:to>
    <xdr:pic>
      <xdr:nvPicPr>
        <xdr:cNvPr id="105" name="Picture 104">
          <a:extLst>
            <a:ext uri="{FF2B5EF4-FFF2-40B4-BE49-F238E27FC236}">
              <a16:creationId xmlns:a16="http://schemas.microsoft.com/office/drawing/2014/main" id="{7C6B373F-A080-8059-D82F-0E0ED65369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631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136</xdr:row>
      <xdr:rowOff>0</xdr:rowOff>
    </xdr:from>
    <xdr:to>
      <xdr:col>4</xdr:col>
      <xdr:colOff>190500</xdr:colOff>
      <xdr:row>136</xdr:row>
      <xdr:rowOff>190500</xdr:rowOff>
    </xdr:to>
    <xdr:pic>
      <xdr:nvPicPr>
        <xdr:cNvPr id="106" name="Picture 105">
          <a:extLst>
            <a:ext uri="{FF2B5EF4-FFF2-40B4-BE49-F238E27FC236}">
              <a16:creationId xmlns:a16="http://schemas.microsoft.com/office/drawing/2014/main" id="{C59BF672-C19C-D4AB-71D6-C6E31C5CD1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7043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137</xdr:row>
      <xdr:rowOff>0</xdr:rowOff>
    </xdr:from>
    <xdr:to>
      <xdr:col>4</xdr:col>
      <xdr:colOff>190500</xdr:colOff>
      <xdr:row>137</xdr:row>
      <xdr:rowOff>190500</xdr:rowOff>
    </xdr:to>
    <xdr:pic>
      <xdr:nvPicPr>
        <xdr:cNvPr id="107" name="Picture 106">
          <a:extLst>
            <a:ext uri="{FF2B5EF4-FFF2-40B4-BE49-F238E27FC236}">
              <a16:creationId xmlns:a16="http://schemas.microsoft.com/office/drawing/2014/main" id="{4EC117C8-6B3C-53FD-6222-48620EDAD8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777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138</xdr:row>
      <xdr:rowOff>0</xdr:rowOff>
    </xdr:from>
    <xdr:to>
      <xdr:col>4</xdr:col>
      <xdr:colOff>190500</xdr:colOff>
      <xdr:row>138</xdr:row>
      <xdr:rowOff>190500</xdr:rowOff>
    </xdr:to>
    <xdr:pic>
      <xdr:nvPicPr>
        <xdr:cNvPr id="108" name="Picture 107">
          <a:extLst>
            <a:ext uri="{FF2B5EF4-FFF2-40B4-BE49-F238E27FC236}">
              <a16:creationId xmlns:a16="http://schemas.microsoft.com/office/drawing/2014/main" id="{03909DA6-A62E-F5BC-6816-237D337E97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8506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139</xdr:row>
      <xdr:rowOff>0</xdr:rowOff>
    </xdr:from>
    <xdr:to>
      <xdr:col>4</xdr:col>
      <xdr:colOff>190500</xdr:colOff>
      <xdr:row>139</xdr:row>
      <xdr:rowOff>190500</xdr:rowOff>
    </xdr:to>
    <xdr:pic>
      <xdr:nvPicPr>
        <xdr:cNvPr id="109" name="Picture 108">
          <a:extLst>
            <a:ext uri="{FF2B5EF4-FFF2-40B4-BE49-F238E27FC236}">
              <a16:creationId xmlns:a16="http://schemas.microsoft.com/office/drawing/2014/main" id="{7760A6E9-116E-DE65-941D-4F5CF424A4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9237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140</xdr:row>
      <xdr:rowOff>0</xdr:rowOff>
    </xdr:from>
    <xdr:to>
      <xdr:col>4</xdr:col>
      <xdr:colOff>190500</xdr:colOff>
      <xdr:row>140</xdr:row>
      <xdr:rowOff>190500</xdr:rowOff>
    </xdr:to>
    <xdr:pic>
      <xdr:nvPicPr>
        <xdr:cNvPr id="110" name="Picture 109">
          <a:extLst>
            <a:ext uri="{FF2B5EF4-FFF2-40B4-BE49-F238E27FC236}">
              <a16:creationId xmlns:a16="http://schemas.microsoft.com/office/drawing/2014/main" id="{06EC5EBC-29EA-1B5B-6F1D-588FEB2F9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996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141</xdr:row>
      <xdr:rowOff>0</xdr:rowOff>
    </xdr:from>
    <xdr:to>
      <xdr:col>4</xdr:col>
      <xdr:colOff>190500</xdr:colOff>
      <xdr:row>141</xdr:row>
      <xdr:rowOff>190500</xdr:rowOff>
    </xdr:to>
    <xdr:pic>
      <xdr:nvPicPr>
        <xdr:cNvPr id="111" name="Picture 110">
          <a:extLst>
            <a:ext uri="{FF2B5EF4-FFF2-40B4-BE49-F238E27FC236}">
              <a16:creationId xmlns:a16="http://schemas.microsoft.com/office/drawing/2014/main" id="{1375449D-7521-9F56-9B9D-543869D923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070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146</xdr:row>
      <xdr:rowOff>0</xdr:rowOff>
    </xdr:from>
    <xdr:to>
      <xdr:col>4</xdr:col>
      <xdr:colOff>190500</xdr:colOff>
      <xdr:row>146</xdr:row>
      <xdr:rowOff>190500</xdr:rowOff>
    </xdr:to>
    <xdr:pic>
      <xdr:nvPicPr>
        <xdr:cNvPr id="112" name="Picture 111">
          <a:extLst>
            <a:ext uri="{FF2B5EF4-FFF2-40B4-BE49-F238E27FC236}">
              <a16:creationId xmlns:a16="http://schemas.microsoft.com/office/drawing/2014/main" id="{49EE345A-B77B-E0EF-227D-779A2DD4B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4358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147</xdr:row>
      <xdr:rowOff>0</xdr:rowOff>
    </xdr:from>
    <xdr:to>
      <xdr:col>4</xdr:col>
      <xdr:colOff>190500</xdr:colOff>
      <xdr:row>147</xdr:row>
      <xdr:rowOff>190500</xdr:rowOff>
    </xdr:to>
    <xdr:pic>
      <xdr:nvPicPr>
        <xdr:cNvPr id="113" name="Picture 112">
          <a:extLst>
            <a:ext uri="{FF2B5EF4-FFF2-40B4-BE49-F238E27FC236}">
              <a16:creationId xmlns:a16="http://schemas.microsoft.com/office/drawing/2014/main" id="{5D7ABFB2-C89F-7E76-B220-6B6A5A863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527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148</xdr:row>
      <xdr:rowOff>0</xdr:rowOff>
    </xdr:from>
    <xdr:to>
      <xdr:col>4</xdr:col>
      <xdr:colOff>190500</xdr:colOff>
      <xdr:row>148</xdr:row>
      <xdr:rowOff>190500</xdr:rowOff>
    </xdr:to>
    <xdr:pic>
      <xdr:nvPicPr>
        <xdr:cNvPr id="114" name="Picture 113">
          <a:extLst>
            <a:ext uri="{FF2B5EF4-FFF2-40B4-BE49-F238E27FC236}">
              <a16:creationId xmlns:a16="http://schemas.microsoft.com/office/drawing/2014/main" id="{7FF946B5-793F-011B-FBBE-4BE2FC576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618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149</xdr:row>
      <xdr:rowOff>0</xdr:rowOff>
    </xdr:from>
    <xdr:to>
      <xdr:col>4</xdr:col>
      <xdr:colOff>190500</xdr:colOff>
      <xdr:row>149</xdr:row>
      <xdr:rowOff>190500</xdr:rowOff>
    </xdr:to>
    <xdr:pic>
      <xdr:nvPicPr>
        <xdr:cNvPr id="115" name="Picture 114">
          <a:extLst>
            <a:ext uri="{FF2B5EF4-FFF2-40B4-BE49-F238E27FC236}">
              <a16:creationId xmlns:a16="http://schemas.microsoft.com/office/drawing/2014/main" id="{54867E81-7C70-E866-8266-E80106E444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6735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153</xdr:row>
      <xdr:rowOff>0</xdr:rowOff>
    </xdr:from>
    <xdr:to>
      <xdr:col>4</xdr:col>
      <xdr:colOff>190500</xdr:colOff>
      <xdr:row>153</xdr:row>
      <xdr:rowOff>190500</xdr:rowOff>
    </xdr:to>
    <xdr:pic>
      <xdr:nvPicPr>
        <xdr:cNvPr id="116" name="Picture 115">
          <a:extLst>
            <a:ext uri="{FF2B5EF4-FFF2-40B4-BE49-F238E27FC236}">
              <a16:creationId xmlns:a16="http://schemas.microsoft.com/office/drawing/2014/main" id="{D5A12131-198F-F03F-B0B9-F9B3C60BBD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021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154</xdr:row>
      <xdr:rowOff>0</xdr:rowOff>
    </xdr:from>
    <xdr:to>
      <xdr:col>4</xdr:col>
      <xdr:colOff>190500</xdr:colOff>
      <xdr:row>154</xdr:row>
      <xdr:rowOff>190500</xdr:rowOff>
    </xdr:to>
    <xdr:pic>
      <xdr:nvPicPr>
        <xdr:cNvPr id="117" name="Picture 116">
          <a:extLst>
            <a:ext uri="{FF2B5EF4-FFF2-40B4-BE49-F238E27FC236}">
              <a16:creationId xmlns:a16="http://schemas.microsoft.com/office/drawing/2014/main" id="{AC2FA715-5873-C814-515C-89250C88A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112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155</xdr:row>
      <xdr:rowOff>0</xdr:rowOff>
    </xdr:from>
    <xdr:to>
      <xdr:col>4</xdr:col>
      <xdr:colOff>190500</xdr:colOff>
      <xdr:row>155</xdr:row>
      <xdr:rowOff>190500</xdr:rowOff>
    </xdr:to>
    <xdr:pic>
      <xdr:nvPicPr>
        <xdr:cNvPr id="118" name="Picture 117">
          <a:extLst>
            <a:ext uri="{FF2B5EF4-FFF2-40B4-BE49-F238E27FC236}">
              <a16:creationId xmlns:a16="http://schemas.microsoft.com/office/drawing/2014/main" id="{126992EE-05B1-57AD-95FE-D0BB7479D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2039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156</xdr:row>
      <xdr:rowOff>0</xdr:rowOff>
    </xdr:from>
    <xdr:to>
      <xdr:col>4</xdr:col>
      <xdr:colOff>190500</xdr:colOff>
      <xdr:row>156</xdr:row>
      <xdr:rowOff>190500</xdr:rowOff>
    </xdr:to>
    <xdr:pic>
      <xdr:nvPicPr>
        <xdr:cNvPr id="119" name="Picture 118">
          <a:extLst>
            <a:ext uri="{FF2B5EF4-FFF2-40B4-BE49-F238E27FC236}">
              <a16:creationId xmlns:a16="http://schemas.microsoft.com/office/drawing/2014/main" id="{765896C5-7BDB-9DA3-052B-235193239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295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163</xdr:row>
      <xdr:rowOff>0</xdr:rowOff>
    </xdr:from>
    <xdr:to>
      <xdr:col>4</xdr:col>
      <xdr:colOff>190500</xdr:colOff>
      <xdr:row>163</xdr:row>
      <xdr:rowOff>190500</xdr:rowOff>
    </xdr:to>
    <xdr:pic>
      <xdr:nvPicPr>
        <xdr:cNvPr id="120" name="Picture 119">
          <a:extLst>
            <a:ext uri="{FF2B5EF4-FFF2-40B4-BE49-F238E27FC236}">
              <a16:creationId xmlns:a16="http://schemas.microsoft.com/office/drawing/2014/main" id="{416C5383-AA82-62C5-D2CB-78BFF6A0D5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6794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164</xdr:row>
      <xdr:rowOff>0</xdr:rowOff>
    </xdr:from>
    <xdr:to>
      <xdr:col>4</xdr:col>
      <xdr:colOff>190500</xdr:colOff>
      <xdr:row>164</xdr:row>
      <xdr:rowOff>190500</xdr:rowOff>
    </xdr:to>
    <xdr:pic>
      <xdr:nvPicPr>
        <xdr:cNvPr id="121" name="Picture 120">
          <a:extLst>
            <a:ext uri="{FF2B5EF4-FFF2-40B4-BE49-F238E27FC236}">
              <a16:creationId xmlns:a16="http://schemas.microsoft.com/office/drawing/2014/main" id="{3AE0A3C5-7F7B-C18A-0223-3CAA6FEE22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734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165</xdr:row>
      <xdr:rowOff>0</xdr:rowOff>
    </xdr:from>
    <xdr:to>
      <xdr:col>4</xdr:col>
      <xdr:colOff>190500</xdr:colOff>
      <xdr:row>165</xdr:row>
      <xdr:rowOff>190500</xdr:rowOff>
    </xdr:to>
    <xdr:pic>
      <xdr:nvPicPr>
        <xdr:cNvPr id="122" name="Picture 121">
          <a:extLst>
            <a:ext uri="{FF2B5EF4-FFF2-40B4-BE49-F238E27FC236}">
              <a16:creationId xmlns:a16="http://schemas.microsoft.com/office/drawing/2014/main" id="{150BF30B-4423-01BE-7A84-EFF4AB8AB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7891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166</xdr:row>
      <xdr:rowOff>0</xdr:rowOff>
    </xdr:from>
    <xdr:to>
      <xdr:col>4</xdr:col>
      <xdr:colOff>190500</xdr:colOff>
      <xdr:row>166</xdr:row>
      <xdr:rowOff>190500</xdr:rowOff>
    </xdr:to>
    <xdr:pic>
      <xdr:nvPicPr>
        <xdr:cNvPr id="123" name="Picture 122">
          <a:extLst>
            <a:ext uri="{FF2B5EF4-FFF2-40B4-BE49-F238E27FC236}">
              <a16:creationId xmlns:a16="http://schemas.microsoft.com/office/drawing/2014/main" id="{61135BE5-3BF9-FD1A-6D65-CC9A1C52C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844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167</xdr:row>
      <xdr:rowOff>0</xdr:rowOff>
    </xdr:from>
    <xdr:to>
      <xdr:col>4</xdr:col>
      <xdr:colOff>190500</xdr:colOff>
      <xdr:row>167</xdr:row>
      <xdr:rowOff>190500</xdr:rowOff>
    </xdr:to>
    <xdr:pic>
      <xdr:nvPicPr>
        <xdr:cNvPr id="124" name="Picture 123">
          <a:extLst>
            <a:ext uri="{FF2B5EF4-FFF2-40B4-BE49-F238E27FC236}">
              <a16:creationId xmlns:a16="http://schemas.microsoft.com/office/drawing/2014/main" id="{6BF4D9C6-A84F-B2C5-1109-80BC2B2E2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898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168</xdr:row>
      <xdr:rowOff>0</xdr:rowOff>
    </xdr:from>
    <xdr:to>
      <xdr:col>4</xdr:col>
      <xdr:colOff>190500</xdr:colOff>
      <xdr:row>168</xdr:row>
      <xdr:rowOff>190500</xdr:rowOff>
    </xdr:to>
    <xdr:pic>
      <xdr:nvPicPr>
        <xdr:cNvPr id="125" name="Picture 124">
          <a:extLst>
            <a:ext uri="{FF2B5EF4-FFF2-40B4-BE49-F238E27FC236}">
              <a16:creationId xmlns:a16="http://schemas.microsoft.com/office/drawing/2014/main" id="{FE7AEA9F-C96F-C284-5F7C-2FAA3F6AFA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953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169</xdr:row>
      <xdr:rowOff>0</xdr:rowOff>
    </xdr:from>
    <xdr:to>
      <xdr:col>4</xdr:col>
      <xdr:colOff>190500</xdr:colOff>
      <xdr:row>169</xdr:row>
      <xdr:rowOff>190500</xdr:rowOff>
    </xdr:to>
    <xdr:pic>
      <xdr:nvPicPr>
        <xdr:cNvPr id="126" name="Picture 125">
          <a:extLst>
            <a:ext uri="{FF2B5EF4-FFF2-40B4-BE49-F238E27FC236}">
              <a16:creationId xmlns:a16="http://schemas.microsoft.com/office/drawing/2014/main" id="{6953866C-6A13-BB58-0800-B6B31253F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008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170</xdr:row>
      <xdr:rowOff>0</xdr:rowOff>
    </xdr:from>
    <xdr:to>
      <xdr:col>4</xdr:col>
      <xdr:colOff>190500</xdr:colOff>
      <xdr:row>170</xdr:row>
      <xdr:rowOff>190500</xdr:rowOff>
    </xdr:to>
    <xdr:pic>
      <xdr:nvPicPr>
        <xdr:cNvPr id="127" name="Picture 126">
          <a:extLst>
            <a:ext uri="{FF2B5EF4-FFF2-40B4-BE49-F238E27FC236}">
              <a16:creationId xmlns:a16="http://schemas.microsoft.com/office/drawing/2014/main" id="{3C9B93A9-4BED-B3D8-0729-AA07D63CB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063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171</xdr:row>
      <xdr:rowOff>0</xdr:rowOff>
    </xdr:from>
    <xdr:to>
      <xdr:col>4</xdr:col>
      <xdr:colOff>190500</xdr:colOff>
      <xdr:row>171</xdr:row>
      <xdr:rowOff>190500</xdr:rowOff>
    </xdr:to>
    <xdr:pic>
      <xdr:nvPicPr>
        <xdr:cNvPr id="128" name="Picture 127">
          <a:extLst>
            <a:ext uri="{FF2B5EF4-FFF2-40B4-BE49-F238E27FC236}">
              <a16:creationId xmlns:a16="http://schemas.microsoft.com/office/drawing/2014/main" id="{B557A3C4-5DC4-EFBA-C7BF-BF8074CE4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118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172</xdr:row>
      <xdr:rowOff>0</xdr:rowOff>
    </xdr:from>
    <xdr:to>
      <xdr:col>4</xdr:col>
      <xdr:colOff>190500</xdr:colOff>
      <xdr:row>172</xdr:row>
      <xdr:rowOff>190500</xdr:rowOff>
    </xdr:to>
    <xdr:pic>
      <xdr:nvPicPr>
        <xdr:cNvPr id="129" name="Picture 128">
          <a:extLst>
            <a:ext uri="{FF2B5EF4-FFF2-40B4-BE49-F238E27FC236}">
              <a16:creationId xmlns:a16="http://schemas.microsoft.com/office/drawing/2014/main" id="{E5774E4C-C0C7-EC30-2AB6-4BB425B144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173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173</xdr:row>
      <xdr:rowOff>0</xdr:rowOff>
    </xdr:from>
    <xdr:to>
      <xdr:col>4</xdr:col>
      <xdr:colOff>190500</xdr:colOff>
      <xdr:row>173</xdr:row>
      <xdr:rowOff>190500</xdr:rowOff>
    </xdr:to>
    <xdr:pic>
      <xdr:nvPicPr>
        <xdr:cNvPr id="130" name="Picture 129">
          <a:extLst>
            <a:ext uri="{FF2B5EF4-FFF2-40B4-BE49-F238E27FC236}">
              <a16:creationId xmlns:a16="http://schemas.microsoft.com/office/drawing/2014/main" id="{12D8B1C7-6EB4-16AE-FDC4-802B7E4FB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2280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174</xdr:row>
      <xdr:rowOff>0</xdr:rowOff>
    </xdr:from>
    <xdr:to>
      <xdr:col>4</xdr:col>
      <xdr:colOff>190500</xdr:colOff>
      <xdr:row>174</xdr:row>
      <xdr:rowOff>190500</xdr:rowOff>
    </xdr:to>
    <xdr:pic>
      <xdr:nvPicPr>
        <xdr:cNvPr id="131" name="Picture 130">
          <a:extLst>
            <a:ext uri="{FF2B5EF4-FFF2-40B4-BE49-F238E27FC236}">
              <a16:creationId xmlns:a16="http://schemas.microsoft.com/office/drawing/2014/main" id="{9DF06F0B-8ACC-7FF0-50B7-D39D591C20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282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175</xdr:row>
      <xdr:rowOff>0</xdr:rowOff>
    </xdr:from>
    <xdr:to>
      <xdr:col>4</xdr:col>
      <xdr:colOff>190500</xdr:colOff>
      <xdr:row>175</xdr:row>
      <xdr:rowOff>190500</xdr:rowOff>
    </xdr:to>
    <xdr:pic>
      <xdr:nvPicPr>
        <xdr:cNvPr id="132" name="Picture 131">
          <a:extLst>
            <a:ext uri="{FF2B5EF4-FFF2-40B4-BE49-F238E27FC236}">
              <a16:creationId xmlns:a16="http://schemas.microsoft.com/office/drawing/2014/main" id="{45437B75-DFDD-F9FB-CCC5-7BC42D32A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337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177</xdr:row>
      <xdr:rowOff>0</xdr:rowOff>
    </xdr:from>
    <xdr:to>
      <xdr:col>4</xdr:col>
      <xdr:colOff>190500</xdr:colOff>
      <xdr:row>177</xdr:row>
      <xdr:rowOff>190500</xdr:rowOff>
    </xdr:to>
    <xdr:pic>
      <xdr:nvPicPr>
        <xdr:cNvPr id="133" name="Picture 132">
          <a:extLst>
            <a:ext uri="{FF2B5EF4-FFF2-40B4-BE49-F238E27FC236}">
              <a16:creationId xmlns:a16="http://schemas.microsoft.com/office/drawing/2014/main" id="{A97927F4-00FE-1FAC-AD1D-79CF0BDB8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447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178</xdr:row>
      <xdr:rowOff>0</xdr:rowOff>
    </xdr:from>
    <xdr:to>
      <xdr:col>4</xdr:col>
      <xdr:colOff>190500</xdr:colOff>
      <xdr:row>178</xdr:row>
      <xdr:rowOff>190500</xdr:rowOff>
    </xdr:to>
    <xdr:pic>
      <xdr:nvPicPr>
        <xdr:cNvPr id="134" name="Picture 133">
          <a:extLst>
            <a:ext uri="{FF2B5EF4-FFF2-40B4-BE49-F238E27FC236}">
              <a16:creationId xmlns:a16="http://schemas.microsoft.com/office/drawing/2014/main" id="{1F9624D5-1D28-FE83-E16D-D5E7FBDF92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5389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179</xdr:row>
      <xdr:rowOff>0</xdr:rowOff>
    </xdr:from>
    <xdr:to>
      <xdr:col>4</xdr:col>
      <xdr:colOff>190500</xdr:colOff>
      <xdr:row>179</xdr:row>
      <xdr:rowOff>190500</xdr:rowOff>
    </xdr:to>
    <xdr:pic>
      <xdr:nvPicPr>
        <xdr:cNvPr id="135" name="Picture 134">
          <a:extLst>
            <a:ext uri="{FF2B5EF4-FFF2-40B4-BE49-F238E27FC236}">
              <a16:creationId xmlns:a16="http://schemas.microsoft.com/office/drawing/2014/main" id="{1F236111-229B-0C70-A7F4-D202B9FD9C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630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180</xdr:row>
      <xdr:rowOff>0</xdr:rowOff>
    </xdr:from>
    <xdr:to>
      <xdr:col>4</xdr:col>
      <xdr:colOff>190500</xdr:colOff>
      <xdr:row>180</xdr:row>
      <xdr:rowOff>190500</xdr:rowOff>
    </xdr:to>
    <xdr:pic>
      <xdr:nvPicPr>
        <xdr:cNvPr id="136" name="Picture 135">
          <a:extLst>
            <a:ext uri="{FF2B5EF4-FFF2-40B4-BE49-F238E27FC236}">
              <a16:creationId xmlns:a16="http://schemas.microsoft.com/office/drawing/2014/main" id="{1B5C96F2-44DA-45EE-8067-8E92D1FFD3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703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181</xdr:row>
      <xdr:rowOff>0</xdr:rowOff>
    </xdr:from>
    <xdr:to>
      <xdr:col>4</xdr:col>
      <xdr:colOff>190500</xdr:colOff>
      <xdr:row>181</xdr:row>
      <xdr:rowOff>190500</xdr:rowOff>
    </xdr:to>
    <xdr:pic>
      <xdr:nvPicPr>
        <xdr:cNvPr id="137" name="Picture 136">
          <a:extLst>
            <a:ext uri="{FF2B5EF4-FFF2-40B4-BE49-F238E27FC236}">
              <a16:creationId xmlns:a16="http://schemas.microsoft.com/office/drawing/2014/main" id="{20BDD773-D79D-43A5-7CDA-3A4F84B9BC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7767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182</xdr:row>
      <xdr:rowOff>0</xdr:rowOff>
    </xdr:from>
    <xdr:to>
      <xdr:col>4</xdr:col>
      <xdr:colOff>190500</xdr:colOff>
      <xdr:row>182</xdr:row>
      <xdr:rowOff>190500</xdr:rowOff>
    </xdr:to>
    <xdr:pic>
      <xdr:nvPicPr>
        <xdr:cNvPr id="138" name="Picture 137">
          <a:extLst>
            <a:ext uri="{FF2B5EF4-FFF2-40B4-BE49-F238E27FC236}">
              <a16:creationId xmlns:a16="http://schemas.microsoft.com/office/drawing/2014/main" id="{82227E8C-DB40-F947-C032-A85D3263C2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849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187</xdr:row>
      <xdr:rowOff>0</xdr:rowOff>
    </xdr:from>
    <xdr:to>
      <xdr:col>4</xdr:col>
      <xdr:colOff>190500</xdr:colOff>
      <xdr:row>187</xdr:row>
      <xdr:rowOff>190500</xdr:rowOff>
    </xdr:to>
    <xdr:pic>
      <xdr:nvPicPr>
        <xdr:cNvPr id="139" name="Picture 138">
          <a:extLst>
            <a:ext uri="{FF2B5EF4-FFF2-40B4-BE49-F238E27FC236}">
              <a16:creationId xmlns:a16="http://schemas.microsoft.com/office/drawing/2014/main" id="{9326519C-A08A-BF94-D4B4-D2A76BFB2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4350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188</xdr:row>
      <xdr:rowOff>0</xdr:rowOff>
    </xdr:from>
    <xdr:to>
      <xdr:col>4</xdr:col>
      <xdr:colOff>190500</xdr:colOff>
      <xdr:row>188</xdr:row>
      <xdr:rowOff>190500</xdr:rowOff>
    </xdr:to>
    <xdr:pic>
      <xdr:nvPicPr>
        <xdr:cNvPr id="140" name="Picture 139">
          <a:extLst>
            <a:ext uri="{FF2B5EF4-FFF2-40B4-BE49-F238E27FC236}">
              <a16:creationId xmlns:a16="http://schemas.microsoft.com/office/drawing/2014/main" id="{49D441C5-82A0-DA6A-20D6-4DFC38EDC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5082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189</xdr:row>
      <xdr:rowOff>0</xdr:rowOff>
    </xdr:from>
    <xdr:to>
      <xdr:col>4</xdr:col>
      <xdr:colOff>190500</xdr:colOff>
      <xdr:row>189</xdr:row>
      <xdr:rowOff>190500</xdr:rowOff>
    </xdr:to>
    <xdr:pic>
      <xdr:nvPicPr>
        <xdr:cNvPr id="141" name="Picture 140">
          <a:extLst>
            <a:ext uri="{FF2B5EF4-FFF2-40B4-BE49-F238E27FC236}">
              <a16:creationId xmlns:a16="http://schemas.microsoft.com/office/drawing/2014/main" id="{AD38A3BA-B99D-B884-9849-E8A37209D0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563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190</xdr:row>
      <xdr:rowOff>0</xdr:rowOff>
    </xdr:from>
    <xdr:to>
      <xdr:col>4</xdr:col>
      <xdr:colOff>190500</xdr:colOff>
      <xdr:row>190</xdr:row>
      <xdr:rowOff>190500</xdr:rowOff>
    </xdr:to>
    <xdr:pic>
      <xdr:nvPicPr>
        <xdr:cNvPr id="142" name="Picture 141">
          <a:extLst>
            <a:ext uri="{FF2B5EF4-FFF2-40B4-BE49-F238E27FC236}">
              <a16:creationId xmlns:a16="http://schemas.microsoft.com/office/drawing/2014/main" id="{19E6786D-4244-2A81-1B05-E7A458C9F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6179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191</xdr:row>
      <xdr:rowOff>0</xdr:rowOff>
    </xdr:from>
    <xdr:to>
      <xdr:col>4</xdr:col>
      <xdr:colOff>190500</xdr:colOff>
      <xdr:row>191</xdr:row>
      <xdr:rowOff>190500</xdr:rowOff>
    </xdr:to>
    <xdr:pic>
      <xdr:nvPicPr>
        <xdr:cNvPr id="143" name="Picture 142">
          <a:extLst>
            <a:ext uri="{FF2B5EF4-FFF2-40B4-BE49-F238E27FC236}">
              <a16:creationId xmlns:a16="http://schemas.microsoft.com/office/drawing/2014/main" id="{92D1B2CF-D81F-8B5A-BEE3-AC9C32996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672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192</xdr:row>
      <xdr:rowOff>0</xdr:rowOff>
    </xdr:from>
    <xdr:to>
      <xdr:col>4</xdr:col>
      <xdr:colOff>190500</xdr:colOff>
      <xdr:row>192</xdr:row>
      <xdr:rowOff>190500</xdr:rowOff>
    </xdr:to>
    <xdr:pic>
      <xdr:nvPicPr>
        <xdr:cNvPr id="144" name="Picture 143">
          <a:extLst>
            <a:ext uri="{FF2B5EF4-FFF2-40B4-BE49-F238E27FC236}">
              <a16:creationId xmlns:a16="http://schemas.microsoft.com/office/drawing/2014/main" id="{01507B3C-B7A5-A720-8FCC-8532BF52E9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7276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193</xdr:row>
      <xdr:rowOff>0</xdr:rowOff>
    </xdr:from>
    <xdr:to>
      <xdr:col>4</xdr:col>
      <xdr:colOff>190500</xdr:colOff>
      <xdr:row>193</xdr:row>
      <xdr:rowOff>190500</xdr:rowOff>
    </xdr:to>
    <xdr:pic>
      <xdr:nvPicPr>
        <xdr:cNvPr id="145" name="Picture 144">
          <a:extLst>
            <a:ext uri="{FF2B5EF4-FFF2-40B4-BE49-F238E27FC236}">
              <a16:creationId xmlns:a16="http://schemas.microsoft.com/office/drawing/2014/main" id="{5B7EE414-3ED2-6E73-16D2-7096F5E229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782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194</xdr:row>
      <xdr:rowOff>0</xdr:rowOff>
    </xdr:from>
    <xdr:to>
      <xdr:col>4</xdr:col>
      <xdr:colOff>190500</xdr:colOff>
      <xdr:row>194</xdr:row>
      <xdr:rowOff>190500</xdr:rowOff>
    </xdr:to>
    <xdr:pic>
      <xdr:nvPicPr>
        <xdr:cNvPr id="146" name="Picture 145">
          <a:extLst>
            <a:ext uri="{FF2B5EF4-FFF2-40B4-BE49-F238E27FC236}">
              <a16:creationId xmlns:a16="http://schemas.microsoft.com/office/drawing/2014/main" id="{ED398B46-D8DC-2AF6-5843-38A486DB58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837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195</xdr:row>
      <xdr:rowOff>0</xdr:rowOff>
    </xdr:from>
    <xdr:to>
      <xdr:col>4</xdr:col>
      <xdr:colOff>190500</xdr:colOff>
      <xdr:row>195</xdr:row>
      <xdr:rowOff>190500</xdr:rowOff>
    </xdr:to>
    <xdr:pic>
      <xdr:nvPicPr>
        <xdr:cNvPr id="147" name="Picture 146">
          <a:extLst>
            <a:ext uri="{FF2B5EF4-FFF2-40B4-BE49-F238E27FC236}">
              <a16:creationId xmlns:a16="http://schemas.microsoft.com/office/drawing/2014/main" id="{A9D3110A-24A0-DAA5-48B5-4267FEC6A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8922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196</xdr:row>
      <xdr:rowOff>0</xdr:rowOff>
    </xdr:from>
    <xdr:to>
      <xdr:col>4</xdr:col>
      <xdr:colOff>190500</xdr:colOff>
      <xdr:row>196</xdr:row>
      <xdr:rowOff>190500</xdr:rowOff>
    </xdr:to>
    <xdr:pic>
      <xdr:nvPicPr>
        <xdr:cNvPr id="148" name="Picture 147">
          <a:extLst>
            <a:ext uri="{FF2B5EF4-FFF2-40B4-BE49-F238E27FC236}">
              <a16:creationId xmlns:a16="http://schemas.microsoft.com/office/drawing/2014/main" id="{5C616FA9-D1D9-42A8-1984-858C5B1AE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947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197</xdr:row>
      <xdr:rowOff>0</xdr:rowOff>
    </xdr:from>
    <xdr:to>
      <xdr:col>4</xdr:col>
      <xdr:colOff>190500</xdr:colOff>
      <xdr:row>197</xdr:row>
      <xdr:rowOff>190500</xdr:rowOff>
    </xdr:to>
    <xdr:pic>
      <xdr:nvPicPr>
        <xdr:cNvPr id="149" name="Picture 148">
          <a:extLst>
            <a:ext uri="{FF2B5EF4-FFF2-40B4-BE49-F238E27FC236}">
              <a16:creationId xmlns:a16="http://schemas.microsoft.com/office/drawing/2014/main" id="{84C925A2-4986-53B1-30EC-8AD17AB47E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002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198</xdr:row>
      <xdr:rowOff>0</xdr:rowOff>
    </xdr:from>
    <xdr:to>
      <xdr:col>4</xdr:col>
      <xdr:colOff>190500</xdr:colOff>
      <xdr:row>198</xdr:row>
      <xdr:rowOff>190500</xdr:rowOff>
    </xdr:to>
    <xdr:pic>
      <xdr:nvPicPr>
        <xdr:cNvPr id="150" name="Picture 149">
          <a:extLst>
            <a:ext uri="{FF2B5EF4-FFF2-40B4-BE49-F238E27FC236}">
              <a16:creationId xmlns:a16="http://schemas.microsoft.com/office/drawing/2014/main" id="{5D49700C-C644-C4FB-3F5E-409F103B1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056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199</xdr:row>
      <xdr:rowOff>0</xdr:rowOff>
    </xdr:from>
    <xdr:to>
      <xdr:col>4</xdr:col>
      <xdr:colOff>190500</xdr:colOff>
      <xdr:row>199</xdr:row>
      <xdr:rowOff>190500</xdr:rowOff>
    </xdr:to>
    <xdr:pic>
      <xdr:nvPicPr>
        <xdr:cNvPr id="151" name="Picture 150">
          <a:extLst>
            <a:ext uri="{FF2B5EF4-FFF2-40B4-BE49-F238E27FC236}">
              <a16:creationId xmlns:a16="http://schemas.microsoft.com/office/drawing/2014/main" id="{4901E85F-5C6D-74CF-1667-CE5ADE2EF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111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200</xdr:row>
      <xdr:rowOff>0</xdr:rowOff>
    </xdr:from>
    <xdr:to>
      <xdr:col>4</xdr:col>
      <xdr:colOff>190500</xdr:colOff>
      <xdr:row>200</xdr:row>
      <xdr:rowOff>190500</xdr:rowOff>
    </xdr:to>
    <xdr:pic>
      <xdr:nvPicPr>
        <xdr:cNvPr id="152" name="Picture 151">
          <a:extLst>
            <a:ext uri="{FF2B5EF4-FFF2-40B4-BE49-F238E27FC236}">
              <a16:creationId xmlns:a16="http://schemas.microsoft.com/office/drawing/2014/main" id="{769F2B50-D5A9-9887-EBBE-955F02D080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166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201</xdr:row>
      <xdr:rowOff>0</xdr:rowOff>
    </xdr:from>
    <xdr:to>
      <xdr:col>4</xdr:col>
      <xdr:colOff>190500</xdr:colOff>
      <xdr:row>201</xdr:row>
      <xdr:rowOff>190500</xdr:rowOff>
    </xdr:to>
    <xdr:pic>
      <xdr:nvPicPr>
        <xdr:cNvPr id="153" name="Picture 152">
          <a:extLst>
            <a:ext uri="{FF2B5EF4-FFF2-40B4-BE49-F238E27FC236}">
              <a16:creationId xmlns:a16="http://schemas.microsoft.com/office/drawing/2014/main" id="{D80EC936-0FE9-E317-80DA-8225CE6FF5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2214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203</xdr:row>
      <xdr:rowOff>0</xdr:rowOff>
    </xdr:from>
    <xdr:to>
      <xdr:col>4</xdr:col>
      <xdr:colOff>190500</xdr:colOff>
      <xdr:row>203</xdr:row>
      <xdr:rowOff>190500</xdr:rowOff>
    </xdr:to>
    <xdr:pic>
      <xdr:nvPicPr>
        <xdr:cNvPr id="154" name="Picture 153">
          <a:extLst>
            <a:ext uri="{FF2B5EF4-FFF2-40B4-BE49-F238E27FC236}">
              <a16:creationId xmlns:a16="http://schemas.microsoft.com/office/drawing/2014/main" id="{C91B0E5E-FBAC-462A-6F6F-53D74056C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3311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204</xdr:row>
      <xdr:rowOff>0</xdr:rowOff>
    </xdr:from>
    <xdr:to>
      <xdr:col>4</xdr:col>
      <xdr:colOff>190500</xdr:colOff>
      <xdr:row>204</xdr:row>
      <xdr:rowOff>190500</xdr:rowOff>
    </xdr:to>
    <xdr:pic>
      <xdr:nvPicPr>
        <xdr:cNvPr id="155" name="Picture 154">
          <a:extLst>
            <a:ext uri="{FF2B5EF4-FFF2-40B4-BE49-F238E27FC236}">
              <a16:creationId xmlns:a16="http://schemas.microsoft.com/office/drawing/2014/main" id="{91F7876D-40C0-3A38-BFD7-110CC0B4B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386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205</xdr:row>
      <xdr:rowOff>0</xdr:rowOff>
    </xdr:from>
    <xdr:to>
      <xdr:col>4</xdr:col>
      <xdr:colOff>190500</xdr:colOff>
      <xdr:row>205</xdr:row>
      <xdr:rowOff>190500</xdr:rowOff>
    </xdr:to>
    <xdr:pic>
      <xdr:nvPicPr>
        <xdr:cNvPr id="156" name="Picture 155">
          <a:extLst>
            <a:ext uri="{FF2B5EF4-FFF2-40B4-BE49-F238E27FC236}">
              <a16:creationId xmlns:a16="http://schemas.microsoft.com/office/drawing/2014/main" id="{0B44C2ED-A9C6-547F-3336-161FF1773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4409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206</xdr:row>
      <xdr:rowOff>0</xdr:rowOff>
    </xdr:from>
    <xdr:to>
      <xdr:col>4</xdr:col>
      <xdr:colOff>190500</xdr:colOff>
      <xdr:row>206</xdr:row>
      <xdr:rowOff>190500</xdr:rowOff>
    </xdr:to>
    <xdr:pic>
      <xdr:nvPicPr>
        <xdr:cNvPr id="157" name="Picture 156">
          <a:extLst>
            <a:ext uri="{FF2B5EF4-FFF2-40B4-BE49-F238E27FC236}">
              <a16:creationId xmlns:a16="http://schemas.microsoft.com/office/drawing/2014/main" id="{F014A029-6747-956C-36E2-212580303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4957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208</xdr:row>
      <xdr:rowOff>0</xdr:rowOff>
    </xdr:from>
    <xdr:to>
      <xdr:col>4</xdr:col>
      <xdr:colOff>190500</xdr:colOff>
      <xdr:row>208</xdr:row>
      <xdr:rowOff>190500</xdr:rowOff>
    </xdr:to>
    <xdr:pic>
      <xdr:nvPicPr>
        <xdr:cNvPr id="158" name="Picture 157">
          <a:extLst>
            <a:ext uri="{FF2B5EF4-FFF2-40B4-BE49-F238E27FC236}">
              <a16:creationId xmlns:a16="http://schemas.microsoft.com/office/drawing/2014/main" id="{70580859-1536-AE15-F003-FAA196692D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642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209</xdr:row>
      <xdr:rowOff>0</xdr:rowOff>
    </xdr:from>
    <xdr:to>
      <xdr:col>4</xdr:col>
      <xdr:colOff>190500</xdr:colOff>
      <xdr:row>209</xdr:row>
      <xdr:rowOff>190500</xdr:rowOff>
    </xdr:to>
    <xdr:pic>
      <xdr:nvPicPr>
        <xdr:cNvPr id="159" name="Picture 158">
          <a:extLst>
            <a:ext uri="{FF2B5EF4-FFF2-40B4-BE49-F238E27FC236}">
              <a16:creationId xmlns:a16="http://schemas.microsoft.com/office/drawing/2014/main" id="{B0CDF58A-3535-FDF9-2066-D1784EE875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715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210</xdr:row>
      <xdr:rowOff>0</xdr:rowOff>
    </xdr:from>
    <xdr:to>
      <xdr:col>4</xdr:col>
      <xdr:colOff>190500</xdr:colOff>
      <xdr:row>210</xdr:row>
      <xdr:rowOff>190500</xdr:rowOff>
    </xdr:to>
    <xdr:pic>
      <xdr:nvPicPr>
        <xdr:cNvPr id="160" name="Picture 159">
          <a:extLst>
            <a:ext uri="{FF2B5EF4-FFF2-40B4-BE49-F238E27FC236}">
              <a16:creationId xmlns:a16="http://schemas.microsoft.com/office/drawing/2014/main" id="{9D98CE44-CBD5-FCE3-B081-7E21A55515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788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212</xdr:row>
      <xdr:rowOff>0</xdr:rowOff>
    </xdr:from>
    <xdr:to>
      <xdr:col>4</xdr:col>
      <xdr:colOff>190500</xdr:colOff>
      <xdr:row>212</xdr:row>
      <xdr:rowOff>190500</xdr:rowOff>
    </xdr:to>
    <xdr:pic>
      <xdr:nvPicPr>
        <xdr:cNvPr id="161" name="Picture 160">
          <a:extLst>
            <a:ext uri="{FF2B5EF4-FFF2-40B4-BE49-F238E27FC236}">
              <a16:creationId xmlns:a16="http://schemas.microsoft.com/office/drawing/2014/main" id="{73D4FEEE-8A83-C01C-D5E7-24C881B40B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934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213</xdr:row>
      <xdr:rowOff>0</xdr:rowOff>
    </xdr:from>
    <xdr:to>
      <xdr:col>4</xdr:col>
      <xdr:colOff>190500</xdr:colOff>
      <xdr:row>213</xdr:row>
      <xdr:rowOff>190500</xdr:rowOff>
    </xdr:to>
    <xdr:pic>
      <xdr:nvPicPr>
        <xdr:cNvPr id="162" name="Picture 161">
          <a:extLst>
            <a:ext uri="{FF2B5EF4-FFF2-40B4-BE49-F238E27FC236}">
              <a16:creationId xmlns:a16="http://schemas.microsoft.com/office/drawing/2014/main" id="{44953612-90EA-E40A-5E88-5A7DDF6BD4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0078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214</xdr:row>
      <xdr:rowOff>0</xdr:rowOff>
    </xdr:from>
    <xdr:to>
      <xdr:col>4</xdr:col>
      <xdr:colOff>190500</xdr:colOff>
      <xdr:row>214</xdr:row>
      <xdr:rowOff>190500</xdr:rowOff>
    </xdr:to>
    <xdr:pic>
      <xdr:nvPicPr>
        <xdr:cNvPr id="163" name="Picture 162">
          <a:extLst>
            <a:ext uri="{FF2B5EF4-FFF2-40B4-BE49-F238E27FC236}">
              <a16:creationId xmlns:a16="http://schemas.microsoft.com/office/drawing/2014/main" id="{8C704B7C-9157-E69C-0B99-64BBF7F956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080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215</xdr:row>
      <xdr:rowOff>0</xdr:rowOff>
    </xdr:from>
    <xdr:to>
      <xdr:col>4</xdr:col>
      <xdr:colOff>190500</xdr:colOff>
      <xdr:row>215</xdr:row>
      <xdr:rowOff>190500</xdr:rowOff>
    </xdr:to>
    <xdr:pic>
      <xdr:nvPicPr>
        <xdr:cNvPr id="164" name="Picture 163">
          <a:extLst>
            <a:ext uri="{FF2B5EF4-FFF2-40B4-BE49-F238E27FC236}">
              <a16:creationId xmlns:a16="http://schemas.microsoft.com/office/drawing/2014/main" id="{E5249761-C17C-BAF6-2E79-0B764DF02C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1541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216</xdr:row>
      <xdr:rowOff>0</xdr:rowOff>
    </xdr:from>
    <xdr:to>
      <xdr:col>4</xdr:col>
      <xdr:colOff>190500</xdr:colOff>
      <xdr:row>216</xdr:row>
      <xdr:rowOff>190500</xdr:rowOff>
    </xdr:to>
    <xdr:pic>
      <xdr:nvPicPr>
        <xdr:cNvPr id="165" name="Picture 164">
          <a:extLst>
            <a:ext uri="{FF2B5EF4-FFF2-40B4-BE49-F238E27FC236}">
              <a16:creationId xmlns:a16="http://schemas.microsoft.com/office/drawing/2014/main" id="{37B83CE5-97EB-1382-EA6F-586D565E5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2090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217</xdr:row>
      <xdr:rowOff>0</xdr:rowOff>
    </xdr:from>
    <xdr:to>
      <xdr:col>4</xdr:col>
      <xdr:colOff>190500</xdr:colOff>
      <xdr:row>217</xdr:row>
      <xdr:rowOff>190500</xdr:rowOff>
    </xdr:to>
    <xdr:pic>
      <xdr:nvPicPr>
        <xdr:cNvPr id="166" name="Picture 165">
          <a:extLst>
            <a:ext uri="{FF2B5EF4-FFF2-40B4-BE49-F238E27FC236}">
              <a16:creationId xmlns:a16="http://schemas.microsoft.com/office/drawing/2014/main" id="{007E6B4B-AAA4-7CE9-5B1D-CEAB361D04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263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218</xdr:row>
      <xdr:rowOff>0</xdr:rowOff>
    </xdr:from>
    <xdr:to>
      <xdr:col>4</xdr:col>
      <xdr:colOff>190500</xdr:colOff>
      <xdr:row>218</xdr:row>
      <xdr:rowOff>190500</xdr:rowOff>
    </xdr:to>
    <xdr:pic>
      <xdr:nvPicPr>
        <xdr:cNvPr id="167" name="Picture 166">
          <a:extLst>
            <a:ext uri="{FF2B5EF4-FFF2-40B4-BE49-F238E27FC236}">
              <a16:creationId xmlns:a16="http://schemas.microsoft.com/office/drawing/2014/main" id="{60959627-46D5-7E9E-4227-C57C3A377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318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219</xdr:row>
      <xdr:rowOff>0</xdr:rowOff>
    </xdr:from>
    <xdr:to>
      <xdr:col>4</xdr:col>
      <xdr:colOff>190500</xdr:colOff>
      <xdr:row>219</xdr:row>
      <xdr:rowOff>190500</xdr:rowOff>
    </xdr:to>
    <xdr:pic>
      <xdr:nvPicPr>
        <xdr:cNvPr id="168" name="Picture 167">
          <a:extLst>
            <a:ext uri="{FF2B5EF4-FFF2-40B4-BE49-F238E27FC236}">
              <a16:creationId xmlns:a16="http://schemas.microsoft.com/office/drawing/2014/main" id="{D6F3984A-905A-FDA6-46F2-16D137ABF6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373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220</xdr:row>
      <xdr:rowOff>0</xdr:rowOff>
    </xdr:from>
    <xdr:to>
      <xdr:col>4</xdr:col>
      <xdr:colOff>190500</xdr:colOff>
      <xdr:row>220</xdr:row>
      <xdr:rowOff>190500</xdr:rowOff>
    </xdr:to>
    <xdr:pic>
      <xdr:nvPicPr>
        <xdr:cNvPr id="169" name="Picture 168">
          <a:extLst>
            <a:ext uri="{FF2B5EF4-FFF2-40B4-BE49-F238E27FC236}">
              <a16:creationId xmlns:a16="http://schemas.microsoft.com/office/drawing/2014/main" id="{4910F1EE-F6CB-525C-D9F7-2F4FE38E26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428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221</xdr:row>
      <xdr:rowOff>0</xdr:rowOff>
    </xdr:from>
    <xdr:to>
      <xdr:col>4</xdr:col>
      <xdr:colOff>190500</xdr:colOff>
      <xdr:row>221</xdr:row>
      <xdr:rowOff>190500</xdr:rowOff>
    </xdr:to>
    <xdr:pic>
      <xdr:nvPicPr>
        <xdr:cNvPr id="170" name="Picture 169">
          <a:extLst>
            <a:ext uri="{FF2B5EF4-FFF2-40B4-BE49-F238E27FC236}">
              <a16:creationId xmlns:a16="http://schemas.microsoft.com/office/drawing/2014/main" id="{C433B0DD-C1CC-0745-379D-B95BA05DB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4833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222</xdr:row>
      <xdr:rowOff>0</xdr:rowOff>
    </xdr:from>
    <xdr:to>
      <xdr:col>4</xdr:col>
      <xdr:colOff>190500</xdr:colOff>
      <xdr:row>222</xdr:row>
      <xdr:rowOff>190500</xdr:rowOff>
    </xdr:to>
    <xdr:pic>
      <xdr:nvPicPr>
        <xdr:cNvPr id="171" name="Picture 170">
          <a:extLst>
            <a:ext uri="{FF2B5EF4-FFF2-40B4-BE49-F238E27FC236}">
              <a16:creationId xmlns:a16="http://schemas.microsoft.com/office/drawing/2014/main" id="{425BA21E-B2F0-DC59-CCE9-D463513379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5381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223</xdr:row>
      <xdr:rowOff>0</xdr:rowOff>
    </xdr:from>
    <xdr:to>
      <xdr:col>4</xdr:col>
      <xdr:colOff>190500</xdr:colOff>
      <xdr:row>223</xdr:row>
      <xdr:rowOff>190500</xdr:rowOff>
    </xdr:to>
    <xdr:pic>
      <xdr:nvPicPr>
        <xdr:cNvPr id="172" name="Picture 171">
          <a:extLst>
            <a:ext uri="{FF2B5EF4-FFF2-40B4-BE49-F238E27FC236}">
              <a16:creationId xmlns:a16="http://schemas.microsoft.com/office/drawing/2014/main" id="{D301432F-B575-4941-3A65-BFF6AAF7D5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593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224</xdr:row>
      <xdr:rowOff>0</xdr:rowOff>
    </xdr:from>
    <xdr:to>
      <xdr:col>4</xdr:col>
      <xdr:colOff>190500</xdr:colOff>
      <xdr:row>224</xdr:row>
      <xdr:rowOff>190500</xdr:rowOff>
    </xdr:to>
    <xdr:pic>
      <xdr:nvPicPr>
        <xdr:cNvPr id="173" name="Picture 172">
          <a:extLst>
            <a:ext uri="{FF2B5EF4-FFF2-40B4-BE49-F238E27FC236}">
              <a16:creationId xmlns:a16="http://schemas.microsoft.com/office/drawing/2014/main" id="{6F4C7A0E-E8D1-5E51-B328-C894374C41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6479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226</xdr:row>
      <xdr:rowOff>0</xdr:rowOff>
    </xdr:from>
    <xdr:to>
      <xdr:col>4</xdr:col>
      <xdr:colOff>190500</xdr:colOff>
      <xdr:row>226</xdr:row>
      <xdr:rowOff>190500</xdr:rowOff>
    </xdr:to>
    <xdr:pic>
      <xdr:nvPicPr>
        <xdr:cNvPr id="174" name="Picture 173">
          <a:extLst>
            <a:ext uri="{FF2B5EF4-FFF2-40B4-BE49-F238E27FC236}">
              <a16:creationId xmlns:a16="http://schemas.microsoft.com/office/drawing/2014/main" id="{9916915E-A80F-F2B2-30C2-A80390B20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757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227</xdr:row>
      <xdr:rowOff>0</xdr:rowOff>
    </xdr:from>
    <xdr:to>
      <xdr:col>4</xdr:col>
      <xdr:colOff>190500</xdr:colOff>
      <xdr:row>227</xdr:row>
      <xdr:rowOff>190500</xdr:rowOff>
    </xdr:to>
    <xdr:pic>
      <xdr:nvPicPr>
        <xdr:cNvPr id="175" name="Picture 174">
          <a:extLst>
            <a:ext uri="{FF2B5EF4-FFF2-40B4-BE49-F238E27FC236}">
              <a16:creationId xmlns:a16="http://schemas.microsoft.com/office/drawing/2014/main" id="{0A209DA0-954A-1536-5E5E-68E31B6B57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8125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228</xdr:row>
      <xdr:rowOff>0</xdr:rowOff>
    </xdr:from>
    <xdr:to>
      <xdr:col>4</xdr:col>
      <xdr:colOff>190500</xdr:colOff>
      <xdr:row>228</xdr:row>
      <xdr:rowOff>190500</xdr:rowOff>
    </xdr:to>
    <xdr:pic>
      <xdr:nvPicPr>
        <xdr:cNvPr id="176" name="Picture 175">
          <a:extLst>
            <a:ext uri="{FF2B5EF4-FFF2-40B4-BE49-F238E27FC236}">
              <a16:creationId xmlns:a16="http://schemas.microsoft.com/office/drawing/2014/main" id="{A5FB2673-E86C-40B0-6653-07C25F34A7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867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230</xdr:row>
      <xdr:rowOff>0</xdr:rowOff>
    </xdr:from>
    <xdr:to>
      <xdr:col>4</xdr:col>
      <xdr:colOff>190500</xdr:colOff>
      <xdr:row>230</xdr:row>
      <xdr:rowOff>190500</xdr:rowOff>
    </xdr:to>
    <xdr:pic>
      <xdr:nvPicPr>
        <xdr:cNvPr id="177" name="Picture 176">
          <a:extLst>
            <a:ext uri="{FF2B5EF4-FFF2-40B4-BE49-F238E27FC236}">
              <a16:creationId xmlns:a16="http://schemas.microsoft.com/office/drawing/2014/main" id="{A27BBDF1-C25C-C5D1-0274-DE1EC943CF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977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231</xdr:row>
      <xdr:rowOff>0</xdr:rowOff>
    </xdr:from>
    <xdr:to>
      <xdr:col>4</xdr:col>
      <xdr:colOff>190500</xdr:colOff>
      <xdr:row>231</xdr:row>
      <xdr:rowOff>190500</xdr:rowOff>
    </xdr:to>
    <xdr:pic>
      <xdr:nvPicPr>
        <xdr:cNvPr id="178" name="Picture 177">
          <a:extLst>
            <a:ext uri="{FF2B5EF4-FFF2-40B4-BE49-F238E27FC236}">
              <a16:creationId xmlns:a16="http://schemas.microsoft.com/office/drawing/2014/main" id="{315D243D-E293-341E-7090-B1C10477D1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0319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232</xdr:row>
      <xdr:rowOff>0</xdr:rowOff>
    </xdr:from>
    <xdr:to>
      <xdr:col>4</xdr:col>
      <xdr:colOff>190500</xdr:colOff>
      <xdr:row>232</xdr:row>
      <xdr:rowOff>190500</xdr:rowOff>
    </xdr:to>
    <xdr:pic>
      <xdr:nvPicPr>
        <xdr:cNvPr id="179" name="Picture 178">
          <a:extLst>
            <a:ext uri="{FF2B5EF4-FFF2-40B4-BE49-F238E27FC236}">
              <a16:creationId xmlns:a16="http://schemas.microsoft.com/office/drawing/2014/main" id="{C78E531C-2E71-E6A1-E98F-F910B7494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086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234</xdr:row>
      <xdr:rowOff>0</xdr:rowOff>
    </xdr:from>
    <xdr:to>
      <xdr:col>4</xdr:col>
      <xdr:colOff>190500</xdr:colOff>
      <xdr:row>234</xdr:row>
      <xdr:rowOff>190500</xdr:rowOff>
    </xdr:to>
    <xdr:pic>
      <xdr:nvPicPr>
        <xdr:cNvPr id="180" name="Picture 179">
          <a:extLst>
            <a:ext uri="{FF2B5EF4-FFF2-40B4-BE49-F238E27FC236}">
              <a16:creationId xmlns:a16="http://schemas.microsoft.com/office/drawing/2014/main" id="{A5DBAE84-793C-49CB-8C45-E7EC4D0A14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196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235</xdr:row>
      <xdr:rowOff>0</xdr:rowOff>
    </xdr:from>
    <xdr:to>
      <xdr:col>4</xdr:col>
      <xdr:colOff>190500</xdr:colOff>
      <xdr:row>235</xdr:row>
      <xdr:rowOff>190500</xdr:rowOff>
    </xdr:to>
    <xdr:pic>
      <xdr:nvPicPr>
        <xdr:cNvPr id="181" name="Picture 180">
          <a:extLst>
            <a:ext uri="{FF2B5EF4-FFF2-40B4-BE49-F238E27FC236}">
              <a16:creationId xmlns:a16="http://schemas.microsoft.com/office/drawing/2014/main" id="{EA0F21F1-C13F-1248-B321-9F6530B56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2514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236</xdr:row>
      <xdr:rowOff>0</xdr:rowOff>
    </xdr:from>
    <xdr:to>
      <xdr:col>4</xdr:col>
      <xdr:colOff>190500</xdr:colOff>
      <xdr:row>236</xdr:row>
      <xdr:rowOff>190500</xdr:rowOff>
    </xdr:to>
    <xdr:pic>
      <xdr:nvPicPr>
        <xdr:cNvPr id="182" name="Picture 181">
          <a:extLst>
            <a:ext uri="{FF2B5EF4-FFF2-40B4-BE49-F238E27FC236}">
              <a16:creationId xmlns:a16="http://schemas.microsoft.com/office/drawing/2014/main" id="{DE033B8B-72B5-E9A7-19B5-CB921174C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306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239</xdr:row>
      <xdr:rowOff>0</xdr:rowOff>
    </xdr:from>
    <xdr:to>
      <xdr:col>4</xdr:col>
      <xdr:colOff>190500</xdr:colOff>
      <xdr:row>239</xdr:row>
      <xdr:rowOff>190500</xdr:rowOff>
    </xdr:to>
    <xdr:pic>
      <xdr:nvPicPr>
        <xdr:cNvPr id="183" name="Picture 182">
          <a:extLst>
            <a:ext uri="{FF2B5EF4-FFF2-40B4-BE49-F238E27FC236}">
              <a16:creationId xmlns:a16="http://schemas.microsoft.com/office/drawing/2014/main" id="{3DDE50A0-478A-15FB-A88D-7761AC022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525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240</xdr:row>
      <xdr:rowOff>0</xdr:rowOff>
    </xdr:from>
    <xdr:to>
      <xdr:col>4</xdr:col>
      <xdr:colOff>190500</xdr:colOff>
      <xdr:row>240</xdr:row>
      <xdr:rowOff>190500</xdr:rowOff>
    </xdr:to>
    <xdr:pic>
      <xdr:nvPicPr>
        <xdr:cNvPr id="184" name="Picture 183">
          <a:extLst>
            <a:ext uri="{FF2B5EF4-FFF2-40B4-BE49-F238E27FC236}">
              <a16:creationId xmlns:a16="http://schemas.microsoft.com/office/drawing/2014/main" id="{9F46AB1A-1B0B-D0B0-3543-1AC54288BC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598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241</xdr:row>
      <xdr:rowOff>0</xdr:rowOff>
    </xdr:from>
    <xdr:to>
      <xdr:col>4</xdr:col>
      <xdr:colOff>190500</xdr:colOff>
      <xdr:row>241</xdr:row>
      <xdr:rowOff>190500</xdr:rowOff>
    </xdr:to>
    <xdr:pic>
      <xdr:nvPicPr>
        <xdr:cNvPr id="185" name="Picture 184">
          <a:extLst>
            <a:ext uri="{FF2B5EF4-FFF2-40B4-BE49-F238E27FC236}">
              <a16:creationId xmlns:a16="http://schemas.microsoft.com/office/drawing/2014/main" id="{448144FB-E74B-1712-5F69-67A155C2CC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690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242</xdr:row>
      <xdr:rowOff>0</xdr:rowOff>
    </xdr:from>
    <xdr:to>
      <xdr:col>4</xdr:col>
      <xdr:colOff>190500</xdr:colOff>
      <xdr:row>242</xdr:row>
      <xdr:rowOff>190500</xdr:rowOff>
    </xdr:to>
    <xdr:pic>
      <xdr:nvPicPr>
        <xdr:cNvPr id="186" name="Picture 185">
          <a:extLst>
            <a:ext uri="{FF2B5EF4-FFF2-40B4-BE49-F238E27FC236}">
              <a16:creationId xmlns:a16="http://schemas.microsoft.com/office/drawing/2014/main" id="{200E8261-1224-2887-DDDA-716B986FB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7817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243</xdr:row>
      <xdr:rowOff>0</xdr:rowOff>
    </xdr:from>
    <xdr:to>
      <xdr:col>4</xdr:col>
      <xdr:colOff>190500</xdr:colOff>
      <xdr:row>243</xdr:row>
      <xdr:rowOff>190500</xdr:rowOff>
    </xdr:to>
    <xdr:pic>
      <xdr:nvPicPr>
        <xdr:cNvPr id="187" name="Picture 186">
          <a:extLst>
            <a:ext uri="{FF2B5EF4-FFF2-40B4-BE49-F238E27FC236}">
              <a16:creationId xmlns:a16="http://schemas.microsoft.com/office/drawing/2014/main" id="{BDE4F8F4-267C-CF33-4FE3-71563C815E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8732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244</xdr:row>
      <xdr:rowOff>0</xdr:rowOff>
    </xdr:from>
    <xdr:to>
      <xdr:col>4</xdr:col>
      <xdr:colOff>190500</xdr:colOff>
      <xdr:row>244</xdr:row>
      <xdr:rowOff>190500</xdr:rowOff>
    </xdr:to>
    <xdr:pic>
      <xdr:nvPicPr>
        <xdr:cNvPr id="188" name="Picture 187">
          <a:extLst>
            <a:ext uri="{FF2B5EF4-FFF2-40B4-BE49-F238E27FC236}">
              <a16:creationId xmlns:a16="http://schemas.microsoft.com/office/drawing/2014/main" id="{D3E359E6-210B-1DF6-E054-457930A444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964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245</xdr:row>
      <xdr:rowOff>0</xdr:rowOff>
    </xdr:from>
    <xdr:to>
      <xdr:col>4</xdr:col>
      <xdr:colOff>190500</xdr:colOff>
      <xdr:row>245</xdr:row>
      <xdr:rowOff>190500</xdr:rowOff>
    </xdr:to>
    <xdr:pic>
      <xdr:nvPicPr>
        <xdr:cNvPr id="189" name="Picture 188">
          <a:extLst>
            <a:ext uri="{FF2B5EF4-FFF2-40B4-BE49-F238E27FC236}">
              <a16:creationId xmlns:a16="http://schemas.microsoft.com/office/drawing/2014/main" id="{039D988B-8ED1-5572-83EF-8FE8EBC477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0560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246</xdr:row>
      <xdr:rowOff>0</xdr:rowOff>
    </xdr:from>
    <xdr:to>
      <xdr:col>4</xdr:col>
      <xdr:colOff>190500</xdr:colOff>
      <xdr:row>246</xdr:row>
      <xdr:rowOff>190500</xdr:rowOff>
    </xdr:to>
    <xdr:pic>
      <xdr:nvPicPr>
        <xdr:cNvPr id="190" name="Picture 189">
          <a:extLst>
            <a:ext uri="{FF2B5EF4-FFF2-40B4-BE49-F238E27FC236}">
              <a16:creationId xmlns:a16="http://schemas.microsoft.com/office/drawing/2014/main" id="{45BA8057-523B-2C50-770D-FA87159810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1475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247</xdr:row>
      <xdr:rowOff>0</xdr:rowOff>
    </xdr:from>
    <xdr:to>
      <xdr:col>4</xdr:col>
      <xdr:colOff>190500</xdr:colOff>
      <xdr:row>247</xdr:row>
      <xdr:rowOff>190500</xdr:rowOff>
    </xdr:to>
    <xdr:pic>
      <xdr:nvPicPr>
        <xdr:cNvPr id="191" name="Picture 190">
          <a:extLst>
            <a:ext uri="{FF2B5EF4-FFF2-40B4-BE49-F238E27FC236}">
              <a16:creationId xmlns:a16="http://schemas.microsoft.com/office/drawing/2014/main" id="{B6567F3D-2EAE-54D5-0D5F-EC8784CB4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2389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248</xdr:row>
      <xdr:rowOff>0</xdr:rowOff>
    </xdr:from>
    <xdr:to>
      <xdr:col>4</xdr:col>
      <xdr:colOff>190500</xdr:colOff>
      <xdr:row>248</xdr:row>
      <xdr:rowOff>190500</xdr:rowOff>
    </xdr:to>
    <xdr:pic>
      <xdr:nvPicPr>
        <xdr:cNvPr id="192" name="Picture 191">
          <a:extLst>
            <a:ext uri="{FF2B5EF4-FFF2-40B4-BE49-F238E27FC236}">
              <a16:creationId xmlns:a16="http://schemas.microsoft.com/office/drawing/2014/main" id="{FF3FA744-9B6D-E38B-DB43-FD929BE37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330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249</xdr:row>
      <xdr:rowOff>0</xdr:rowOff>
    </xdr:from>
    <xdr:to>
      <xdr:col>4</xdr:col>
      <xdr:colOff>190500</xdr:colOff>
      <xdr:row>249</xdr:row>
      <xdr:rowOff>190500</xdr:rowOff>
    </xdr:to>
    <xdr:pic>
      <xdr:nvPicPr>
        <xdr:cNvPr id="193" name="Picture 192">
          <a:extLst>
            <a:ext uri="{FF2B5EF4-FFF2-40B4-BE49-F238E27FC236}">
              <a16:creationId xmlns:a16="http://schemas.microsoft.com/office/drawing/2014/main" id="{31459876-63E9-11E8-5F72-2ED0D0BCCE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421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250</xdr:row>
      <xdr:rowOff>0</xdr:rowOff>
    </xdr:from>
    <xdr:to>
      <xdr:col>4</xdr:col>
      <xdr:colOff>190500</xdr:colOff>
      <xdr:row>250</xdr:row>
      <xdr:rowOff>190500</xdr:rowOff>
    </xdr:to>
    <xdr:pic>
      <xdr:nvPicPr>
        <xdr:cNvPr id="194" name="Picture 193">
          <a:extLst>
            <a:ext uri="{FF2B5EF4-FFF2-40B4-BE49-F238E27FC236}">
              <a16:creationId xmlns:a16="http://schemas.microsoft.com/office/drawing/2014/main" id="{94D6E95F-CC7B-D650-0FF8-D389CB53F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5132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251</xdr:row>
      <xdr:rowOff>0</xdr:rowOff>
    </xdr:from>
    <xdr:to>
      <xdr:col>4</xdr:col>
      <xdr:colOff>190500</xdr:colOff>
      <xdr:row>251</xdr:row>
      <xdr:rowOff>190500</xdr:rowOff>
    </xdr:to>
    <xdr:pic>
      <xdr:nvPicPr>
        <xdr:cNvPr id="195" name="Picture 194">
          <a:extLst>
            <a:ext uri="{FF2B5EF4-FFF2-40B4-BE49-F238E27FC236}">
              <a16:creationId xmlns:a16="http://schemas.microsoft.com/office/drawing/2014/main" id="{FCB8F2C9-0B0F-4BD6-C28B-7D291F6997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604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252</xdr:row>
      <xdr:rowOff>0</xdr:rowOff>
    </xdr:from>
    <xdr:to>
      <xdr:col>4</xdr:col>
      <xdr:colOff>190500</xdr:colOff>
      <xdr:row>252</xdr:row>
      <xdr:rowOff>190500</xdr:rowOff>
    </xdr:to>
    <xdr:pic>
      <xdr:nvPicPr>
        <xdr:cNvPr id="196" name="Picture 195">
          <a:extLst>
            <a:ext uri="{FF2B5EF4-FFF2-40B4-BE49-F238E27FC236}">
              <a16:creationId xmlns:a16="http://schemas.microsoft.com/office/drawing/2014/main" id="{0C00586D-B2F5-7636-F45B-E68D362CC3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696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253</xdr:row>
      <xdr:rowOff>0</xdr:rowOff>
    </xdr:from>
    <xdr:to>
      <xdr:col>4</xdr:col>
      <xdr:colOff>190500</xdr:colOff>
      <xdr:row>253</xdr:row>
      <xdr:rowOff>190500</xdr:rowOff>
    </xdr:to>
    <xdr:pic>
      <xdr:nvPicPr>
        <xdr:cNvPr id="197" name="Picture 196">
          <a:extLst>
            <a:ext uri="{FF2B5EF4-FFF2-40B4-BE49-F238E27FC236}">
              <a16:creationId xmlns:a16="http://schemas.microsoft.com/office/drawing/2014/main" id="{B29A96D4-D981-980D-90A4-0ED1AA35F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7876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254</xdr:row>
      <xdr:rowOff>0</xdr:rowOff>
    </xdr:from>
    <xdr:to>
      <xdr:col>4</xdr:col>
      <xdr:colOff>190500</xdr:colOff>
      <xdr:row>254</xdr:row>
      <xdr:rowOff>190500</xdr:rowOff>
    </xdr:to>
    <xdr:pic>
      <xdr:nvPicPr>
        <xdr:cNvPr id="198" name="Picture 197">
          <a:extLst>
            <a:ext uri="{FF2B5EF4-FFF2-40B4-BE49-F238E27FC236}">
              <a16:creationId xmlns:a16="http://schemas.microsoft.com/office/drawing/2014/main" id="{7880A71D-60A7-DD9C-8E59-3C68DAAB81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879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255</xdr:row>
      <xdr:rowOff>0</xdr:rowOff>
    </xdr:from>
    <xdr:to>
      <xdr:col>4</xdr:col>
      <xdr:colOff>190500</xdr:colOff>
      <xdr:row>255</xdr:row>
      <xdr:rowOff>190500</xdr:rowOff>
    </xdr:to>
    <xdr:pic>
      <xdr:nvPicPr>
        <xdr:cNvPr id="199" name="Picture 198">
          <a:extLst>
            <a:ext uri="{FF2B5EF4-FFF2-40B4-BE49-F238E27FC236}">
              <a16:creationId xmlns:a16="http://schemas.microsoft.com/office/drawing/2014/main" id="{4431BF81-B7D0-9F48-5C0F-CD0B2A1B3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970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256</xdr:row>
      <xdr:rowOff>0</xdr:rowOff>
    </xdr:from>
    <xdr:to>
      <xdr:col>4</xdr:col>
      <xdr:colOff>190500</xdr:colOff>
      <xdr:row>256</xdr:row>
      <xdr:rowOff>190500</xdr:rowOff>
    </xdr:to>
    <xdr:pic>
      <xdr:nvPicPr>
        <xdr:cNvPr id="200" name="Picture 199">
          <a:extLst>
            <a:ext uri="{FF2B5EF4-FFF2-40B4-BE49-F238E27FC236}">
              <a16:creationId xmlns:a16="http://schemas.microsoft.com/office/drawing/2014/main" id="{63B1990D-BA51-C044-04F5-B667264EA3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0619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257</xdr:row>
      <xdr:rowOff>0</xdr:rowOff>
    </xdr:from>
    <xdr:to>
      <xdr:col>4</xdr:col>
      <xdr:colOff>190500</xdr:colOff>
      <xdr:row>257</xdr:row>
      <xdr:rowOff>190500</xdr:rowOff>
    </xdr:to>
    <xdr:pic>
      <xdr:nvPicPr>
        <xdr:cNvPr id="201" name="Picture 200">
          <a:extLst>
            <a:ext uri="{FF2B5EF4-FFF2-40B4-BE49-F238E27FC236}">
              <a16:creationId xmlns:a16="http://schemas.microsoft.com/office/drawing/2014/main" id="{1DBC9247-4BC8-B574-7FE6-8C5127802A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153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258</xdr:row>
      <xdr:rowOff>0</xdr:rowOff>
    </xdr:from>
    <xdr:to>
      <xdr:col>4</xdr:col>
      <xdr:colOff>190500</xdr:colOff>
      <xdr:row>258</xdr:row>
      <xdr:rowOff>190500</xdr:rowOff>
    </xdr:to>
    <xdr:pic>
      <xdr:nvPicPr>
        <xdr:cNvPr id="202" name="Picture 201">
          <a:extLst>
            <a:ext uri="{FF2B5EF4-FFF2-40B4-BE49-F238E27FC236}">
              <a16:creationId xmlns:a16="http://schemas.microsoft.com/office/drawing/2014/main" id="{1949DEF1-C088-4C94-29A7-21A7ADF516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244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259</xdr:row>
      <xdr:rowOff>0</xdr:rowOff>
    </xdr:from>
    <xdr:to>
      <xdr:col>4</xdr:col>
      <xdr:colOff>190500</xdr:colOff>
      <xdr:row>259</xdr:row>
      <xdr:rowOff>190500</xdr:rowOff>
    </xdr:to>
    <xdr:pic>
      <xdr:nvPicPr>
        <xdr:cNvPr id="203" name="Picture 202">
          <a:extLst>
            <a:ext uri="{FF2B5EF4-FFF2-40B4-BE49-F238E27FC236}">
              <a16:creationId xmlns:a16="http://schemas.microsoft.com/office/drawing/2014/main" id="{4075EDDD-C16A-CCBD-A2B9-1AAAF5C01A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336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260</xdr:row>
      <xdr:rowOff>0</xdr:rowOff>
    </xdr:from>
    <xdr:to>
      <xdr:col>4</xdr:col>
      <xdr:colOff>190500</xdr:colOff>
      <xdr:row>260</xdr:row>
      <xdr:rowOff>190500</xdr:rowOff>
    </xdr:to>
    <xdr:pic>
      <xdr:nvPicPr>
        <xdr:cNvPr id="204" name="Picture 203">
          <a:extLst>
            <a:ext uri="{FF2B5EF4-FFF2-40B4-BE49-F238E27FC236}">
              <a16:creationId xmlns:a16="http://schemas.microsoft.com/office/drawing/2014/main" id="{43A237EC-F222-3D1F-BB72-15E2CD1141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427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261</xdr:row>
      <xdr:rowOff>0</xdr:rowOff>
    </xdr:from>
    <xdr:to>
      <xdr:col>4</xdr:col>
      <xdr:colOff>190500</xdr:colOff>
      <xdr:row>261</xdr:row>
      <xdr:rowOff>190500</xdr:rowOff>
    </xdr:to>
    <xdr:pic>
      <xdr:nvPicPr>
        <xdr:cNvPr id="205" name="Picture 204">
          <a:extLst>
            <a:ext uri="{FF2B5EF4-FFF2-40B4-BE49-F238E27FC236}">
              <a16:creationId xmlns:a16="http://schemas.microsoft.com/office/drawing/2014/main" id="{B61CA986-BCC4-6F5E-1E83-5291477CB9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519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262</xdr:row>
      <xdr:rowOff>0</xdr:rowOff>
    </xdr:from>
    <xdr:to>
      <xdr:col>4</xdr:col>
      <xdr:colOff>190500</xdr:colOff>
      <xdr:row>262</xdr:row>
      <xdr:rowOff>190500</xdr:rowOff>
    </xdr:to>
    <xdr:pic>
      <xdr:nvPicPr>
        <xdr:cNvPr id="206" name="Picture 205">
          <a:extLst>
            <a:ext uri="{FF2B5EF4-FFF2-40B4-BE49-F238E27FC236}">
              <a16:creationId xmlns:a16="http://schemas.microsoft.com/office/drawing/2014/main" id="{3B30527C-FA8B-8C01-A3CA-F1C28B6D0F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6105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263</xdr:row>
      <xdr:rowOff>0</xdr:rowOff>
    </xdr:from>
    <xdr:to>
      <xdr:col>4</xdr:col>
      <xdr:colOff>190500</xdr:colOff>
      <xdr:row>263</xdr:row>
      <xdr:rowOff>190500</xdr:rowOff>
    </xdr:to>
    <xdr:pic>
      <xdr:nvPicPr>
        <xdr:cNvPr id="207" name="Picture 206">
          <a:extLst>
            <a:ext uri="{FF2B5EF4-FFF2-40B4-BE49-F238E27FC236}">
              <a16:creationId xmlns:a16="http://schemas.microsoft.com/office/drawing/2014/main" id="{D44F4F4F-BCFF-5397-C6AB-E895D6A0B2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702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264</xdr:row>
      <xdr:rowOff>0</xdr:rowOff>
    </xdr:from>
    <xdr:to>
      <xdr:col>4</xdr:col>
      <xdr:colOff>190500</xdr:colOff>
      <xdr:row>264</xdr:row>
      <xdr:rowOff>190500</xdr:rowOff>
    </xdr:to>
    <xdr:pic>
      <xdr:nvPicPr>
        <xdr:cNvPr id="208" name="Picture 207">
          <a:extLst>
            <a:ext uri="{FF2B5EF4-FFF2-40B4-BE49-F238E27FC236}">
              <a16:creationId xmlns:a16="http://schemas.microsoft.com/office/drawing/2014/main" id="{02F05A77-4AA1-76C8-2D95-DF868C233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7934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265</xdr:row>
      <xdr:rowOff>0</xdr:rowOff>
    </xdr:from>
    <xdr:to>
      <xdr:col>4</xdr:col>
      <xdr:colOff>190500</xdr:colOff>
      <xdr:row>265</xdr:row>
      <xdr:rowOff>190500</xdr:rowOff>
    </xdr:to>
    <xdr:pic>
      <xdr:nvPicPr>
        <xdr:cNvPr id="209" name="Picture 208">
          <a:extLst>
            <a:ext uri="{FF2B5EF4-FFF2-40B4-BE49-F238E27FC236}">
              <a16:creationId xmlns:a16="http://schemas.microsoft.com/office/drawing/2014/main" id="{DBC8CB4A-0CCA-0BD6-2BEC-7A3CEF9B32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884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266</xdr:row>
      <xdr:rowOff>0</xdr:rowOff>
    </xdr:from>
    <xdr:to>
      <xdr:col>4</xdr:col>
      <xdr:colOff>190500</xdr:colOff>
      <xdr:row>266</xdr:row>
      <xdr:rowOff>190500</xdr:rowOff>
    </xdr:to>
    <xdr:pic>
      <xdr:nvPicPr>
        <xdr:cNvPr id="210" name="Picture 209">
          <a:extLst>
            <a:ext uri="{FF2B5EF4-FFF2-40B4-BE49-F238E27FC236}">
              <a16:creationId xmlns:a16="http://schemas.microsoft.com/office/drawing/2014/main" id="{89B72AA0-5823-3EAA-914E-31C83224DB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976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267</xdr:row>
      <xdr:rowOff>0</xdr:rowOff>
    </xdr:from>
    <xdr:to>
      <xdr:col>4</xdr:col>
      <xdr:colOff>190500</xdr:colOff>
      <xdr:row>267</xdr:row>
      <xdr:rowOff>190500</xdr:rowOff>
    </xdr:to>
    <xdr:pic>
      <xdr:nvPicPr>
        <xdr:cNvPr id="211" name="Picture 210">
          <a:extLst>
            <a:ext uri="{FF2B5EF4-FFF2-40B4-BE49-F238E27FC236}">
              <a16:creationId xmlns:a16="http://schemas.microsoft.com/office/drawing/2014/main" id="{AF4D6DE3-0226-9FEC-4230-168E88C74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0860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268</xdr:row>
      <xdr:rowOff>0</xdr:rowOff>
    </xdr:from>
    <xdr:to>
      <xdr:col>4</xdr:col>
      <xdr:colOff>190500</xdr:colOff>
      <xdr:row>268</xdr:row>
      <xdr:rowOff>190500</xdr:rowOff>
    </xdr:to>
    <xdr:pic>
      <xdr:nvPicPr>
        <xdr:cNvPr id="212" name="Picture 211">
          <a:extLst>
            <a:ext uri="{FF2B5EF4-FFF2-40B4-BE49-F238E27FC236}">
              <a16:creationId xmlns:a16="http://schemas.microsoft.com/office/drawing/2014/main" id="{1C4B0E15-D5A5-6F78-BC4A-EE845BC347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195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269</xdr:row>
      <xdr:rowOff>0</xdr:rowOff>
    </xdr:from>
    <xdr:to>
      <xdr:col>4</xdr:col>
      <xdr:colOff>190500</xdr:colOff>
      <xdr:row>269</xdr:row>
      <xdr:rowOff>190500</xdr:rowOff>
    </xdr:to>
    <xdr:pic>
      <xdr:nvPicPr>
        <xdr:cNvPr id="213" name="Picture 212">
          <a:extLst>
            <a:ext uri="{FF2B5EF4-FFF2-40B4-BE49-F238E27FC236}">
              <a16:creationId xmlns:a16="http://schemas.microsoft.com/office/drawing/2014/main" id="{8D83B19C-4F32-A89F-9985-F0B2BB756C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305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280</xdr:row>
      <xdr:rowOff>0</xdr:rowOff>
    </xdr:from>
    <xdr:to>
      <xdr:col>4</xdr:col>
      <xdr:colOff>190500</xdr:colOff>
      <xdr:row>280</xdr:row>
      <xdr:rowOff>190500</xdr:rowOff>
    </xdr:to>
    <xdr:pic>
      <xdr:nvPicPr>
        <xdr:cNvPr id="214" name="Picture 213">
          <a:extLst>
            <a:ext uri="{FF2B5EF4-FFF2-40B4-BE49-F238E27FC236}">
              <a16:creationId xmlns:a16="http://schemas.microsoft.com/office/drawing/2014/main" id="{23A249FA-037A-1AF8-4CE6-6628DE822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329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281</xdr:row>
      <xdr:rowOff>0</xdr:rowOff>
    </xdr:from>
    <xdr:to>
      <xdr:col>4</xdr:col>
      <xdr:colOff>190500</xdr:colOff>
      <xdr:row>281</xdr:row>
      <xdr:rowOff>190500</xdr:rowOff>
    </xdr:to>
    <xdr:pic>
      <xdr:nvPicPr>
        <xdr:cNvPr id="215" name="Picture 214">
          <a:extLst>
            <a:ext uri="{FF2B5EF4-FFF2-40B4-BE49-F238E27FC236}">
              <a16:creationId xmlns:a16="http://schemas.microsoft.com/office/drawing/2014/main" id="{48454623-500D-A842-0909-C86678F0F0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421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282</xdr:row>
      <xdr:rowOff>0</xdr:rowOff>
    </xdr:from>
    <xdr:to>
      <xdr:col>4</xdr:col>
      <xdr:colOff>190500</xdr:colOff>
      <xdr:row>282</xdr:row>
      <xdr:rowOff>190500</xdr:rowOff>
    </xdr:to>
    <xdr:pic>
      <xdr:nvPicPr>
        <xdr:cNvPr id="216" name="Picture 215">
          <a:extLst>
            <a:ext uri="{FF2B5EF4-FFF2-40B4-BE49-F238E27FC236}">
              <a16:creationId xmlns:a16="http://schemas.microsoft.com/office/drawing/2014/main" id="{7243A0E0-88CD-9BED-9437-2B1C7BDBF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5125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283</xdr:row>
      <xdr:rowOff>0</xdr:rowOff>
    </xdr:from>
    <xdr:to>
      <xdr:col>4</xdr:col>
      <xdr:colOff>190500</xdr:colOff>
      <xdr:row>283</xdr:row>
      <xdr:rowOff>190500</xdr:rowOff>
    </xdr:to>
    <xdr:pic>
      <xdr:nvPicPr>
        <xdr:cNvPr id="217" name="Picture 216">
          <a:extLst>
            <a:ext uri="{FF2B5EF4-FFF2-40B4-BE49-F238E27FC236}">
              <a16:creationId xmlns:a16="http://schemas.microsoft.com/office/drawing/2014/main" id="{EB03684F-3424-465B-8D08-BBF3F9748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6039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284</xdr:row>
      <xdr:rowOff>0</xdr:rowOff>
    </xdr:from>
    <xdr:to>
      <xdr:col>4</xdr:col>
      <xdr:colOff>190500</xdr:colOff>
      <xdr:row>284</xdr:row>
      <xdr:rowOff>190500</xdr:rowOff>
    </xdr:to>
    <xdr:pic>
      <xdr:nvPicPr>
        <xdr:cNvPr id="218" name="Picture 217">
          <a:extLst>
            <a:ext uri="{FF2B5EF4-FFF2-40B4-BE49-F238E27FC236}">
              <a16:creationId xmlns:a16="http://schemas.microsoft.com/office/drawing/2014/main" id="{B9963D3D-F7B4-B30C-96F3-912187DF26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695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285</xdr:row>
      <xdr:rowOff>0</xdr:rowOff>
    </xdr:from>
    <xdr:to>
      <xdr:col>4</xdr:col>
      <xdr:colOff>190500</xdr:colOff>
      <xdr:row>285</xdr:row>
      <xdr:rowOff>190500</xdr:rowOff>
    </xdr:to>
    <xdr:pic>
      <xdr:nvPicPr>
        <xdr:cNvPr id="219" name="Picture 218">
          <a:extLst>
            <a:ext uri="{FF2B5EF4-FFF2-40B4-BE49-F238E27FC236}">
              <a16:creationId xmlns:a16="http://schemas.microsoft.com/office/drawing/2014/main" id="{6E4BD257-607B-4F24-18EB-00361FBA48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786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287</xdr:row>
      <xdr:rowOff>0</xdr:rowOff>
    </xdr:from>
    <xdr:to>
      <xdr:col>4</xdr:col>
      <xdr:colOff>190500</xdr:colOff>
      <xdr:row>287</xdr:row>
      <xdr:rowOff>190500</xdr:rowOff>
    </xdr:to>
    <xdr:pic>
      <xdr:nvPicPr>
        <xdr:cNvPr id="220" name="Picture 219">
          <a:extLst>
            <a:ext uri="{FF2B5EF4-FFF2-40B4-BE49-F238E27FC236}">
              <a16:creationId xmlns:a16="http://schemas.microsoft.com/office/drawing/2014/main" id="{D1149B32-8C7E-32CA-B8C8-9EBA398B94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969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288</xdr:row>
      <xdr:rowOff>0</xdr:rowOff>
    </xdr:from>
    <xdr:to>
      <xdr:col>4</xdr:col>
      <xdr:colOff>190500</xdr:colOff>
      <xdr:row>288</xdr:row>
      <xdr:rowOff>190500</xdr:rowOff>
    </xdr:to>
    <xdr:pic>
      <xdr:nvPicPr>
        <xdr:cNvPr id="221" name="Picture 220">
          <a:extLst>
            <a:ext uri="{FF2B5EF4-FFF2-40B4-BE49-F238E27FC236}">
              <a16:creationId xmlns:a16="http://schemas.microsoft.com/office/drawing/2014/main" id="{988D7020-98E4-1576-9837-1EA5D0282A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061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289</xdr:row>
      <xdr:rowOff>0</xdr:rowOff>
    </xdr:from>
    <xdr:to>
      <xdr:col>4</xdr:col>
      <xdr:colOff>190500</xdr:colOff>
      <xdr:row>289</xdr:row>
      <xdr:rowOff>190500</xdr:rowOff>
    </xdr:to>
    <xdr:pic>
      <xdr:nvPicPr>
        <xdr:cNvPr id="222" name="Picture 221">
          <a:extLst>
            <a:ext uri="{FF2B5EF4-FFF2-40B4-BE49-F238E27FC236}">
              <a16:creationId xmlns:a16="http://schemas.microsoft.com/office/drawing/2014/main" id="{5191BFCF-89A4-56EC-CAD3-FA1948CC8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152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290</xdr:row>
      <xdr:rowOff>0</xdr:rowOff>
    </xdr:from>
    <xdr:to>
      <xdr:col>4</xdr:col>
      <xdr:colOff>190500</xdr:colOff>
      <xdr:row>290</xdr:row>
      <xdr:rowOff>190500</xdr:rowOff>
    </xdr:to>
    <xdr:pic>
      <xdr:nvPicPr>
        <xdr:cNvPr id="223" name="Picture 222">
          <a:extLst>
            <a:ext uri="{FF2B5EF4-FFF2-40B4-BE49-F238E27FC236}">
              <a16:creationId xmlns:a16="http://schemas.microsoft.com/office/drawing/2014/main" id="{52B3A415-964D-F131-0580-3DFD3DAF8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244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291</xdr:row>
      <xdr:rowOff>0</xdr:rowOff>
    </xdr:from>
    <xdr:to>
      <xdr:col>4</xdr:col>
      <xdr:colOff>190500</xdr:colOff>
      <xdr:row>291</xdr:row>
      <xdr:rowOff>190500</xdr:rowOff>
    </xdr:to>
    <xdr:pic>
      <xdr:nvPicPr>
        <xdr:cNvPr id="224" name="Picture 223">
          <a:extLst>
            <a:ext uri="{FF2B5EF4-FFF2-40B4-BE49-F238E27FC236}">
              <a16:creationId xmlns:a16="http://schemas.microsoft.com/office/drawing/2014/main" id="{E3F3B015-0051-7EBD-1603-564BE3665F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335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292</xdr:row>
      <xdr:rowOff>0</xdr:rowOff>
    </xdr:from>
    <xdr:to>
      <xdr:col>4</xdr:col>
      <xdr:colOff>190500</xdr:colOff>
      <xdr:row>292</xdr:row>
      <xdr:rowOff>190500</xdr:rowOff>
    </xdr:to>
    <xdr:pic>
      <xdr:nvPicPr>
        <xdr:cNvPr id="225" name="Picture 224">
          <a:extLst>
            <a:ext uri="{FF2B5EF4-FFF2-40B4-BE49-F238E27FC236}">
              <a16:creationId xmlns:a16="http://schemas.microsoft.com/office/drawing/2014/main" id="{B35DCA8A-2F47-6FFF-1102-1DEF258D8B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426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294</xdr:row>
      <xdr:rowOff>0</xdr:rowOff>
    </xdr:from>
    <xdr:to>
      <xdr:col>4</xdr:col>
      <xdr:colOff>190500</xdr:colOff>
      <xdr:row>294</xdr:row>
      <xdr:rowOff>190500</xdr:rowOff>
    </xdr:to>
    <xdr:pic>
      <xdr:nvPicPr>
        <xdr:cNvPr id="226" name="Picture 225">
          <a:extLst>
            <a:ext uri="{FF2B5EF4-FFF2-40B4-BE49-F238E27FC236}">
              <a16:creationId xmlns:a16="http://schemas.microsoft.com/office/drawing/2014/main" id="{40CACEE8-CC9D-6811-A9F8-17B16A92E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591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295</xdr:row>
      <xdr:rowOff>0</xdr:rowOff>
    </xdr:from>
    <xdr:to>
      <xdr:col>4</xdr:col>
      <xdr:colOff>190500</xdr:colOff>
      <xdr:row>295</xdr:row>
      <xdr:rowOff>190500</xdr:rowOff>
    </xdr:to>
    <xdr:pic>
      <xdr:nvPicPr>
        <xdr:cNvPr id="227" name="Picture 226">
          <a:extLst>
            <a:ext uri="{FF2B5EF4-FFF2-40B4-BE49-F238E27FC236}">
              <a16:creationId xmlns:a16="http://schemas.microsoft.com/office/drawing/2014/main" id="{96EE4DFD-16FF-BF04-63AA-4BBE0495C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6829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296</xdr:row>
      <xdr:rowOff>0</xdr:rowOff>
    </xdr:from>
    <xdr:to>
      <xdr:col>4</xdr:col>
      <xdr:colOff>190500</xdr:colOff>
      <xdr:row>296</xdr:row>
      <xdr:rowOff>190500</xdr:rowOff>
    </xdr:to>
    <xdr:pic>
      <xdr:nvPicPr>
        <xdr:cNvPr id="228" name="Picture 227">
          <a:extLst>
            <a:ext uri="{FF2B5EF4-FFF2-40B4-BE49-F238E27FC236}">
              <a16:creationId xmlns:a16="http://schemas.microsoft.com/office/drawing/2014/main" id="{DFC9AB42-77E3-822C-7049-280C840EC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7561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297</xdr:row>
      <xdr:rowOff>0</xdr:rowOff>
    </xdr:from>
    <xdr:to>
      <xdr:col>4</xdr:col>
      <xdr:colOff>190500</xdr:colOff>
      <xdr:row>297</xdr:row>
      <xdr:rowOff>190500</xdr:rowOff>
    </xdr:to>
    <xdr:pic>
      <xdr:nvPicPr>
        <xdr:cNvPr id="229" name="Picture 228">
          <a:extLst>
            <a:ext uri="{FF2B5EF4-FFF2-40B4-BE49-F238E27FC236}">
              <a16:creationId xmlns:a16="http://schemas.microsoft.com/office/drawing/2014/main" id="{34EE223D-E072-2F19-A522-0C88CD2EC8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829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298</xdr:row>
      <xdr:rowOff>0</xdr:rowOff>
    </xdr:from>
    <xdr:to>
      <xdr:col>4</xdr:col>
      <xdr:colOff>190500</xdr:colOff>
      <xdr:row>298</xdr:row>
      <xdr:rowOff>190500</xdr:rowOff>
    </xdr:to>
    <xdr:pic>
      <xdr:nvPicPr>
        <xdr:cNvPr id="230" name="Picture 229">
          <a:extLst>
            <a:ext uri="{FF2B5EF4-FFF2-40B4-BE49-F238E27FC236}">
              <a16:creationId xmlns:a16="http://schemas.microsoft.com/office/drawing/2014/main" id="{133BDAB4-B94B-3B88-E094-6E5B828BE3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902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299</xdr:row>
      <xdr:rowOff>0</xdr:rowOff>
    </xdr:from>
    <xdr:to>
      <xdr:col>4</xdr:col>
      <xdr:colOff>190500</xdr:colOff>
      <xdr:row>299</xdr:row>
      <xdr:rowOff>190500</xdr:rowOff>
    </xdr:to>
    <xdr:pic>
      <xdr:nvPicPr>
        <xdr:cNvPr id="231" name="Picture 230">
          <a:extLst>
            <a:ext uri="{FF2B5EF4-FFF2-40B4-BE49-F238E27FC236}">
              <a16:creationId xmlns:a16="http://schemas.microsoft.com/office/drawing/2014/main" id="{FF7FC526-44C6-B799-BC82-D751C11232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9755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300</xdr:row>
      <xdr:rowOff>0</xdr:rowOff>
    </xdr:from>
    <xdr:to>
      <xdr:col>4</xdr:col>
      <xdr:colOff>190500</xdr:colOff>
      <xdr:row>300</xdr:row>
      <xdr:rowOff>190500</xdr:rowOff>
    </xdr:to>
    <xdr:pic>
      <xdr:nvPicPr>
        <xdr:cNvPr id="232" name="Picture 231">
          <a:extLst>
            <a:ext uri="{FF2B5EF4-FFF2-40B4-BE49-F238E27FC236}">
              <a16:creationId xmlns:a16="http://schemas.microsoft.com/office/drawing/2014/main" id="{4B19473C-9B07-E7CA-F93B-D1B60B3605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048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301</xdr:row>
      <xdr:rowOff>0</xdr:rowOff>
    </xdr:from>
    <xdr:to>
      <xdr:col>4</xdr:col>
      <xdr:colOff>190500</xdr:colOff>
      <xdr:row>301</xdr:row>
      <xdr:rowOff>190500</xdr:rowOff>
    </xdr:to>
    <xdr:pic>
      <xdr:nvPicPr>
        <xdr:cNvPr id="233" name="Picture 232">
          <a:extLst>
            <a:ext uri="{FF2B5EF4-FFF2-40B4-BE49-F238E27FC236}">
              <a16:creationId xmlns:a16="http://schemas.microsoft.com/office/drawing/2014/main" id="{AF8D9272-9FBB-C159-3532-196F6CF229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121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302</xdr:row>
      <xdr:rowOff>0</xdr:rowOff>
    </xdr:from>
    <xdr:to>
      <xdr:col>4</xdr:col>
      <xdr:colOff>190500</xdr:colOff>
      <xdr:row>302</xdr:row>
      <xdr:rowOff>190500</xdr:rowOff>
    </xdr:to>
    <xdr:pic>
      <xdr:nvPicPr>
        <xdr:cNvPr id="234" name="Picture 233">
          <a:extLst>
            <a:ext uri="{FF2B5EF4-FFF2-40B4-BE49-F238E27FC236}">
              <a16:creationId xmlns:a16="http://schemas.microsoft.com/office/drawing/2014/main" id="{5DDD60A9-A097-DBA1-76AD-E4D740C375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1950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303</xdr:row>
      <xdr:rowOff>0</xdr:rowOff>
    </xdr:from>
    <xdr:to>
      <xdr:col>4</xdr:col>
      <xdr:colOff>190500</xdr:colOff>
      <xdr:row>303</xdr:row>
      <xdr:rowOff>190500</xdr:rowOff>
    </xdr:to>
    <xdr:pic>
      <xdr:nvPicPr>
        <xdr:cNvPr id="235" name="Picture 234">
          <a:extLst>
            <a:ext uri="{FF2B5EF4-FFF2-40B4-BE49-F238E27FC236}">
              <a16:creationId xmlns:a16="http://schemas.microsoft.com/office/drawing/2014/main" id="{C5115B4A-F030-4F45-C559-B05E11BCA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268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307</xdr:row>
      <xdr:rowOff>0</xdr:rowOff>
    </xdr:from>
    <xdr:to>
      <xdr:col>4</xdr:col>
      <xdr:colOff>190500</xdr:colOff>
      <xdr:row>307</xdr:row>
      <xdr:rowOff>190500</xdr:rowOff>
    </xdr:to>
    <xdr:pic>
      <xdr:nvPicPr>
        <xdr:cNvPr id="236" name="Picture 235">
          <a:extLst>
            <a:ext uri="{FF2B5EF4-FFF2-40B4-BE49-F238E27FC236}">
              <a16:creationId xmlns:a16="http://schemas.microsoft.com/office/drawing/2014/main" id="{05C72CFC-3FF0-CF65-3338-18F4988886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542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308</xdr:row>
      <xdr:rowOff>0</xdr:rowOff>
    </xdr:from>
    <xdr:to>
      <xdr:col>4</xdr:col>
      <xdr:colOff>190500</xdr:colOff>
      <xdr:row>308</xdr:row>
      <xdr:rowOff>190500</xdr:rowOff>
    </xdr:to>
    <xdr:pic>
      <xdr:nvPicPr>
        <xdr:cNvPr id="237" name="Picture 236">
          <a:extLst>
            <a:ext uri="{FF2B5EF4-FFF2-40B4-BE49-F238E27FC236}">
              <a16:creationId xmlns:a16="http://schemas.microsoft.com/office/drawing/2014/main" id="{874ED27F-8180-1C83-BD17-513B58909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6339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309</xdr:row>
      <xdr:rowOff>0</xdr:rowOff>
    </xdr:from>
    <xdr:to>
      <xdr:col>4</xdr:col>
      <xdr:colOff>190500</xdr:colOff>
      <xdr:row>309</xdr:row>
      <xdr:rowOff>190500</xdr:rowOff>
    </xdr:to>
    <xdr:pic>
      <xdr:nvPicPr>
        <xdr:cNvPr id="238" name="Picture 237">
          <a:extLst>
            <a:ext uri="{FF2B5EF4-FFF2-40B4-BE49-F238E27FC236}">
              <a16:creationId xmlns:a16="http://schemas.microsoft.com/office/drawing/2014/main" id="{965A5912-D9A5-F1D0-F720-E4C35B62CE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7436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310</xdr:row>
      <xdr:rowOff>0</xdr:rowOff>
    </xdr:from>
    <xdr:to>
      <xdr:col>4</xdr:col>
      <xdr:colOff>190500</xdr:colOff>
      <xdr:row>310</xdr:row>
      <xdr:rowOff>190500</xdr:rowOff>
    </xdr:to>
    <xdr:pic>
      <xdr:nvPicPr>
        <xdr:cNvPr id="239" name="Picture 238">
          <a:extLst>
            <a:ext uri="{FF2B5EF4-FFF2-40B4-BE49-F238E27FC236}">
              <a16:creationId xmlns:a16="http://schemas.microsoft.com/office/drawing/2014/main" id="{099FA3B7-ADA9-E8BB-8D6E-BC73D72C98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853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311</xdr:row>
      <xdr:rowOff>0</xdr:rowOff>
    </xdr:from>
    <xdr:to>
      <xdr:col>4</xdr:col>
      <xdr:colOff>190500</xdr:colOff>
      <xdr:row>311</xdr:row>
      <xdr:rowOff>190500</xdr:rowOff>
    </xdr:to>
    <xdr:pic>
      <xdr:nvPicPr>
        <xdr:cNvPr id="240" name="Picture 239">
          <a:extLst>
            <a:ext uri="{FF2B5EF4-FFF2-40B4-BE49-F238E27FC236}">
              <a16:creationId xmlns:a16="http://schemas.microsoft.com/office/drawing/2014/main" id="{08BD7103-944E-4F62-3B02-EDF9F41E14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9631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314</xdr:row>
      <xdr:rowOff>0</xdr:rowOff>
    </xdr:from>
    <xdr:to>
      <xdr:col>4</xdr:col>
      <xdr:colOff>190500</xdr:colOff>
      <xdr:row>314</xdr:row>
      <xdr:rowOff>190500</xdr:rowOff>
    </xdr:to>
    <xdr:pic>
      <xdr:nvPicPr>
        <xdr:cNvPr id="241" name="Picture 240">
          <a:extLst>
            <a:ext uri="{FF2B5EF4-FFF2-40B4-BE49-F238E27FC236}">
              <a16:creationId xmlns:a16="http://schemas.microsoft.com/office/drawing/2014/main" id="{5C556691-84EE-2CBB-0F66-9DA58A444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3654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315</xdr:row>
      <xdr:rowOff>0</xdr:rowOff>
    </xdr:from>
    <xdr:to>
      <xdr:col>4</xdr:col>
      <xdr:colOff>190500</xdr:colOff>
      <xdr:row>315</xdr:row>
      <xdr:rowOff>190500</xdr:rowOff>
    </xdr:to>
    <xdr:pic>
      <xdr:nvPicPr>
        <xdr:cNvPr id="242" name="Picture 241">
          <a:extLst>
            <a:ext uri="{FF2B5EF4-FFF2-40B4-BE49-F238E27FC236}">
              <a16:creationId xmlns:a16="http://schemas.microsoft.com/office/drawing/2014/main" id="{830917AD-8462-7349-8579-67B3C203D6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493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317</xdr:row>
      <xdr:rowOff>0</xdr:rowOff>
    </xdr:from>
    <xdr:to>
      <xdr:col>4</xdr:col>
      <xdr:colOff>190500</xdr:colOff>
      <xdr:row>317</xdr:row>
      <xdr:rowOff>190500</xdr:rowOff>
    </xdr:to>
    <xdr:pic>
      <xdr:nvPicPr>
        <xdr:cNvPr id="243" name="Picture 242">
          <a:extLst>
            <a:ext uri="{FF2B5EF4-FFF2-40B4-BE49-F238E27FC236}">
              <a16:creationId xmlns:a16="http://schemas.microsoft.com/office/drawing/2014/main" id="{9F0D538A-C5AF-3185-E584-914DE88ADF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6580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319</xdr:row>
      <xdr:rowOff>0</xdr:rowOff>
    </xdr:from>
    <xdr:to>
      <xdr:col>4</xdr:col>
      <xdr:colOff>190500</xdr:colOff>
      <xdr:row>319</xdr:row>
      <xdr:rowOff>190500</xdr:rowOff>
    </xdr:to>
    <xdr:pic>
      <xdr:nvPicPr>
        <xdr:cNvPr id="244" name="Picture 243">
          <a:extLst>
            <a:ext uri="{FF2B5EF4-FFF2-40B4-BE49-F238E27FC236}">
              <a16:creationId xmlns:a16="http://schemas.microsoft.com/office/drawing/2014/main" id="{28825FB7-6919-BCF4-13B5-B2332AEE0D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767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320</xdr:row>
      <xdr:rowOff>0</xdr:rowOff>
    </xdr:from>
    <xdr:to>
      <xdr:col>4</xdr:col>
      <xdr:colOff>190500</xdr:colOff>
      <xdr:row>320</xdr:row>
      <xdr:rowOff>190500</xdr:rowOff>
    </xdr:to>
    <xdr:pic>
      <xdr:nvPicPr>
        <xdr:cNvPr id="245" name="Picture 244">
          <a:extLst>
            <a:ext uri="{FF2B5EF4-FFF2-40B4-BE49-F238E27FC236}">
              <a16:creationId xmlns:a16="http://schemas.microsoft.com/office/drawing/2014/main" id="{5870B028-CBD1-FB2D-E39F-9A6495B9AE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822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321</xdr:row>
      <xdr:rowOff>0</xdr:rowOff>
    </xdr:from>
    <xdr:to>
      <xdr:col>4</xdr:col>
      <xdr:colOff>190500</xdr:colOff>
      <xdr:row>321</xdr:row>
      <xdr:rowOff>190500</xdr:rowOff>
    </xdr:to>
    <xdr:pic>
      <xdr:nvPicPr>
        <xdr:cNvPr id="246" name="Picture 245">
          <a:extLst>
            <a:ext uri="{FF2B5EF4-FFF2-40B4-BE49-F238E27FC236}">
              <a16:creationId xmlns:a16="http://schemas.microsoft.com/office/drawing/2014/main" id="{9DEA4F00-D039-DA30-8C0F-FC3BCD8A3A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877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322</xdr:row>
      <xdr:rowOff>0</xdr:rowOff>
    </xdr:from>
    <xdr:to>
      <xdr:col>4</xdr:col>
      <xdr:colOff>190500</xdr:colOff>
      <xdr:row>322</xdr:row>
      <xdr:rowOff>190500</xdr:rowOff>
    </xdr:to>
    <xdr:pic>
      <xdr:nvPicPr>
        <xdr:cNvPr id="247" name="Picture 246">
          <a:extLst>
            <a:ext uri="{FF2B5EF4-FFF2-40B4-BE49-F238E27FC236}">
              <a16:creationId xmlns:a16="http://schemas.microsoft.com/office/drawing/2014/main" id="{260BE014-74F4-1D9C-8CAB-B35CCA3C7A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932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323</xdr:row>
      <xdr:rowOff>0</xdr:rowOff>
    </xdr:from>
    <xdr:to>
      <xdr:col>4</xdr:col>
      <xdr:colOff>190500</xdr:colOff>
      <xdr:row>323</xdr:row>
      <xdr:rowOff>190500</xdr:rowOff>
    </xdr:to>
    <xdr:pic>
      <xdr:nvPicPr>
        <xdr:cNvPr id="248" name="Picture 247">
          <a:extLst>
            <a:ext uri="{FF2B5EF4-FFF2-40B4-BE49-F238E27FC236}">
              <a16:creationId xmlns:a16="http://schemas.microsoft.com/office/drawing/2014/main" id="{5C4BF90F-2C08-4FB6-8435-DE6CBCFE40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987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324</xdr:row>
      <xdr:rowOff>0</xdr:rowOff>
    </xdr:from>
    <xdr:to>
      <xdr:col>4</xdr:col>
      <xdr:colOff>190500</xdr:colOff>
      <xdr:row>324</xdr:row>
      <xdr:rowOff>190500</xdr:rowOff>
    </xdr:to>
    <xdr:pic>
      <xdr:nvPicPr>
        <xdr:cNvPr id="249" name="Picture 248">
          <a:extLst>
            <a:ext uri="{FF2B5EF4-FFF2-40B4-BE49-F238E27FC236}">
              <a16:creationId xmlns:a16="http://schemas.microsoft.com/office/drawing/2014/main" id="{0BA66E40-8BFF-69B2-B7EC-45203F78FE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0421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325</xdr:row>
      <xdr:rowOff>0</xdr:rowOff>
    </xdr:from>
    <xdr:to>
      <xdr:col>4</xdr:col>
      <xdr:colOff>190500</xdr:colOff>
      <xdr:row>325</xdr:row>
      <xdr:rowOff>190500</xdr:rowOff>
    </xdr:to>
    <xdr:pic>
      <xdr:nvPicPr>
        <xdr:cNvPr id="250" name="Picture 249">
          <a:extLst>
            <a:ext uri="{FF2B5EF4-FFF2-40B4-BE49-F238E27FC236}">
              <a16:creationId xmlns:a16="http://schemas.microsoft.com/office/drawing/2014/main" id="{1FA7DC42-9B09-6246-680F-2D3F006E3F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0969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326</xdr:row>
      <xdr:rowOff>0</xdr:rowOff>
    </xdr:from>
    <xdr:to>
      <xdr:col>4</xdr:col>
      <xdr:colOff>190500</xdr:colOff>
      <xdr:row>326</xdr:row>
      <xdr:rowOff>190500</xdr:rowOff>
    </xdr:to>
    <xdr:pic>
      <xdr:nvPicPr>
        <xdr:cNvPr id="251" name="Picture 250">
          <a:extLst>
            <a:ext uri="{FF2B5EF4-FFF2-40B4-BE49-F238E27FC236}">
              <a16:creationId xmlns:a16="http://schemas.microsoft.com/office/drawing/2014/main" id="{E58989C6-69AA-C73B-3EFC-106A3D529F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1518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327</xdr:row>
      <xdr:rowOff>0</xdr:rowOff>
    </xdr:from>
    <xdr:to>
      <xdr:col>4</xdr:col>
      <xdr:colOff>190500</xdr:colOff>
      <xdr:row>327</xdr:row>
      <xdr:rowOff>190500</xdr:rowOff>
    </xdr:to>
    <xdr:pic>
      <xdr:nvPicPr>
        <xdr:cNvPr id="252" name="Picture 251">
          <a:extLst>
            <a:ext uri="{FF2B5EF4-FFF2-40B4-BE49-F238E27FC236}">
              <a16:creationId xmlns:a16="http://schemas.microsoft.com/office/drawing/2014/main" id="{72DC9016-68F0-B306-CC65-ACFECB2A80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2067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328</xdr:row>
      <xdr:rowOff>0</xdr:rowOff>
    </xdr:from>
    <xdr:to>
      <xdr:col>4</xdr:col>
      <xdr:colOff>190500</xdr:colOff>
      <xdr:row>328</xdr:row>
      <xdr:rowOff>190500</xdr:rowOff>
    </xdr:to>
    <xdr:pic>
      <xdr:nvPicPr>
        <xdr:cNvPr id="253" name="Picture 252">
          <a:extLst>
            <a:ext uri="{FF2B5EF4-FFF2-40B4-BE49-F238E27FC236}">
              <a16:creationId xmlns:a16="http://schemas.microsoft.com/office/drawing/2014/main" id="{59B75280-D2CB-A53A-CBA7-366288A88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2615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329</xdr:row>
      <xdr:rowOff>0</xdr:rowOff>
    </xdr:from>
    <xdr:to>
      <xdr:col>4</xdr:col>
      <xdr:colOff>190500</xdr:colOff>
      <xdr:row>329</xdr:row>
      <xdr:rowOff>190500</xdr:rowOff>
    </xdr:to>
    <xdr:pic>
      <xdr:nvPicPr>
        <xdr:cNvPr id="254" name="Picture 253">
          <a:extLst>
            <a:ext uri="{FF2B5EF4-FFF2-40B4-BE49-F238E27FC236}">
              <a16:creationId xmlns:a16="http://schemas.microsoft.com/office/drawing/2014/main" id="{5C532DE0-EC68-50C0-EED7-D817734AB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334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336</xdr:row>
      <xdr:rowOff>0</xdr:rowOff>
    </xdr:from>
    <xdr:to>
      <xdr:col>4</xdr:col>
      <xdr:colOff>190500</xdr:colOff>
      <xdr:row>336</xdr:row>
      <xdr:rowOff>190500</xdr:rowOff>
    </xdr:to>
    <xdr:pic>
      <xdr:nvPicPr>
        <xdr:cNvPr id="255" name="Picture 254">
          <a:extLst>
            <a:ext uri="{FF2B5EF4-FFF2-40B4-BE49-F238E27FC236}">
              <a16:creationId xmlns:a16="http://schemas.microsoft.com/office/drawing/2014/main" id="{F244CA05-0818-AF9D-AAF7-A2A0265D88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9565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337</xdr:row>
      <xdr:rowOff>0</xdr:rowOff>
    </xdr:from>
    <xdr:to>
      <xdr:col>4</xdr:col>
      <xdr:colOff>190500</xdr:colOff>
      <xdr:row>337</xdr:row>
      <xdr:rowOff>190500</xdr:rowOff>
    </xdr:to>
    <xdr:pic>
      <xdr:nvPicPr>
        <xdr:cNvPr id="256" name="Picture 255">
          <a:extLst>
            <a:ext uri="{FF2B5EF4-FFF2-40B4-BE49-F238E27FC236}">
              <a16:creationId xmlns:a16="http://schemas.microsoft.com/office/drawing/2014/main" id="{009F6EA3-1FED-CF98-63CA-416DDCE6B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0845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338</xdr:row>
      <xdr:rowOff>0</xdr:rowOff>
    </xdr:from>
    <xdr:to>
      <xdr:col>4</xdr:col>
      <xdr:colOff>190500</xdr:colOff>
      <xdr:row>338</xdr:row>
      <xdr:rowOff>190500</xdr:rowOff>
    </xdr:to>
    <xdr:pic>
      <xdr:nvPicPr>
        <xdr:cNvPr id="257" name="Picture 256">
          <a:extLst>
            <a:ext uri="{FF2B5EF4-FFF2-40B4-BE49-F238E27FC236}">
              <a16:creationId xmlns:a16="http://schemas.microsoft.com/office/drawing/2014/main" id="{055CF940-7A6E-AEF9-96FE-0D6D02915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1576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339</xdr:row>
      <xdr:rowOff>0</xdr:rowOff>
    </xdr:from>
    <xdr:to>
      <xdr:col>4</xdr:col>
      <xdr:colOff>190500</xdr:colOff>
      <xdr:row>339</xdr:row>
      <xdr:rowOff>190500</xdr:rowOff>
    </xdr:to>
    <xdr:pic>
      <xdr:nvPicPr>
        <xdr:cNvPr id="258" name="Picture 257">
          <a:extLst>
            <a:ext uri="{FF2B5EF4-FFF2-40B4-BE49-F238E27FC236}">
              <a16:creationId xmlns:a16="http://schemas.microsoft.com/office/drawing/2014/main" id="{8543E626-E066-8C3E-1550-E7ED037AE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230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340</xdr:row>
      <xdr:rowOff>0</xdr:rowOff>
    </xdr:from>
    <xdr:to>
      <xdr:col>4</xdr:col>
      <xdr:colOff>190500</xdr:colOff>
      <xdr:row>340</xdr:row>
      <xdr:rowOff>190500</xdr:rowOff>
    </xdr:to>
    <xdr:pic>
      <xdr:nvPicPr>
        <xdr:cNvPr id="259" name="Picture 258">
          <a:extLst>
            <a:ext uri="{FF2B5EF4-FFF2-40B4-BE49-F238E27FC236}">
              <a16:creationId xmlns:a16="http://schemas.microsoft.com/office/drawing/2014/main" id="{22A6D63E-A6AB-DC49-4C65-ACBFFE82C9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285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341</xdr:row>
      <xdr:rowOff>0</xdr:rowOff>
    </xdr:from>
    <xdr:to>
      <xdr:col>4</xdr:col>
      <xdr:colOff>190500</xdr:colOff>
      <xdr:row>341</xdr:row>
      <xdr:rowOff>190500</xdr:rowOff>
    </xdr:to>
    <xdr:pic>
      <xdr:nvPicPr>
        <xdr:cNvPr id="260" name="Picture 259">
          <a:extLst>
            <a:ext uri="{FF2B5EF4-FFF2-40B4-BE49-F238E27FC236}">
              <a16:creationId xmlns:a16="http://schemas.microsoft.com/office/drawing/2014/main" id="{40E4B8AD-161D-19C2-1B99-E19CF54B51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358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342</xdr:row>
      <xdr:rowOff>0</xdr:rowOff>
    </xdr:from>
    <xdr:to>
      <xdr:col>4</xdr:col>
      <xdr:colOff>190500</xdr:colOff>
      <xdr:row>342</xdr:row>
      <xdr:rowOff>190500</xdr:rowOff>
    </xdr:to>
    <xdr:pic>
      <xdr:nvPicPr>
        <xdr:cNvPr id="261" name="Picture 260">
          <a:extLst>
            <a:ext uri="{FF2B5EF4-FFF2-40B4-BE49-F238E27FC236}">
              <a16:creationId xmlns:a16="http://schemas.microsoft.com/office/drawing/2014/main" id="{7786648F-0030-B118-5AE3-430F9040E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432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343</xdr:row>
      <xdr:rowOff>0</xdr:rowOff>
    </xdr:from>
    <xdr:to>
      <xdr:col>4</xdr:col>
      <xdr:colOff>190500</xdr:colOff>
      <xdr:row>343</xdr:row>
      <xdr:rowOff>190500</xdr:rowOff>
    </xdr:to>
    <xdr:pic>
      <xdr:nvPicPr>
        <xdr:cNvPr id="262" name="Picture 261">
          <a:extLst>
            <a:ext uri="{FF2B5EF4-FFF2-40B4-BE49-F238E27FC236}">
              <a16:creationId xmlns:a16="http://schemas.microsoft.com/office/drawing/2014/main" id="{B3CA99D2-1C7C-D9D9-DAC0-2EE240F45F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523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344</xdr:row>
      <xdr:rowOff>0</xdr:rowOff>
    </xdr:from>
    <xdr:to>
      <xdr:col>4</xdr:col>
      <xdr:colOff>190500</xdr:colOff>
      <xdr:row>344</xdr:row>
      <xdr:rowOff>190500</xdr:rowOff>
    </xdr:to>
    <xdr:pic>
      <xdr:nvPicPr>
        <xdr:cNvPr id="263" name="Picture 262">
          <a:extLst>
            <a:ext uri="{FF2B5EF4-FFF2-40B4-BE49-F238E27FC236}">
              <a16:creationId xmlns:a16="http://schemas.microsoft.com/office/drawing/2014/main" id="{C81E1ABC-95F3-3A49-148B-8347006071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596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345</xdr:row>
      <xdr:rowOff>0</xdr:rowOff>
    </xdr:from>
    <xdr:to>
      <xdr:col>4</xdr:col>
      <xdr:colOff>190500</xdr:colOff>
      <xdr:row>345</xdr:row>
      <xdr:rowOff>190500</xdr:rowOff>
    </xdr:to>
    <xdr:pic>
      <xdr:nvPicPr>
        <xdr:cNvPr id="264" name="Picture 263">
          <a:extLst>
            <a:ext uri="{FF2B5EF4-FFF2-40B4-BE49-F238E27FC236}">
              <a16:creationId xmlns:a16="http://schemas.microsoft.com/office/drawing/2014/main" id="{EAF153AC-18E2-1382-7414-78148E21C4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669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346</xdr:row>
      <xdr:rowOff>0</xdr:rowOff>
    </xdr:from>
    <xdr:to>
      <xdr:col>4</xdr:col>
      <xdr:colOff>190500</xdr:colOff>
      <xdr:row>346</xdr:row>
      <xdr:rowOff>190500</xdr:rowOff>
    </xdr:to>
    <xdr:pic>
      <xdr:nvPicPr>
        <xdr:cNvPr id="265" name="Picture 264">
          <a:extLst>
            <a:ext uri="{FF2B5EF4-FFF2-40B4-BE49-F238E27FC236}">
              <a16:creationId xmlns:a16="http://schemas.microsoft.com/office/drawing/2014/main" id="{DCC0D41C-8B0F-D2AD-8979-B182F40BC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742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347</xdr:row>
      <xdr:rowOff>0</xdr:rowOff>
    </xdr:from>
    <xdr:to>
      <xdr:col>4</xdr:col>
      <xdr:colOff>190500</xdr:colOff>
      <xdr:row>347</xdr:row>
      <xdr:rowOff>190500</xdr:rowOff>
    </xdr:to>
    <xdr:pic>
      <xdr:nvPicPr>
        <xdr:cNvPr id="266" name="Picture 265">
          <a:extLst>
            <a:ext uri="{FF2B5EF4-FFF2-40B4-BE49-F238E27FC236}">
              <a16:creationId xmlns:a16="http://schemas.microsoft.com/office/drawing/2014/main" id="{96B910D7-C94B-CFDE-2704-FC4A13219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816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348</xdr:row>
      <xdr:rowOff>0</xdr:rowOff>
    </xdr:from>
    <xdr:to>
      <xdr:col>4</xdr:col>
      <xdr:colOff>190500</xdr:colOff>
      <xdr:row>348</xdr:row>
      <xdr:rowOff>190500</xdr:rowOff>
    </xdr:to>
    <xdr:pic>
      <xdr:nvPicPr>
        <xdr:cNvPr id="267" name="Picture 266">
          <a:extLst>
            <a:ext uri="{FF2B5EF4-FFF2-40B4-BE49-F238E27FC236}">
              <a16:creationId xmlns:a16="http://schemas.microsoft.com/office/drawing/2014/main" id="{B99CCB2A-6974-A7F1-C7B7-E005744EF0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889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349</xdr:row>
      <xdr:rowOff>0</xdr:rowOff>
    </xdr:from>
    <xdr:to>
      <xdr:col>4</xdr:col>
      <xdr:colOff>190500</xdr:colOff>
      <xdr:row>349</xdr:row>
      <xdr:rowOff>190500</xdr:rowOff>
    </xdr:to>
    <xdr:pic>
      <xdr:nvPicPr>
        <xdr:cNvPr id="268" name="Picture 267">
          <a:extLst>
            <a:ext uri="{FF2B5EF4-FFF2-40B4-BE49-F238E27FC236}">
              <a16:creationId xmlns:a16="http://schemas.microsoft.com/office/drawing/2014/main" id="{E24202EC-D33D-EB1E-16AF-4BE03458B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962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350</xdr:row>
      <xdr:rowOff>0</xdr:rowOff>
    </xdr:from>
    <xdr:to>
      <xdr:col>4</xdr:col>
      <xdr:colOff>190500</xdr:colOff>
      <xdr:row>350</xdr:row>
      <xdr:rowOff>190500</xdr:rowOff>
    </xdr:to>
    <xdr:pic>
      <xdr:nvPicPr>
        <xdr:cNvPr id="269" name="Picture 268">
          <a:extLst>
            <a:ext uri="{FF2B5EF4-FFF2-40B4-BE49-F238E27FC236}">
              <a16:creationId xmlns:a16="http://schemas.microsoft.com/office/drawing/2014/main" id="{0B6C870F-0BE0-0364-99AA-E7380C3F0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053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351</xdr:row>
      <xdr:rowOff>0</xdr:rowOff>
    </xdr:from>
    <xdr:to>
      <xdr:col>4</xdr:col>
      <xdr:colOff>190500</xdr:colOff>
      <xdr:row>351</xdr:row>
      <xdr:rowOff>190500</xdr:rowOff>
    </xdr:to>
    <xdr:pic>
      <xdr:nvPicPr>
        <xdr:cNvPr id="270" name="Picture 269">
          <a:extLst>
            <a:ext uri="{FF2B5EF4-FFF2-40B4-BE49-F238E27FC236}">
              <a16:creationId xmlns:a16="http://schemas.microsoft.com/office/drawing/2014/main" id="{F530B49B-ED1E-58B6-07DB-9E1DC96691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145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352</xdr:row>
      <xdr:rowOff>0</xdr:rowOff>
    </xdr:from>
    <xdr:to>
      <xdr:col>4</xdr:col>
      <xdr:colOff>190500</xdr:colOff>
      <xdr:row>352</xdr:row>
      <xdr:rowOff>190500</xdr:rowOff>
    </xdr:to>
    <xdr:pic>
      <xdr:nvPicPr>
        <xdr:cNvPr id="271" name="Picture 270">
          <a:extLst>
            <a:ext uri="{FF2B5EF4-FFF2-40B4-BE49-F238E27FC236}">
              <a16:creationId xmlns:a16="http://schemas.microsoft.com/office/drawing/2014/main" id="{F040CF62-74AE-FF54-4E1E-DE985C26B1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218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355</xdr:row>
      <xdr:rowOff>0</xdr:rowOff>
    </xdr:from>
    <xdr:to>
      <xdr:col>4</xdr:col>
      <xdr:colOff>190500</xdr:colOff>
      <xdr:row>355</xdr:row>
      <xdr:rowOff>190500</xdr:rowOff>
    </xdr:to>
    <xdr:pic>
      <xdr:nvPicPr>
        <xdr:cNvPr id="272" name="Picture 271">
          <a:extLst>
            <a:ext uri="{FF2B5EF4-FFF2-40B4-BE49-F238E27FC236}">
              <a16:creationId xmlns:a16="http://schemas.microsoft.com/office/drawing/2014/main" id="{3311337D-8421-1623-E11A-81CCD1C9AB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4027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356</xdr:row>
      <xdr:rowOff>0</xdr:rowOff>
    </xdr:from>
    <xdr:to>
      <xdr:col>4</xdr:col>
      <xdr:colOff>190500</xdr:colOff>
      <xdr:row>356</xdr:row>
      <xdr:rowOff>190500</xdr:rowOff>
    </xdr:to>
    <xdr:pic>
      <xdr:nvPicPr>
        <xdr:cNvPr id="273" name="Picture 272">
          <a:extLst>
            <a:ext uri="{FF2B5EF4-FFF2-40B4-BE49-F238E27FC236}">
              <a16:creationId xmlns:a16="http://schemas.microsoft.com/office/drawing/2014/main" id="{4B7FA5D9-D0AC-572C-2E5A-056080301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4576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357</xdr:row>
      <xdr:rowOff>0</xdr:rowOff>
    </xdr:from>
    <xdr:to>
      <xdr:col>4</xdr:col>
      <xdr:colOff>190500</xdr:colOff>
      <xdr:row>357</xdr:row>
      <xdr:rowOff>190500</xdr:rowOff>
    </xdr:to>
    <xdr:pic>
      <xdr:nvPicPr>
        <xdr:cNvPr id="274" name="Picture 273">
          <a:extLst>
            <a:ext uri="{FF2B5EF4-FFF2-40B4-BE49-F238E27FC236}">
              <a16:creationId xmlns:a16="http://schemas.microsoft.com/office/drawing/2014/main" id="{133FD20D-B239-EBB0-5507-969F7995A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5125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359</xdr:row>
      <xdr:rowOff>0</xdr:rowOff>
    </xdr:from>
    <xdr:to>
      <xdr:col>4</xdr:col>
      <xdr:colOff>190500</xdr:colOff>
      <xdr:row>359</xdr:row>
      <xdr:rowOff>190500</xdr:rowOff>
    </xdr:to>
    <xdr:pic>
      <xdr:nvPicPr>
        <xdr:cNvPr id="275" name="Picture 274">
          <a:extLst>
            <a:ext uri="{FF2B5EF4-FFF2-40B4-BE49-F238E27FC236}">
              <a16:creationId xmlns:a16="http://schemas.microsoft.com/office/drawing/2014/main" id="{B9D0F1FA-4E13-D204-9BCE-8AA56CD341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6321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360</xdr:row>
      <xdr:rowOff>0</xdr:rowOff>
    </xdr:from>
    <xdr:to>
      <xdr:col>4</xdr:col>
      <xdr:colOff>190500</xdr:colOff>
      <xdr:row>360</xdr:row>
      <xdr:rowOff>190500</xdr:rowOff>
    </xdr:to>
    <xdr:pic>
      <xdr:nvPicPr>
        <xdr:cNvPr id="276" name="Picture 275">
          <a:extLst>
            <a:ext uri="{FF2B5EF4-FFF2-40B4-BE49-F238E27FC236}">
              <a16:creationId xmlns:a16="http://schemas.microsoft.com/office/drawing/2014/main" id="{51DB8B31-32EF-B4A2-4B6E-A6E1403904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68701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362</xdr:row>
      <xdr:rowOff>0</xdr:rowOff>
    </xdr:from>
    <xdr:to>
      <xdr:col>4</xdr:col>
      <xdr:colOff>190500</xdr:colOff>
      <xdr:row>362</xdr:row>
      <xdr:rowOff>190500</xdr:rowOff>
    </xdr:to>
    <xdr:pic>
      <xdr:nvPicPr>
        <xdr:cNvPr id="277" name="Picture 276">
          <a:extLst>
            <a:ext uri="{FF2B5EF4-FFF2-40B4-BE49-F238E27FC236}">
              <a16:creationId xmlns:a16="http://schemas.microsoft.com/office/drawing/2014/main" id="{A2669210-3296-7080-FB24-498782556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806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363</xdr:row>
      <xdr:rowOff>0</xdr:rowOff>
    </xdr:from>
    <xdr:to>
      <xdr:col>4</xdr:col>
      <xdr:colOff>190500</xdr:colOff>
      <xdr:row>363</xdr:row>
      <xdr:rowOff>190500</xdr:rowOff>
    </xdr:to>
    <xdr:pic>
      <xdr:nvPicPr>
        <xdr:cNvPr id="278" name="Picture 277">
          <a:extLst>
            <a:ext uri="{FF2B5EF4-FFF2-40B4-BE49-F238E27FC236}">
              <a16:creationId xmlns:a16="http://schemas.microsoft.com/office/drawing/2014/main" id="{50407809-AFBD-126C-DF20-45FCDD1BEB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8615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371</xdr:row>
      <xdr:rowOff>0</xdr:rowOff>
    </xdr:from>
    <xdr:to>
      <xdr:col>4</xdr:col>
      <xdr:colOff>190500</xdr:colOff>
      <xdr:row>371</xdr:row>
      <xdr:rowOff>190500</xdr:rowOff>
    </xdr:to>
    <xdr:pic>
      <xdr:nvPicPr>
        <xdr:cNvPr id="279" name="Picture 278">
          <a:extLst>
            <a:ext uri="{FF2B5EF4-FFF2-40B4-BE49-F238E27FC236}">
              <a16:creationId xmlns:a16="http://schemas.microsoft.com/office/drawing/2014/main" id="{0F2F31C9-7016-57CB-EC7D-0AC79C020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4299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372</xdr:row>
      <xdr:rowOff>0</xdr:rowOff>
    </xdr:from>
    <xdr:to>
      <xdr:col>4</xdr:col>
      <xdr:colOff>190500</xdr:colOff>
      <xdr:row>372</xdr:row>
      <xdr:rowOff>190500</xdr:rowOff>
    </xdr:to>
    <xdr:pic>
      <xdr:nvPicPr>
        <xdr:cNvPr id="280" name="Picture 279">
          <a:extLst>
            <a:ext uri="{FF2B5EF4-FFF2-40B4-BE49-F238E27FC236}">
              <a16:creationId xmlns:a16="http://schemas.microsoft.com/office/drawing/2014/main" id="{2E6562E5-DCDD-07C3-7054-8984B10369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4848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373</xdr:row>
      <xdr:rowOff>0</xdr:rowOff>
    </xdr:from>
    <xdr:to>
      <xdr:col>4</xdr:col>
      <xdr:colOff>190500</xdr:colOff>
      <xdr:row>373</xdr:row>
      <xdr:rowOff>190500</xdr:rowOff>
    </xdr:to>
    <xdr:pic>
      <xdr:nvPicPr>
        <xdr:cNvPr id="281" name="Picture 280">
          <a:extLst>
            <a:ext uri="{FF2B5EF4-FFF2-40B4-BE49-F238E27FC236}">
              <a16:creationId xmlns:a16="http://schemas.microsoft.com/office/drawing/2014/main" id="{E6E73C1B-B604-6593-6C65-D3A9E2EBF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5579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376</xdr:row>
      <xdr:rowOff>0</xdr:rowOff>
    </xdr:from>
    <xdr:to>
      <xdr:col>4</xdr:col>
      <xdr:colOff>190500</xdr:colOff>
      <xdr:row>376</xdr:row>
      <xdr:rowOff>190500</xdr:rowOff>
    </xdr:to>
    <xdr:pic>
      <xdr:nvPicPr>
        <xdr:cNvPr id="282" name="Picture 281">
          <a:extLst>
            <a:ext uri="{FF2B5EF4-FFF2-40B4-BE49-F238E27FC236}">
              <a16:creationId xmlns:a16="http://schemas.microsoft.com/office/drawing/2014/main" id="{45DA3BCA-DEF7-9EB2-7A69-1A3ED1F148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8505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382</xdr:row>
      <xdr:rowOff>0</xdr:rowOff>
    </xdr:from>
    <xdr:to>
      <xdr:col>4</xdr:col>
      <xdr:colOff>190500</xdr:colOff>
      <xdr:row>382</xdr:row>
      <xdr:rowOff>190500</xdr:rowOff>
    </xdr:to>
    <xdr:pic>
      <xdr:nvPicPr>
        <xdr:cNvPr id="283" name="Picture 282">
          <a:extLst>
            <a:ext uri="{FF2B5EF4-FFF2-40B4-BE49-F238E27FC236}">
              <a16:creationId xmlns:a16="http://schemas.microsoft.com/office/drawing/2014/main" id="{5B421C53-6244-EEEF-FB98-C4E0B1D85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2895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383</xdr:row>
      <xdr:rowOff>0</xdr:rowOff>
    </xdr:from>
    <xdr:to>
      <xdr:col>4</xdr:col>
      <xdr:colOff>190500</xdr:colOff>
      <xdr:row>383</xdr:row>
      <xdr:rowOff>190500</xdr:rowOff>
    </xdr:to>
    <xdr:pic>
      <xdr:nvPicPr>
        <xdr:cNvPr id="284" name="Picture 283">
          <a:extLst>
            <a:ext uri="{FF2B5EF4-FFF2-40B4-BE49-F238E27FC236}">
              <a16:creationId xmlns:a16="http://schemas.microsoft.com/office/drawing/2014/main" id="{B4C6B992-2AE2-F7CA-9F5F-C0F7E353F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3626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384</xdr:row>
      <xdr:rowOff>0</xdr:rowOff>
    </xdr:from>
    <xdr:to>
      <xdr:col>4</xdr:col>
      <xdr:colOff>190500</xdr:colOff>
      <xdr:row>384</xdr:row>
      <xdr:rowOff>190500</xdr:rowOff>
    </xdr:to>
    <xdr:pic>
      <xdr:nvPicPr>
        <xdr:cNvPr id="285" name="Picture 284">
          <a:extLst>
            <a:ext uri="{FF2B5EF4-FFF2-40B4-BE49-F238E27FC236}">
              <a16:creationId xmlns:a16="http://schemas.microsoft.com/office/drawing/2014/main" id="{4BCB84E3-765D-BBDF-B4A3-4F8C3AF247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4358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385</xdr:row>
      <xdr:rowOff>0</xdr:rowOff>
    </xdr:from>
    <xdr:to>
      <xdr:col>4</xdr:col>
      <xdr:colOff>190500</xdr:colOff>
      <xdr:row>385</xdr:row>
      <xdr:rowOff>190500</xdr:rowOff>
    </xdr:to>
    <xdr:pic>
      <xdr:nvPicPr>
        <xdr:cNvPr id="286" name="Picture 285">
          <a:extLst>
            <a:ext uri="{FF2B5EF4-FFF2-40B4-BE49-F238E27FC236}">
              <a16:creationId xmlns:a16="http://schemas.microsoft.com/office/drawing/2014/main" id="{D76265F6-BA4F-8CB4-4F3C-5556B85AB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5089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386</xdr:row>
      <xdr:rowOff>0</xdr:rowOff>
    </xdr:from>
    <xdr:to>
      <xdr:col>4</xdr:col>
      <xdr:colOff>190500</xdr:colOff>
      <xdr:row>386</xdr:row>
      <xdr:rowOff>190500</xdr:rowOff>
    </xdr:to>
    <xdr:pic>
      <xdr:nvPicPr>
        <xdr:cNvPr id="287" name="Picture 286">
          <a:extLst>
            <a:ext uri="{FF2B5EF4-FFF2-40B4-BE49-F238E27FC236}">
              <a16:creationId xmlns:a16="http://schemas.microsoft.com/office/drawing/2014/main" id="{675CD0DE-9F8C-3D09-BAF6-984D5DE4E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5821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387</xdr:row>
      <xdr:rowOff>0</xdr:rowOff>
    </xdr:from>
    <xdr:to>
      <xdr:col>4</xdr:col>
      <xdr:colOff>190500</xdr:colOff>
      <xdr:row>387</xdr:row>
      <xdr:rowOff>190500</xdr:rowOff>
    </xdr:to>
    <xdr:pic>
      <xdr:nvPicPr>
        <xdr:cNvPr id="288" name="Picture 287">
          <a:extLst>
            <a:ext uri="{FF2B5EF4-FFF2-40B4-BE49-F238E27FC236}">
              <a16:creationId xmlns:a16="http://schemas.microsoft.com/office/drawing/2014/main" id="{99DC60B0-1D62-1B23-31B3-94C79ABF4B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6552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388</xdr:row>
      <xdr:rowOff>0</xdr:rowOff>
    </xdr:from>
    <xdr:to>
      <xdr:col>4</xdr:col>
      <xdr:colOff>190500</xdr:colOff>
      <xdr:row>388</xdr:row>
      <xdr:rowOff>190500</xdr:rowOff>
    </xdr:to>
    <xdr:pic>
      <xdr:nvPicPr>
        <xdr:cNvPr id="289" name="Picture 288">
          <a:extLst>
            <a:ext uri="{FF2B5EF4-FFF2-40B4-BE49-F238E27FC236}">
              <a16:creationId xmlns:a16="http://schemas.microsoft.com/office/drawing/2014/main" id="{7C3FEB0A-B24E-315B-1B72-606FA4174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7284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389</xdr:row>
      <xdr:rowOff>0</xdr:rowOff>
    </xdr:from>
    <xdr:to>
      <xdr:col>4</xdr:col>
      <xdr:colOff>190500</xdr:colOff>
      <xdr:row>389</xdr:row>
      <xdr:rowOff>190500</xdr:rowOff>
    </xdr:to>
    <xdr:pic>
      <xdr:nvPicPr>
        <xdr:cNvPr id="290" name="Picture 289">
          <a:extLst>
            <a:ext uri="{FF2B5EF4-FFF2-40B4-BE49-F238E27FC236}">
              <a16:creationId xmlns:a16="http://schemas.microsoft.com/office/drawing/2014/main" id="{A00A2904-0127-5B4A-488E-DAD45B4C5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8015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402</xdr:row>
      <xdr:rowOff>0</xdr:rowOff>
    </xdr:from>
    <xdr:to>
      <xdr:col>4</xdr:col>
      <xdr:colOff>190500</xdr:colOff>
      <xdr:row>402</xdr:row>
      <xdr:rowOff>190500</xdr:rowOff>
    </xdr:to>
    <xdr:pic>
      <xdr:nvPicPr>
        <xdr:cNvPr id="291" name="Picture 290">
          <a:extLst>
            <a:ext uri="{FF2B5EF4-FFF2-40B4-BE49-F238E27FC236}">
              <a16:creationId xmlns:a16="http://schemas.microsoft.com/office/drawing/2014/main" id="{4E0F228B-967F-BB86-73C1-23772FC967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7525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403</xdr:row>
      <xdr:rowOff>0</xdr:rowOff>
    </xdr:from>
    <xdr:to>
      <xdr:col>4</xdr:col>
      <xdr:colOff>190500</xdr:colOff>
      <xdr:row>403</xdr:row>
      <xdr:rowOff>190500</xdr:rowOff>
    </xdr:to>
    <xdr:pic>
      <xdr:nvPicPr>
        <xdr:cNvPr id="292" name="Picture 291">
          <a:extLst>
            <a:ext uri="{FF2B5EF4-FFF2-40B4-BE49-F238E27FC236}">
              <a16:creationId xmlns:a16="http://schemas.microsoft.com/office/drawing/2014/main" id="{1B4CB7F4-6C1E-0F06-1DBC-45ABC41AF9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8439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404</xdr:row>
      <xdr:rowOff>0</xdr:rowOff>
    </xdr:from>
    <xdr:to>
      <xdr:col>4</xdr:col>
      <xdr:colOff>190500</xdr:colOff>
      <xdr:row>404</xdr:row>
      <xdr:rowOff>190500</xdr:rowOff>
    </xdr:to>
    <xdr:pic>
      <xdr:nvPicPr>
        <xdr:cNvPr id="293" name="Picture 292">
          <a:extLst>
            <a:ext uri="{FF2B5EF4-FFF2-40B4-BE49-F238E27FC236}">
              <a16:creationId xmlns:a16="http://schemas.microsoft.com/office/drawing/2014/main" id="{69D6167D-0437-0269-DC45-7BCCC9BD7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8988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405</xdr:row>
      <xdr:rowOff>0</xdr:rowOff>
    </xdr:from>
    <xdr:to>
      <xdr:col>4</xdr:col>
      <xdr:colOff>190500</xdr:colOff>
      <xdr:row>405</xdr:row>
      <xdr:rowOff>190500</xdr:rowOff>
    </xdr:to>
    <xdr:pic>
      <xdr:nvPicPr>
        <xdr:cNvPr id="294" name="Picture 293">
          <a:extLst>
            <a:ext uri="{FF2B5EF4-FFF2-40B4-BE49-F238E27FC236}">
              <a16:creationId xmlns:a16="http://schemas.microsoft.com/office/drawing/2014/main" id="{D44BC128-84FB-E2A2-8E91-0F144C90B3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9537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406</xdr:row>
      <xdr:rowOff>0</xdr:rowOff>
    </xdr:from>
    <xdr:to>
      <xdr:col>4</xdr:col>
      <xdr:colOff>190500</xdr:colOff>
      <xdr:row>406</xdr:row>
      <xdr:rowOff>190500</xdr:rowOff>
    </xdr:to>
    <xdr:pic>
      <xdr:nvPicPr>
        <xdr:cNvPr id="295" name="Picture 294">
          <a:extLst>
            <a:ext uri="{FF2B5EF4-FFF2-40B4-BE49-F238E27FC236}">
              <a16:creationId xmlns:a16="http://schemas.microsoft.com/office/drawing/2014/main" id="{D34705BA-89EC-8410-6326-453515C8A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0085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407</xdr:row>
      <xdr:rowOff>0</xdr:rowOff>
    </xdr:from>
    <xdr:to>
      <xdr:col>4</xdr:col>
      <xdr:colOff>190500</xdr:colOff>
      <xdr:row>407</xdr:row>
      <xdr:rowOff>190500</xdr:rowOff>
    </xdr:to>
    <xdr:pic>
      <xdr:nvPicPr>
        <xdr:cNvPr id="296" name="Picture 295">
          <a:extLst>
            <a:ext uri="{FF2B5EF4-FFF2-40B4-BE49-F238E27FC236}">
              <a16:creationId xmlns:a16="http://schemas.microsoft.com/office/drawing/2014/main" id="{E32D4FD3-A757-7F22-49EE-8D9D4DFA7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0634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408</xdr:row>
      <xdr:rowOff>0</xdr:rowOff>
    </xdr:from>
    <xdr:to>
      <xdr:col>4</xdr:col>
      <xdr:colOff>190500</xdr:colOff>
      <xdr:row>408</xdr:row>
      <xdr:rowOff>190500</xdr:rowOff>
    </xdr:to>
    <xdr:pic>
      <xdr:nvPicPr>
        <xdr:cNvPr id="297" name="Picture 296">
          <a:extLst>
            <a:ext uri="{FF2B5EF4-FFF2-40B4-BE49-F238E27FC236}">
              <a16:creationId xmlns:a16="http://schemas.microsoft.com/office/drawing/2014/main" id="{A86B42C2-3755-88EF-6813-8989BC3466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1183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409</xdr:row>
      <xdr:rowOff>0</xdr:rowOff>
    </xdr:from>
    <xdr:to>
      <xdr:col>4</xdr:col>
      <xdr:colOff>190500</xdr:colOff>
      <xdr:row>409</xdr:row>
      <xdr:rowOff>190500</xdr:rowOff>
    </xdr:to>
    <xdr:pic>
      <xdr:nvPicPr>
        <xdr:cNvPr id="298" name="Picture 297">
          <a:extLst>
            <a:ext uri="{FF2B5EF4-FFF2-40B4-BE49-F238E27FC236}">
              <a16:creationId xmlns:a16="http://schemas.microsoft.com/office/drawing/2014/main" id="{9F0CEB5B-45A4-C04C-D3A2-0A56362417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1731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410</xdr:row>
      <xdr:rowOff>0</xdr:rowOff>
    </xdr:from>
    <xdr:to>
      <xdr:col>4</xdr:col>
      <xdr:colOff>190500</xdr:colOff>
      <xdr:row>410</xdr:row>
      <xdr:rowOff>190500</xdr:rowOff>
    </xdr:to>
    <xdr:pic>
      <xdr:nvPicPr>
        <xdr:cNvPr id="299" name="Picture 298">
          <a:extLst>
            <a:ext uri="{FF2B5EF4-FFF2-40B4-BE49-F238E27FC236}">
              <a16:creationId xmlns:a16="http://schemas.microsoft.com/office/drawing/2014/main" id="{A7819154-CAC1-AAA1-ADED-DF40C06C75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2280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411</xdr:row>
      <xdr:rowOff>0</xdr:rowOff>
    </xdr:from>
    <xdr:to>
      <xdr:col>4</xdr:col>
      <xdr:colOff>190500</xdr:colOff>
      <xdr:row>411</xdr:row>
      <xdr:rowOff>190500</xdr:rowOff>
    </xdr:to>
    <xdr:pic>
      <xdr:nvPicPr>
        <xdr:cNvPr id="300" name="Picture 299">
          <a:extLst>
            <a:ext uri="{FF2B5EF4-FFF2-40B4-BE49-F238E27FC236}">
              <a16:creationId xmlns:a16="http://schemas.microsoft.com/office/drawing/2014/main" id="{334DE473-E5A3-B4BD-031C-0E565E5360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2828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412</xdr:row>
      <xdr:rowOff>0</xdr:rowOff>
    </xdr:from>
    <xdr:to>
      <xdr:col>4</xdr:col>
      <xdr:colOff>190500</xdr:colOff>
      <xdr:row>412</xdr:row>
      <xdr:rowOff>190500</xdr:rowOff>
    </xdr:to>
    <xdr:pic>
      <xdr:nvPicPr>
        <xdr:cNvPr id="301" name="Picture 300">
          <a:extLst>
            <a:ext uri="{FF2B5EF4-FFF2-40B4-BE49-F238E27FC236}">
              <a16:creationId xmlns:a16="http://schemas.microsoft.com/office/drawing/2014/main" id="{CD936F3C-6D48-9CCA-5057-D1EDF3A078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3377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413</xdr:row>
      <xdr:rowOff>0</xdr:rowOff>
    </xdr:from>
    <xdr:to>
      <xdr:col>4</xdr:col>
      <xdr:colOff>190500</xdr:colOff>
      <xdr:row>413</xdr:row>
      <xdr:rowOff>190500</xdr:rowOff>
    </xdr:to>
    <xdr:pic>
      <xdr:nvPicPr>
        <xdr:cNvPr id="302" name="Picture 301">
          <a:extLst>
            <a:ext uri="{FF2B5EF4-FFF2-40B4-BE49-F238E27FC236}">
              <a16:creationId xmlns:a16="http://schemas.microsoft.com/office/drawing/2014/main" id="{7FA53C89-30F2-5D7B-87A5-EF46D8DB2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3926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415</xdr:row>
      <xdr:rowOff>0</xdr:rowOff>
    </xdr:from>
    <xdr:to>
      <xdr:col>4</xdr:col>
      <xdr:colOff>190500</xdr:colOff>
      <xdr:row>415</xdr:row>
      <xdr:rowOff>190500</xdr:rowOff>
    </xdr:to>
    <xdr:pic>
      <xdr:nvPicPr>
        <xdr:cNvPr id="303" name="Picture 302">
          <a:extLst>
            <a:ext uri="{FF2B5EF4-FFF2-40B4-BE49-F238E27FC236}">
              <a16:creationId xmlns:a16="http://schemas.microsoft.com/office/drawing/2014/main" id="{462F08A1-7AFC-5F27-FA4A-2A578D1729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5572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419</xdr:row>
      <xdr:rowOff>0</xdr:rowOff>
    </xdr:from>
    <xdr:to>
      <xdr:col>4</xdr:col>
      <xdr:colOff>190500</xdr:colOff>
      <xdr:row>419</xdr:row>
      <xdr:rowOff>190500</xdr:rowOff>
    </xdr:to>
    <xdr:pic>
      <xdr:nvPicPr>
        <xdr:cNvPr id="304" name="Picture 303">
          <a:extLst>
            <a:ext uri="{FF2B5EF4-FFF2-40B4-BE49-F238E27FC236}">
              <a16:creationId xmlns:a16="http://schemas.microsoft.com/office/drawing/2014/main" id="{0CCF7C9B-23FE-9F93-4692-B9AFF40E3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9229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420</xdr:row>
      <xdr:rowOff>0</xdr:rowOff>
    </xdr:from>
    <xdr:to>
      <xdr:col>4</xdr:col>
      <xdr:colOff>190500</xdr:colOff>
      <xdr:row>420</xdr:row>
      <xdr:rowOff>190500</xdr:rowOff>
    </xdr:to>
    <xdr:pic>
      <xdr:nvPicPr>
        <xdr:cNvPr id="305" name="Picture 304">
          <a:extLst>
            <a:ext uri="{FF2B5EF4-FFF2-40B4-BE49-F238E27FC236}">
              <a16:creationId xmlns:a16="http://schemas.microsoft.com/office/drawing/2014/main" id="{61D55587-099E-417B-0DA2-58D4427C3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0144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421</xdr:row>
      <xdr:rowOff>0</xdr:rowOff>
    </xdr:from>
    <xdr:to>
      <xdr:col>4</xdr:col>
      <xdr:colOff>190500</xdr:colOff>
      <xdr:row>421</xdr:row>
      <xdr:rowOff>190500</xdr:rowOff>
    </xdr:to>
    <xdr:pic>
      <xdr:nvPicPr>
        <xdr:cNvPr id="306" name="Picture 305">
          <a:extLst>
            <a:ext uri="{FF2B5EF4-FFF2-40B4-BE49-F238E27FC236}">
              <a16:creationId xmlns:a16="http://schemas.microsoft.com/office/drawing/2014/main" id="{2E74CBB7-0C38-C325-790D-FAF30F2EB1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1058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422</xdr:row>
      <xdr:rowOff>0</xdr:rowOff>
    </xdr:from>
    <xdr:to>
      <xdr:col>4</xdr:col>
      <xdr:colOff>190500</xdr:colOff>
      <xdr:row>422</xdr:row>
      <xdr:rowOff>190500</xdr:rowOff>
    </xdr:to>
    <xdr:pic>
      <xdr:nvPicPr>
        <xdr:cNvPr id="307" name="Picture 306">
          <a:extLst>
            <a:ext uri="{FF2B5EF4-FFF2-40B4-BE49-F238E27FC236}">
              <a16:creationId xmlns:a16="http://schemas.microsoft.com/office/drawing/2014/main" id="{3936AD46-534F-06AB-3391-0574318805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1972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423</xdr:row>
      <xdr:rowOff>0</xdr:rowOff>
    </xdr:from>
    <xdr:to>
      <xdr:col>4</xdr:col>
      <xdr:colOff>190500</xdr:colOff>
      <xdr:row>423</xdr:row>
      <xdr:rowOff>190500</xdr:rowOff>
    </xdr:to>
    <xdr:pic>
      <xdr:nvPicPr>
        <xdr:cNvPr id="308" name="Picture 307">
          <a:extLst>
            <a:ext uri="{FF2B5EF4-FFF2-40B4-BE49-F238E27FC236}">
              <a16:creationId xmlns:a16="http://schemas.microsoft.com/office/drawing/2014/main" id="{EDCAA8CE-9AC0-AE6F-232B-FCC95F0DD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2887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424</xdr:row>
      <xdr:rowOff>0</xdr:rowOff>
    </xdr:from>
    <xdr:to>
      <xdr:col>4</xdr:col>
      <xdr:colOff>190500</xdr:colOff>
      <xdr:row>424</xdr:row>
      <xdr:rowOff>190500</xdr:rowOff>
    </xdr:to>
    <xdr:pic>
      <xdr:nvPicPr>
        <xdr:cNvPr id="309" name="Picture 308">
          <a:extLst>
            <a:ext uri="{FF2B5EF4-FFF2-40B4-BE49-F238E27FC236}">
              <a16:creationId xmlns:a16="http://schemas.microsoft.com/office/drawing/2014/main" id="{4B2E00FE-3B16-74BA-8B0B-898555936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3618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425</xdr:row>
      <xdr:rowOff>0</xdr:rowOff>
    </xdr:from>
    <xdr:to>
      <xdr:col>4</xdr:col>
      <xdr:colOff>190500</xdr:colOff>
      <xdr:row>425</xdr:row>
      <xdr:rowOff>190500</xdr:rowOff>
    </xdr:to>
    <xdr:pic>
      <xdr:nvPicPr>
        <xdr:cNvPr id="310" name="Picture 309">
          <a:extLst>
            <a:ext uri="{FF2B5EF4-FFF2-40B4-BE49-F238E27FC236}">
              <a16:creationId xmlns:a16="http://schemas.microsoft.com/office/drawing/2014/main" id="{E5F3DFAF-15E4-65DB-0566-AC94EDB77B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4350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428</xdr:row>
      <xdr:rowOff>0</xdr:rowOff>
    </xdr:from>
    <xdr:to>
      <xdr:col>4</xdr:col>
      <xdr:colOff>190500</xdr:colOff>
      <xdr:row>428</xdr:row>
      <xdr:rowOff>190500</xdr:rowOff>
    </xdr:to>
    <xdr:pic>
      <xdr:nvPicPr>
        <xdr:cNvPr id="311" name="Picture 310">
          <a:extLst>
            <a:ext uri="{FF2B5EF4-FFF2-40B4-BE49-F238E27FC236}">
              <a16:creationId xmlns:a16="http://schemas.microsoft.com/office/drawing/2014/main" id="{90B654DB-6BCF-1E71-6F31-4DCD79FC4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7642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430</xdr:row>
      <xdr:rowOff>0</xdr:rowOff>
    </xdr:from>
    <xdr:to>
      <xdr:col>4</xdr:col>
      <xdr:colOff>190500</xdr:colOff>
      <xdr:row>430</xdr:row>
      <xdr:rowOff>190500</xdr:rowOff>
    </xdr:to>
    <xdr:pic>
      <xdr:nvPicPr>
        <xdr:cNvPr id="312" name="Picture 311">
          <a:extLst>
            <a:ext uri="{FF2B5EF4-FFF2-40B4-BE49-F238E27FC236}">
              <a16:creationId xmlns:a16="http://schemas.microsoft.com/office/drawing/2014/main" id="{C5A794B7-3C0C-9036-325A-661557B3B1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9288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431</xdr:row>
      <xdr:rowOff>0</xdr:rowOff>
    </xdr:from>
    <xdr:to>
      <xdr:col>4</xdr:col>
      <xdr:colOff>190500</xdr:colOff>
      <xdr:row>431</xdr:row>
      <xdr:rowOff>190500</xdr:rowOff>
    </xdr:to>
    <xdr:pic>
      <xdr:nvPicPr>
        <xdr:cNvPr id="313" name="Picture 312">
          <a:extLst>
            <a:ext uri="{FF2B5EF4-FFF2-40B4-BE49-F238E27FC236}">
              <a16:creationId xmlns:a16="http://schemas.microsoft.com/office/drawing/2014/main" id="{AE878BC9-B5DE-CA7F-EF2A-6F7E7B08E3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0019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432</xdr:row>
      <xdr:rowOff>0</xdr:rowOff>
    </xdr:from>
    <xdr:to>
      <xdr:col>4</xdr:col>
      <xdr:colOff>190500</xdr:colOff>
      <xdr:row>432</xdr:row>
      <xdr:rowOff>190500</xdr:rowOff>
    </xdr:to>
    <xdr:pic>
      <xdr:nvPicPr>
        <xdr:cNvPr id="314" name="Picture 313">
          <a:extLst>
            <a:ext uri="{FF2B5EF4-FFF2-40B4-BE49-F238E27FC236}">
              <a16:creationId xmlns:a16="http://schemas.microsoft.com/office/drawing/2014/main" id="{7C0D0DC3-61D6-D855-9E64-C798A9338B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0568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433</xdr:row>
      <xdr:rowOff>0</xdr:rowOff>
    </xdr:from>
    <xdr:to>
      <xdr:col>4</xdr:col>
      <xdr:colOff>190500</xdr:colOff>
      <xdr:row>433</xdr:row>
      <xdr:rowOff>190500</xdr:rowOff>
    </xdr:to>
    <xdr:pic>
      <xdr:nvPicPr>
        <xdr:cNvPr id="315" name="Picture 314">
          <a:extLst>
            <a:ext uri="{FF2B5EF4-FFF2-40B4-BE49-F238E27FC236}">
              <a16:creationId xmlns:a16="http://schemas.microsoft.com/office/drawing/2014/main" id="{77387321-2C07-FBCA-778A-BFABF5E648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1299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434</xdr:row>
      <xdr:rowOff>0</xdr:rowOff>
    </xdr:from>
    <xdr:to>
      <xdr:col>4</xdr:col>
      <xdr:colOff>190500</xdr:colOff>
      <xdr:row>434</xdr:row>
      <xdr:rowOff>190500</xdr:rowOff>
    </xdr:to>
    <xdr:pic>
      <xdr:nvPicPr>
        <xdr:cNvPr id="316" name="Picture 315">
          <a:extLst>
            <a:ext uri="{FF2B5EF4-FFF2-40B4-BE49-F238E27FC236}">
              <a16:creationId xmlns:a16="http://schemas.microsoft.com/office/drawing/2014/main" id="{1258A81C-2F79-4714-6A5A-3C7E73A6F0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1848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435</xdr:row>
      <xdr:rowOff>0</xdr:rowOff>
    </xdr:from>
    <xdr:to>
      <xdr:col>4</xdr:col>
      <xdr:colOff>190500</xdr:colOff>
      <xdr:row>435</xdr:row>
      <xdr:rowOff>190500</xdr:rowOff>
    </xdr:to>
    <xdr:pic>
      <xdr:nvPicPr>
        <xdr:cNvPr id="317" name="Picture 316">
          <a:extLst>
            <a:ext uri="{FF2B5EF4-FFF2-40B4-BE49-F238E27FC236}">
              <a16:creationId xmlns:a16="http://schemas.microsoft.com/office/drawing/2014/main" id="{66DB00F2-19EA-99B2-8C24-DF3EEE8BCB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2397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436</xdr:row>
      <xdr:rowOff>0</xdr:rowOff>
    </xdr:from>
    <xdr:to>
      <xdr:col>4</xdr:col>
      <xdr:colOff>190500</xdr:colOff>
      <xdr:row>436</xdr:row>
      <xdr:rowOff>190500</xdr:rowOff>
    </xdr:to>
    <xdr:pic>
      <xdr:nvPicPr>
        <xdr:cNvPr id="318" name="Picture 317">
          <a:extLst>
            <a:ext uri="{FF2B5EF4-FFF2-40B4-BE49-F238E27FC236}">
              <a16:creationId xmlns:a16="http://schemas.microsoft.com/office/drawing/2014/main" id="{D5344DC2-C911-2890-2C3E-12BB839037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2945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437</xdr:row>
      <xdr:rowOff>0</xdr:rowOff>
    </xdr:from>
    <xdr:to>
      <xdr:col>4</xdr:col>
      <xdr:colOff>190500</xdr:colOff>
      <xdr:row>437</xdr:row>
      <xdr:rowOff>190500</xdr:rowOff>
    </xdr:to>
    <xdr:pic>
      <xdr:nvPicPr>
        <xdr:cNvPr id="319" name="Picture 318">
          <a:extLst>
            <a:ext uri="{FF2B5EF4-FFF2-40B4-BE49-F238E27FC236}">
              <a16:creationId xmlns:a16="http://schemas.microsoft.com/office/drawing/2014/main" id="{AD3CD844-71EA-CBAB-C699-AE223A5B4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3494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438</xdr:row>
      <xdr:rowOff>0</xdr:rowOff>
    </xdr:from>
    <xdr:to>
      <xdr:col>4</xdr:col>
      <xdr:colOff>190500</xdr:colOff>
      <xdr:row>438</xdr:row>
      <xdr:rowOff>190500</xdr:rowOff>
    </xdr:to>
    <xdr:pic>
      <xdr:nvPicPr>
        <xdr:cNvPr id="320" name="Picture 319">
          <a:extLst>
            <a:ext uri="{FF2B5EF4-FFF2-40B4-BE49-F238E27FC236}">
              <a16:creationId xmlns:a16="http://schemas.microsoft.com/office/drawing/2014/main" id="{A0113B68-1688-84B9-9D94-30F12F416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4043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439</xdr:row>
      <xdr:rowOff>0</xdr:rowOff>
    </xdr:from>
    <xdr:to>
      <xdr:col>4</xdr:col>
      <xdr:colOff>190500</xdr:colOff>
      <xdr:row>439</xdr:row>
      <xdr:rowOff>190500</xdr:rowOff>
    </xdr:to>
    <xdr:pic>
      <xdr:nvPicPr>
        <xdr:cNvPr id="321" name="Picture 320">
          <a:extLst>
            <a:ext uri="{FF2B5EF4-FFF2-40B4-BE49-F238E27FC236}">
              <a16:creationId xmlns:a16="http://schemas.microsoft.com/office/drawing/2014/main" id="{9DBFF24E-C301-B940-B4D1-19B5274F3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4591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440</xdr:row>
      <xdr:rowOff>0</xdr:rowOff>
    </xdr:from>
    <xdr:to>
      <xdr:col>4</xdr:col>
      <xdr:colOff>190500</xdr:colOff>
      <xdr:row>440</xdr:row>
      <xdr:rowOff>190500</xdr:rowOff>
    </xdr:to>
    <xdr:pic>
      <xdr:nvPicPr>
        <xdr:cNvPr id="322" name="Picture 321">
          <a:extLst>
            <a:ext uri="{FF2B5EF4-FFF2-40B4-BE49-F238E27FC236}">
              <a16:creationId xmlns:a16="http://schemas.microsoft.com/office/drawing/2014/main" id="{1630B74A-C5CA-7707-7DB8-F09A002A7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5140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441</xdr:row>
      <xdr:rowOff>0</xdr:rowOff>
    </xdr:from>
    <xdr:to>
      <xdr:col>4</xdr:col>
      <xdr:colOff>190500</xdr:colOff>
      <xdr:row>441</xdr:row>
      <xdr:rowOff>190500</xdr:rowOff>
    </xdr:to>
    <xdr:pic>
      <xdr:nvPicPr>
        <xdr:cNvPr id="323" name="Picture 322">
          <a:extLst>
            <a:ext uri="{FF2B5EF4-FFF2-40B4-BE49-F238E27FC236}">
              <a16:creationId xmlns:a16="http://schemas.microsoft.com/office/drawing/2014/main" id="{CD252188-667C-AC94-831B-184F63EB3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5688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442</xdr:row>
      <xdr:rowOff>0</xdr:rowOff>
    </xdr:from>
    <xdr:to>
      <xdr:col>4</xdr:col>
      <xdr:colOff>190500</xdr:colOff>
      <xdr:row>442</xdr:row>
      <xdr:rowOff>190500</xdr:rowOff>
    </xdr:to>
    <xdr:pic>
      <xdr:nvPicPr>
        <xdr:cNvPr id="324" name="Picture 323">
          <a:extLst>
            <a:ext uri="{FF2B5EF4-FFF2-40B4-BE49-F238E27FC236}">
              <a16:creationId xmlns:a16="http://schemas.microsoft.com/office/drawing/2014/main" id="{59A9A686-05A8-1EC0-FDFE-2852B48E16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6237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443</xdr:row>
      <xdr:rowOff>0</xdr:rowOff>
    </xdr:from>
    <xdr:to>
      <xdr:col>4</xdr:col>
      <xdr:colOff>190500</xdr:colOff>
      <xdr:row>443</xdr:row>
      <xdr:rowOff>190500</xdr:rowOff>
    </xdr:to>
    <xdr:pic>
      <xdr:nvPicPr>
        <xdr:cNvPr id="325" name="Picture 324">
          <a:extLst>
            <a:ext uri="{FF2B5EF4-FFF2-40B4-BE49-F238E27FC236}">
              <a16:creationId xmlns:a16="http://schemas.microsoft.com/office/drawing/2014/main" id="{4695E5C5-428C-1093-5641-B8CF02EE9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6786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444</xdr:row>
      <xdr:rowOff>0</xdr:rowOff>
    </xdr:from>
    <xdr:to>
      <xdr:col>4</xdr:col>
      <xdr:colOff>190500</xdr:colOff>
      <xdr:row>444</xdr:row>
      <xdr:rowOff>190500</xdr:rowOff>
    </xdr:to>
    <xdr:pic>
      <xdr:nvPicPr>
        <xdr:cNvPr id="326" name="Picture 325">
          <a:extLst>
            <a:ext uri="{FF2B5EF4-FFF2-40B4-BE49-F238E27FC236}">
              <a16:creationId xmlns:a16="http://schemas.microsoft.com/office/drawing/2014/main" id="{089B654F-3785-7C23-868B-FE31E3487D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7700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445</xdr:row>
      <xdr:rowOff>0</xdr:rowOff>
    </xdr:from>
    <xdr:to>
      <xdr:col>4</xdr:col>
      <xdr:colOff>190500</xdr:colOff>
      <xdr:row>445</xdr:row>
      <xdr:rowOff>190500</xdr:rowOff>
    </xdr:to>
    <xdr:pic>
      <xdr:nvPicPr>
        <xdr:cNvPr id="327" name="Picture 326">
          <a:extLst>
            <a:ext uri="{FF2B5EF4-FFF2-40B4-BE49-F238E27FC236}">
              <a16:creationId xmlns:a16="http://schemas.microsoft.com/office/drawing/2014/main" id="{8AB521FF-E315-4B3D-C3F7-323F6DCBA0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8615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447</xdr:row>
      <xdr:rowOff>0</xdr:rowOff>
    </xdr:from>
    <xdr:to>
      <xdr:col>4</xdr:col>
      <xdr:colOff>190500</xdr:colOff>
      <xdr:row>447</xdr:row>
      <xdr:rowOff>190500</xdr:rowOff>
    </xdr:to>
    <xdr:pic>
      <xdr:nvPicPr>
        <xdr:cNvPr id="328" name="Picture 327">
          <a:extLst>
            <a:ext uri="{FF2B5EF4-FFF2-40B4-BE49-F238E27FC236}">
              <a16:creationId xmlns:a16="http://schemas.microsoft.com/office/drawing/2014/main" id="{834E2C56-B212-F571-9DB3-A092D0D1E6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50443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448</xdr:row>
      <xdr:rowOff>0</xdr:rowOff>
    </xdr:from>
    <xdr:to>
      <xdr:col>4</xdr:col>
      <xdr:colOff>190500</xdr:colOff>
      <xdr:row>448</xdr:row>
      <xdr:rowOff>190500</xdr:rowOff>
    </xdr:to>
    <xdr:pic>
      <xdr:nvPicPr>
        <xdr:cNvPr id="329" name="Picture 328">
          <a:extLst>
            <a:ext uri="{FF2B5EF4-FFF2-40B4-BE49-F238E27FC236}">
              <a16:creationId xmlns:a16="http://schemas.microsoft.com/office/drawing/2014/main" id="{DA9341FA-34A9-C880-4FB5-86930C42DC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51175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449</xdr:row>
      <xdr:rowOff>0</xdr:rowOff>
    </xdr:from>
    <xdr:to>
      <xdr:col>4</xdr:col>
      <xdr:colOff>190500</xdr:colOff>
      <xdr:row>449</xdr:row>
      <xdr:rowOff>190500</xdr:rowOff>
    </xdr:to>
    <xdr:pic>
      <xdr:nvPicPr>
        <xdr:cNvPr id="330" name="Picture 329">
          <a:extLst>
            <a:ext uri="{FF2B5EF4-FFF2-40B4-BE49-F238E27FC236}">
              <a16:creationId xmlns:a16="http://schemas.microsoft.com/office/drawing/2014/main" id="{1CA7AA10-BF86-95C1-1DFB-3780A692D2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51906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450</xdr:row>
      <xdr:rowOff>0</xdr:rowOff>
    </xdr:from>
    <xdr:to>
      <xdr:col>4</xdr:col>
      <xdr:colOff>190500</xdr:colOff>
      <xdr:row>450</xdr:row>
      <xdr:rowOff>190500</xdr:rowOff>
    </xdr:to>
    <xdr:pic>
      <xdr:nvPicPr>
        <xdr:cNvPr id="331" name="Picture 330">
          <a:extLst>
            <a:ext uri="{FF2B5EF4-FFF2-40B4-BE49-F238E27FC236}">
              <a16:creationId xmlns:a16="http://schemas.microsoft.com/office/drawing/2014/main" id="{509442A2-DF1A-44ED-4254-E39824606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52638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451</xdr:row>
      <xdr:rowOff>0</xdr:rowOff>
    </xdr:from>
    <xdr:to>
      <xdr:col>4</xdr:col>
      <xdr:colOff>190500</xdr:colOff>
      <xdr:row>451</xdr:row>
      <xdr:rowOff>190500</xdr:rowOff>
    </xdr:to>
    <xdr:pic>
      <xdr:nvPicPr>
        <xdr:cNvPr id="332" name="Picture 331">
          <a:extLst>
            <a:ext uri="{FF2B5EF4-FFF2-40B4-BE49-F238E27FC236}">
              <a16:creationId xmlns:a16="http://schemas.microsoft.com/office/drawing/2014/main" id="{8A670391-5402-6DB1-F8C2-33DCDF36CF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53369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452</xdr:row>
      <xdr:rowOff>0</xdr:rowOff>
    </xdr:from>
    <xdr:to>
      <xdr:col>4</xdr:col>
      <xdr:colOff>190500</xdr:colOff>
      <xdr:row>452</xdr:row>
      <xdr:rowOff>190500</xdr:rowOff>
    </xdr:to>
    <xdr:pic>
      <xdr:nvPicPr>
        <xdr:cNvPr id="333" name="Picture 332">
          <a:extLst>
            <a:ext uri="{FF2B5EF4-FFF2-40B4-BE49-F238E27FC236}">
              <a16:creationId xmlns:a16="http://schemas.microsoft.com/office/drawing/2014/main" id="{7DFBFBC2-28F4-0CB8-4AB9-1CF273D996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54101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478</xdr:row>
      <xdr:rowOff>0</xdr:rowOff>
    </xdr:from>
    <xdr:to>
      <xdr:col>4</xdr:col>
      <xdr:colOff>190500</xdr:colOff>
      <xdr:row>478</xdr:row>
      <xdr:rowOff>190500</xdr:rowOff>
    </xdr:to>
    <xdr:pic>
      <xdr:nvPicPr>
        <xdr:cNvPr id="334" name="Picture 333">
          <a:extLst>
            <a:ext uri="{FF2B5EF4-FFF2-40B4-BE49-F238E27FC236}">
              <a16:creationId xmlns:a16="http://schemas.microsoft.com/office/drawing/2014/main" id="{F3FB2823-3249-492E-6978-CE6CFBBC37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8607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479</xdr:row>
      <xdr:rowOff>0</xdr:rowOff>
    </xdr:from>
    <xdr:to>
      <xdr:col>4</xdr:col>
      <xdr:colOff>190500</xdr:colOff>
      <xdr:row>479</xdr:row>
      <xdr:rowOff>190500</xdr:rowOff>
    </xdr:to>
    <xdr:pic>
      <xdr:nvPicPr>
        <xdr:cNvPr id="335" name="Picture 334">
          <a:extLst>
            <a:ext uri="{FF2B5EF4-FFF2-40B4-BE49-F238E27FC236}">
              <a16:creationId xmlns:a16="http://schemas.microsoft.com/office/drawing/2014/main" id="{8368BDEF-60C8-D94D-EA43-509155F0C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9887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481</xdr:row>
      <xdr:rowOff>0</xdr:rowOff>
    </xdr:from>
    <xdr:to>
      <xdr:col>4</xdr:col>
      <xdr:colOff>190500</xdr:colOff>
      <xdr:row>481</xdr:row>
      <xdr:rowOff>190500</xdr:rowOff>
    </xdr:to>
    <xdr:pic>
      <xdr:nvPicPr>
        <xdr:cNvPr id="336" name="Picture 335">
          <a:extLst>
            <a:ext uri="{FF2B5EF4-FFF2-40B4-BE49-F238E27FC236}">
              <a16:creationId xmlns:a16="http://schemas.microsoft.com/office/drawing/2014/main" id="{556FF9E8-64D9-6F48-2EB2-3A0981DA4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2082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482</xdr:row>
      <xdr:rowOff>0</xdr:rowOff>
    </xdr:from>
    <xdr:to>
      <xdr:col>4</xdr:col>
      <xdr:colOff>190500</xdr:colOff>
      <xdr:row>482</xdr:row>
      <xdr:rowOff>190500</xdr:rowOff>
    </xdr:to>
    <xdr:pic>
      <xdr:nvPicPr>
        <xdr:cNvPr id="337" name="Picture 336">
          <a:extLst>
            <a:ext uri="{FF2B5EF4-FFF2-40B4-BE49-F238E27FC236}">
              <a16:creationId xmlns:a16="http://schemas.microsoft.com/office/drawing/2014/main" id="{8204A594-C7EA-CDC2-BFF2-5816B931B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2996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486</xdr:row>
      <xdr:rowOff>0</xdr:rowOff>
    </xdr:from>
    <xdr:to>
      <xdr:col>4</xdr:col>
      <xdr:colOff>190500</xdr:colOff>
      <xdr:row>486</xdr:row>
      <xdr:rowOff>190500</xdr:rowOff>
    </xdr:to>
    <xdr:pic>
      <xdr:nvPicPr>
        <xdr:cNvPr id="338" name="Picture 337">
          <a:extLst>
            <a:ext uri="{FF2B5EF4-FFF2-40B4-BE49-F238E27FC236}">
              <a16:creationId xmlns:a16="http://schemas.microsoft.com/office/drawing/2014/main" id="{1FC10099-7475-FF88-B295-3BC5253A9C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7385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487</xdr:row>
      <xdr:rowOff>0</xdr:rowOff>
    </xdr:from>
    <xdr:to>
      <xdr:col>4</xdr:col>
      <xdr:colOff>190500</xdr:colOff>
      <xdr:row>487</xdr:row>
      <xdr:rowOff>190500</xdr:rowOff>
    </xdr:to>
    <xdr:pic>
      <xdr:nvPicPr>
        <xdr:cNvPr id="339" name="Picture 338">
          <a:extLst>
            <a:ext uri="{FF2B5EF4-FFF2-40B4-BE49-F238E27FC236}">
              <a16:creationId xmlns:a16="http://schemas.microsoft.com/office/drawing/2014/main" id="{618D7767-50D7-A3E8-7F2C-53834E3B2C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8117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488</xdr:row>
      <xdr:rowOff>0</xdr:rowOff>
    </xdr:from>
    <xdr:to>
      <xdr:col>4</xdr:col>
      <xdr:colOff>190500</xdr:colOff>
      <xdr:row>488</xdr:row>
      <xdr:rowOff>190500</xdr:rowOff>
    </xdr:to>
    <xdr:pic>
      <xdr:nvPicPr>
        <xdr:cNvPr id="340" name="Picture 339">
          <a:extLst>
            <a:ext uri="{FF2B5EF4-FFF2-40B4-BE49-F238E27FC236}">
              <a16:creationId xmlns:a16="http://schemas.microsoft.com/office/drawing/2014/main" id="{B4221474-438D-2347-3E3A-A561465A61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884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489</xdr:row>
      <xdr:rowOff>0</xdr:rowOff>
    </xdr:from>
    <xdr:to>
      <xdr:col>4</xdr:col>
      <xdr:colOff>190500</xdr:colOff>
      <xdr:row>489</xdr:row>
      <xdr:rowOff>190500</xdr:rowOff>
    </xdr:to>
    <xdr:pic>
      <xdr:nvPicPr>
        <xdr:cNvPr id="341" name="Picture 340">
          <a:extLst>
            <a:ext uri="{FF2B5EF4-FFF2-40B4-BE49-F238E27FC236}">
              <a16:creationId xmlns:a16="http://schemas.microsoft.com/office/drawing/2014/main" id="{B9953EED-6A4C-0396-F4F2-FCA4F8CE2F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9580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490</xdr:row>
      <xdr:rowOff>0</xdr:rowOff>
    </xdr:from>
    <xdr:to>
      <xdr:col>4</xdr:col>
      <xdr:colOff>190500</xdr:colOff>
      <xdr:row>490</xdr:row>
      <xdr:rowOff>190500</xdr:rowOff>
    </xdr:to>
    <xdr:pic>
      <xdr:nvPicPr>
        <xdr:cNvPr id="342" name="Picture 341">
          <a:extLst>
            <a:ext uri="{FF2B5EF4-FFF2-40B4-BE49-F238E27FC236}">
              <a16:creationId xmlns:a16="http://schemas.microsoft.com/office/drawing/2014/main" id="{01B10689-0508-B998-530D-17BE762C5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0311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491</xdr:row>
      <xdr:rowOff>0</xdr:rowOff>
    </xdr:from>
    <xdr:to>
      <xdr:col>4</xdr:col>
      <xdr:colOff>190500</xdr:colOff>
      <xdr:row>491</xdr:row>
      <xdr:rowOff>190500</xdr:rowOff>
    </xdr:to>
    <xdr:pic>
      <xdr:nvPicPr>
        <xdr:cNvPr id="343" name="Picture 342">
          <a:extLst>
            <a:ext uri="{FF2B5EF4-FFF2-40B4-BE49-F238E27FC236}">
              <a16:creationId xmlns:a16="http://schemas.microsoft.com/office/drawing/2014/main" id="{05532130-0A7A-4706-5FBB-09C36D4ED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1043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1DD1-8C96-4ACA-B8F6-45C5461B1905}">
  <dimension ref="A2:P2"/>
  <sheetViews>
    <sheetView workbookViewId="0">
      <selection activeCell="A2" sqref="A2:P2"/>
    </sheetView>
  </sheetViews>
  <sheetFormatPr defaultRowHeight="14.4" x14ac:dyDescent="0.3"/>
  <sheetData>
    <row r="2" spans="1:16" x14ac:dyDescent="0.3">
      <c r="A2" t="s">
        <v>0</v>
      </c>
      <c r="B2" t="s">
        <v>1</v>
      </c>
      <c r="C2" t="s">
        <v>2</v>
      </c>
      <c r="D2" t="s">
        <v>3</v>
      </c>
      <c r="E2" t="s">
        <v>4</v>
      </c>
      <c r="F2" t="s">
        <v>5</v>
      </c>
      <c r="G2" t="s">
        <v>6</v>
      </c>
      <c r="H2" t="s">
        <v>7</v>
      </c>
      <c r="I2" t="s">
        <v>8</v>
      </c>
      <c r="J2" t="s">
        <v>9</v>
      </c>
      <c r="K2" t="s">
        <v>10</v>
      </c>
      <c r="L2" t="s">
        <v>11</v>
      </c>
      <c r="M2" t="s">
        <v>12</v>
      </c>
      <c r="N2" t="s">
        <v>13</v>
      </c>
      <c r="O2" t="s">
        <v>14</v>
      </c>
      <c r="P2" t="s">
        <v>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5D2BE-7BB5-4BCF-8AA5-0E806972EC16}">
  <dimension ref="A2:K23"/>
  <sheetViews>
    <sheetView topLeftCell="A19" workbookViewId="0">
      <selection activeCell="K23" sqref="A3:K23"/>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t="s">
        <v>4</v>
      </c>
      <c r="B2" t="s">
        <v>5</v>
      </c>
      <c r="C2" t="s">
        <v>6</v>
      </c>
      <c r="D2" s="22" t="s">
        <v>7</v>
      </c>
      <c r="E2" s="22" t="s">
        <v>8</v>
      </c>
      <c r="F2" s="22" t="s">
        <v>1332</v>
      </c>
      <c r="G2" s="3" t="s">
        <v>29</v>
      </c>
      <c r="H2" s="3" t="s">
        <v>30</v>
      </c>
      <c r="I2" s="3" t="s">
        <v>31</v>
      </c>
      <c r="J2" s="3" t="s">
        <v>28</v>
      </c>
      <c r="K2" s="3" t="s">
        <v>14</v>
      </c>
    </row>
    <row r="3" spans="1:11" ht="45" customHeight="1" x14ac:dyDescent="0.3">
      <c r="A3" s="251" t="s">
        <v>213</v>
      </c>
      <c r="B3" s="251" t="s">
        <v>1517</v>
      </c>
      <c r="C3" s="251" t="s">
        <v>1518</v>
      </c>
      <c r="D3" s="251" t="s">
        <v>2905</v>
      </c>
      <c r="E3" s="251" t="s">
        <v>20</v>
      </c>
      <c r="F3" s="251" t="s">
        <v>17</v>
      </c>
      <c r="G3" s="252"/>
      <c r="H3" s="252"/>
      <c r="I3" s="252"/>
      <c r="J3" s="251"/>
      <c r="K3" s="251"/>
    </row>
    <row r="4" spans="1:11" ht="45" customHeight="1" x14ac:dyDescent="0.3">
      <c r="A4" s="251" t="s">
        <v>216</v>
      </c>
      <c r="B4" s="251" t="s">
        <v>214</v>
      </c>
      <c r="C4" s="251" t="s">
        <v>217</v>
      </c>
      <c r="D4" s="251" t="s">
        <v>2905</v>
      </c>
      <c r="E4" s="251" t="s">
        <v>20</v>
      </c>
      <c r="F4" s="251" t="s">
        <v>17</v>
      </c>
      <c r="G4" s="252"/>
      <c r="H4" s="252"/>
      <c r="I4" s="252"/>
      <c r="J4" s="251"/>
      <c r="K4" s="251"/>
    </row>
    <row r="5" spans="1:11" ht="45" customHeight="1" x14ac:dyDescent="0.3">
      <c r="A5" s="251" t="s">
        <v>639</v>
      </c>
      <c r="B5" s="251" t="s">
        <v>640</v>
      </c>
      <c r="C5" s="251" t="s">
        <v>641</v>
      </c>
      <c r="D5" s="251" t="s">
        <v>2906</v>
      </c>
      <c r="E5" s="251" t="s">
        <v>20</v>
      </c>
      <c r="F5" s="251" t="s">
        <v>17</v>
      </c>
      <c r="G5" s="252"/>
      <c r="H5" s="252"/>
      <c r="I5" s="252"/>
      <c r="J5" s="251"/>
      <c r="K5" s="251"/>
    </row>
    <row r="6" spans="1:11" ht="45" customHeight="1" x14ac:dyDescent="0.3">
      <c r="A6" s="251" t="s">
        <v>642</v>
      </c>
      <c r="B6" s="251" t="s">
        <v>643</v>
      </c>
      <c r="C6" s="251" t="s">
        <v>644</v>
      </c>
      <c r="D6" s="251" t="s">
        <v>2906</v>
      </c>
      <c r="E6" s="251" t="s">
        <v>20</v>
      </c>
      <c r="F6" s="251" t="s">
        <v>17</v>
      </c>
      <c r="G6" s="252"/>
      <c r="H6" s="252"/>
      <c r="I6" s="252"/>
      <c r="J6" s="251"/>
      <c r="K6" s="251"/>
    </row>
    <row r="7" spans="1:11" ht="45" customHeight="1" x14ac:dyDescent="0.3">
      <c r="A7" s="251" t="s">
        <v>645</v>
      </c>
      <c r="B7" s="251" t="s">
        <v>646</v>
      </c>
      <c r="C7" s="251" t="s">
        <v>647</v>
      </c>
      <c r="D7" s="251" t="s">
        <v>2906</v>
      </c>
      <c r="E7" s="251" t="s">
        <v>20</v>
      </c>
      <c r="F7" s="251" t="s">
        <v>18</v>
      </c>
      <c r="G7" s="252"/>
      <c r="H7" s="252"/>
      <c r="I7" s="252"/>
      <c r="J7" s="251"/>
      <c r="K7" s="251"/>
    </row>
    <row r="8" spans="1:11" ht="45" customHeight="1" x14ac:dyDescent="0.3">
      <c r="A8" s="251" t="s">
        <v>648</v>
      </c>
      <c r="B8" s="251" t="s">
        <v>649</v>
      </c>
      <c r="C8" s="251" t="s">
        <v>650</v>
      </c>
      <c r="D8" s="251" t="s">
        <v>2906</v>
      </c>
      <c r="E8" s="251" t="s">
        <v>20</v>
      </c>
      <c r="F8" s="251" t="s">
        <v>17</v>
      </c>
      <c r="G8" s="252"/>
      <c r="H8" s="252"/>
      <c r="I8" s="252"/>
      <c r="J8" s="251"/>
      <c r="K8" s="251"/>
    </row>
    <row r="9" spans="1:11" ht="45" customHeight="1" x14ac:dyDescent="0.3">
      <c r="A9" s="251" t="s">
        <v>651</v>
      </c>
      <c r="B9" s="251" t="s">
        <v>652</v>
      </c>
      <c r="C9" s="251" t="s">
        <v>653</v>
      </c>
      <c r="D9" s="251" t="s">
        <v>2906</v>
      </c>
      <c r="E9" s="251" t="s">
        <v>20</v>
      </c>
      <c r="F9" s="251" t="s">
        <v>18</v>
      </c>
      <c r="G9" s="252"/>
      <c r="H9" s="252"/>
      <c r="I9" s="252"/>
      <c r="J9" s="251"/>
      <c r="K9" s="251"/>
    </row>
    <row r="10" spans="1:11" ht="45" customHeight="1" x14ac:dyDescent="0.3">
      <c r="A10" s="251" t="s">
        <v>654</v>
      </c>
      <c r="B10" s="251" t="s">
        <v>655</v>
      </c>
      <c r="C10" s="251" t="s">
        <v>656</v>
      </c>
      <c r="D10" s="251" t="s">
        <v>2906</v>
      </c>
      <c r="E10" s="251" t="s">
        <v>20</v>
      </c>
      <c r="F10" s="251" t="s">
        <v>17</v>
      </c>
      <c r="G10" s="252"/>
      <c r="H10" s="252"/>
      <c r="I10" s="252"/>
      <c r="J10" s="251"/>
      <c r="K10" s="251"/>
    </row>
    <row r="11" spans="1:11" ht="45" customHeight="1" x14ac:dyDescent="0.3">
      <c r="A11" s="251" t="s">
        <v>657</v>
      </c>
      <c r="B11" s="251" t="s">
        <v>658</v>
      </c>
      <c r="C11" s="251" t="s">
        <v>659</v>
      </c>
      <c r="D11" s="251" t="s">
        <v>2906</v>
      </c>
      <c r="E11" s="251" t="s">
        <v>20</v>
      </c>
      <c r="F11" s="251" t="s">
        <v>18</v>
      </c>
      <c r="G11" s="252"/>
      <c r="H11" s="252"/>
      <c r="I11" s="252"/>
      <c r="J11" s="251"/>
      <c r="K11" s="251"/>
    </row>
    <row r="12" spans="1:11" ht="45" customHeight="1" x14ac:dyDescent="0.3">
      <c r="A12" s="251" t="s">
        <v>660</v>
      </c>
      <c r="B12" s="251" t="s">
        <v>661</v>
      </c>
      <c r="C12" s="251" t="s">
        <v>662</v>
      </c>
      <c r="D12" s="251" t="s">
        <v>2906</v>
      </c>
      <c r="E12" s="251" t="s">
        <v>20</v>
      </c>
      <c r="F12" s="251" t="s">
        <v>17</v>
      </c>
      <c r="G12" s="252"/>
      <c r="H12" s="252"/>
      <c r="I12" s="252"/>
      <c r="J12" s="251"/>
      <c r="K12" s="251"/>
    </row>
    <row r="13" spans="1:11" ht="45" customHeight="1" x14ac:dyDescent="0.3">
      <c r="A13" s="251" t="s">
        <v>663</v>
      </c>
      <c r="B13" s="251" t="s">
        <v>664</v>
      </c>
      <c r="C13" s="251" t="s">
        <v>665</v>
      </c>
      <c r="D13" s="251" t="s">
        <v>2906</v>
      </c>
      <c r="E13" s="251" t="s">
        <v>20</v>
      </c>
      <c r="F13" s="251" t="s">
        <v>17</v>
      </c>
      <c r="G13" s="252"/>
      <c r="H13" s="252"/>
      <c r="I13" s="252"/>
      <c r="J13" s="251"/>
      <c r="K13" s="251"/>
    </row>
    <row r="14" spans="1:11" ht="45" customHeight="1" x14ac:dyDescent="0.3">
      <c r="A14" s="251" t="s">
        <v>669</v>
      </c>
      <c r="B14" s="251" t="s">
        <v>670</v>
      </c>
      <c r="C14" s="251" t="s">
        <v>671</v>
      </c>
      <c r="D14" s="251" t="s">
        <v>2906</v>
      </c>
      <c r="E14" s="251" t="s">
        <v>20</v>
      </c>
      <c r="F14" s="251" t="s">
        <v>17</v>
      </c>
      <c r="G14" s="252"/>
      <c r="H14" s="252"/>
      <c r="I14" s="252"/>
      <c r="J14" s="251"/>
      <c r="K14" s="251"/>
    </row>
    <row r="15" spans="1:11" ht="45" customHeight="1" x14ac:dyDescent="0.3">
      <c r="A15" s="251" t="s">
        <v>699</v>
      </c>
      <c r="B15" s="251" t="s">
        <v>700</v>
      </c>
      <c r="C15" s="251" t="s">
        <v>701</v>
      </c>
      <c r="D15" s="251" t="s">
        <v>2906</v>
      </c>
      <c r="E15" s="251" t="s">
        <v>20</v>
      </c>
      <c r="F15" s="251" t="s">
        <v>18</v>
      </c>
      <c r="G15" s="252"/>
      <c r="H15" s="252"/>
      <c r="I15" s="252"/>
      <c r="J15" s="251"/>
      <c r="K15" s="251"/>
    </row>
    <row r="16" spans="1:11" ht="45" customHeight="1" x14ac:dyDescent="0.3">
      <c r="A16" s="251" t="s">
        <v>702</v>
      </c>
      <c r="B16" s="251" t="s">
        <v>703</v>
      </c>
      <c r="C16" s="251" t="s">
        <v>704</v>
      </c>
      <c r="D16" s="251" t="s">
        <v>2906</v>
      </c>
      <c r="E16" s="251" t="s">
        <v>20</v>
      </c>
      <c r="F16" s="251" t="s">
        <v>17</v>
      </c>
      <c r="G16" s="252"/>
      <c r="H16" s="252"/>
      <c r="I16" s="252"/>
      <c r="J16" s="251"/>
      <c r="K16" s="251"/>
    </row>
    <row r="17" spans="1:11" ht="45" customHeight="1" x14ac:dyDescent="0.3">
      <c r="A17" s="251" t="s">
        <v>705</v>
      </c>
      <c r="B17" s="251" t="s">
        <v>706</v>
      </c>
      <c r="C17" s="251" t="s">
        <v>707</v>
      </c>
      <c r="D17" s="251" t="s">
        <v>2906</v>
      </c>
      <c r="E17" s="251" t="s">
        <v>20</v>
      </c>
      <c r="F17" s="251" t="s">
        <v>17</v>
      </c>
      <c r="G17" s="252"/>
      <c r="H17" s="252"/>
      <c r="I17" s="252"/>
      <c r="J17" s="251"/>
      <c r="K17" s="251"/>
    </row>
    <row r="18" spans="1:11" ht="45" customHeight="1" x14ac:dyDescent="0.3">
      <c r="A18" s="251" t="s">
        <v>708</v>
      </c>
      <c r="B18" s="251" t="s">
        <v>709</v>
      </c>
      <c r="C18" s="251" t="s">
        <v>710</v>
      </c>
      <c r="D18" s="251" t="s">
        <v>2906</v>
      </c>
      <c r="E18" s="251" t="s">
        <v>20</v>
      </c>
      <c r="F18" s="251" t="s">
        <v>18</v>
      </c>
      <c r="G18" s="252"/>
      <c r="H18" s="252"/>
      <c r="I18" s="252"/>
      <c r="J18" s="251"/>
      <c r="K18" s="251"/>
    </row>
    <row r="19" spans="1:11" ht="45" customHeight="1" x14ac:dyDescent="0.3">
      <c r="A19" s="251" t="s">
        <v>711</v>
      </c>
      <c r="B19" s="251" t="s">
        <v>712</v>
      </c>
      <c r="C19" s="251" t="s">
        <v>713</v>
      </c>
      <c r="D19" s="251" t="s">
        <v>2906</v>
      </c>
      <c r="E19" s="251" t="s">
        <v>20</v>
      </c>
      <c r="F19" s="251" t="s">
        <v>18</v>
      </c>
      <c r="G19" s="252"/>
      <c r="H19" s="252"/>
      <c r="I19" s="252"/>
      <c r="J19" s="251"/>
      <c r="K19" s="251"/>
    </row>
    <row r="20" spans="1:11" ht="45" customHeight="1" x14ac:dyDescent="0.3">
      <c r="A20" s="251" t="s">
        <v>714</v>
      </c>
      <c r="B20" s="251" t="s">
        <v>715</v>
      </c>
      <c r="C20" s="251" t="s">
        <v>716</v>
      </c>
      <c r="D20" s="251" t="s">
        <v>2906</v>
      </c>
      <c r="E20" s="251" t="s">
        <v>20</v>
      </c>
      <c r="F20" s="251" t="s">
        <v>18</v>
      </c>
      <c r="G20" s="252"/>
      <c r="H20" s="252"/>
      <c r="I20" s="252"/>
      <c r="J20" s="251"/>
      <c r="K20" s="251"/>
    </row>
    <row r="21" spans="1:11" ht="45" customHeight="1" x14ac:dyDescent="0.3">
      <c r="A21" s="251" t="s">
        <v>717</v>
      </c>
      <c r="B21" s="251" t="s">
        <v>718</v>
      </c>
      <c r="C21" s="251" t="s">
        <v>719</v>
      </c>
      <c r="D21" s="251" t="s">
        <v>2904</v>
      </c>
      <c r="E21" s="251" t="s">
        <v>20</v>
      </c>
      <c r="F21" s="251" t="s">
        <v>18</v>
      </c>
      <c r="G21" s="252"/>
      <c r="H21" s="252"/>
      <c r="I21" s="252"/>
      <c r="J21" s="251"/>
      <c r="K21" s="251"/>
    </row>
    <row r="22" spans="1:11" ht="45" customHeight="1" x14ac:dyDescent="0.3">
      <c r="A22" s="251" t="s">
        <v>726</v>
      </c>
      <c r="B22" s="251" t="s">
        <v>727</v>
      </c>
      <c r="C22" s="251" t="s">
        <v>728</v>
      </c>
      <c r="D22" s="251" t="s">
        <v>2904</v>
      </c>
      <c r="E22" s="251" t="s">
        <v>20</v>
      </c>
      <c r="F22" s="251" t="s">
        <v>17</v>
      </c>
      <c r="G22" s="252"/>
      <c r="H22" s="252"/>
      <c r="I22" s="252"/>
      <c r="J22" s="251"/>
      <c r="K22" s="251"/>
    </row>
    <row r="23" spans="1:11" ht="57.6" x14ac:dyDescent="0.3">
      <c r="A23" s="251" t="s">
        <v>793</v>
      </c>
      <c r="B23" s="251" t="s">
        <v>214</v>
      </c>
      <c r="C23" s="251" t="s">
        <v>794</v>
      </c>
      <c r="D23" s="251" t="s">
        <v>1493</v>
      </c>
      <c r="E23" s="251" t="s">
        <v>16</v>
      </c>
      <c r="F23" s="251" t="s">
        <v>18</v>
      </c>
      <c r="G23" s="252"/>
      <c r="H23" s="252"/>
      <c r="I23" s="252"/>
      <c r="J23" s="251"/>
      <c r="K23" s="251" t="s">
        <v>795</v>
      </c>
    </row>
  </sheetData>
  <conditionalFormatting sqref="A3:I50">
    <cfRule type="expression" dxfId="97" priority="1">
      <formula>$F3="d"</formula>
    </cfRule>
    <cfRule type="expression" dxfId="96" priority="3">
      <formula>$F3="m"</formula>
    </cfRule>
  </conditionalFormatting>
  <conditionalFormatting sqref="A3:K50">
    <cfRule type="expression" dxfId="95" priority="4">
      <formula>$F3="v"</formula>
    </cfRule>
    <cfRule type="expression" dxfId="94" priority="6">
      <formula>$F3="no"</formula>
    </cfRule>
  </conditionalFormatting>
  <printOptions horizontalCentered="1"/>
  <pageMargins left="0.2" right="0.2" top="0.25" bottom="0.25" header="0.05" footer="0.3"/>
  <pageSetup orientation="landscape"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A4A97-AA43-4717-B6D0-5C2ECC6B163D}">
  <dimension ref="A2:K29"/>
  <sheetViews>
    <sheetView topLeftCell="A25" zoomScaleNormal="100" workbookViewId="0">
      <selection activeCell="M42" sqref="M42"/>
    </sheetView>
  </sheetViews>
  <sheetFormatPr defaultRowHeight="14.4" x14ac:dyDescent="0.3"/>
  <cols>
    <col min="1" max="1" width="17.33203125" customWidth="1"/>
    <col min="2" max="3" width="16.6640625" customWidth="1"/>
    <col min="4" max="6" width="3.6640625" customWidth="1"/>
    <col min="7" max="9" width="8.33203125" customWidth="1"/>
    <col min="10" max="10" width="35.6640625" customWidth="1"/>
    <col min="11" max="11" width="5.5546875" customWidth="1"/>
  </cols>
  <sheetData>
    <row r="2" spans="1:11" ht="31.2" x14ac:dyDescent="0.3">
      <c r="A2" t="s">
        <v>4</v>
      </c>
      <c r="B2" t="s">
        <v>5</v>
      </c>
      <c r="C2" t="s">
        <v>6</v>
      </c>
      <c r="D2" s="22" t="s">
        <v>7</v>
      </c>
      <c r="E2" s="22" t="s">
        <v>8</v>
      </c>
      <c r="F2" s="22" t="s">
        <v>1332</v>
      </c>
      <c r="G2" s="3" t="s">
        <v>29</v>
      </c>
      <c r="H2" s="3" t="s">
        <v>30</v>
      </c>
      <c r="I2" s="3" t="s">
        <v>31</v>
      </c>
      <c r="J2" s="3" t="s">
        <v>28</v>
      </c>
      <c r="K2" s="3" t="s">
        <v>14</v>
      </c>
    </row>
    <row r="3" spans="1:11" ht="45" customHeight="1" x14ac:dyDescent="0.3">
      <c r="A3" s="251" t="s">
        <v>248</v>
      </c>
      <c r="B3" s="251" t="s">
        <v>249</v>
      </c>
      <c r="C3" s="251" t="s">
        <v>250</v>
      </c>
      <c r="D3" s="251" t="s">
        <v>2906</v>
      </c>
      <c r="E3" s="251" t="s">
        <v>20</v>
      </c>
      <c r="F3" s="251" t="s">
        <v>18</v>
      </c>
      <c r="G3" s="252"/>
      <c r="H3" s="252"/>
      <c r="I3" s="252"/>
      <c r="J3" s="251"/>
      <c r="K3" s="251" t="s">
        <v>212</v>
      </c>
    </row>
    <row r="4" spans="1:11" ht="45" customHeight="1" x14ac:dyDescent="0.3">
      <c r="A4" s="251" t="s">
        <v>252</v>
      </c>
      <c r="B4" s="251" t="s">
        <v>253</v>
      </c>
      <c r="C4" s="251" t="s">
        <v>254</v>
      </c>
      <c r="D4" s="251" t="s">
        <v>2906</v>
      </c>
      <c r="E4" s="251" t="s">
        <v>20</v>
      </c>
      <c r="F4" s="251" t="s">
        <v>18</v>
      </c>
      <c r="G4" s="252"/>
      <c r="H4" s="252"/>
      <c r="I4" s="252"/>
      <c r="J4" s="251"/>
      <c r="K4" s="251" t="s">
        <v>212</v>
      </c>
    </row>
    <row r="5" spans="1:11" ht="45" customHeight="1" x14ac:dyDescent="0.3">
      <c r="A5" s="251" t="s">
        <v>255</v>
      </c>
      <c r="B5" s="251" t="s">
        <v>256</v>
      </c>
      <c r="C5" s="251" t="s">
        <v>257</v>
      </c>
      <c r="D5" s="251" t="s">
        <v>2906</v>
      </c>
      <c r="E5" s="251" t="s">
        <v>20</v>
      </c>
      <c r="F5" s="251" t="s">
        <v>18</v>
      </c>
      <c r="G5" s="252"/>
      <c r="H5" s="252"/>
      <c r="I5" s="252"/>
      <c r="J5" s="251"/>
      <c r="K5" s="251" t="s">
        <v>212</v>
      </c>
    </row>
    <row r="6" spans="1:11" ht="45" customHeight="1" x14ac:dyDescent="0.3">
      <c r="A6" s="251" t="s">
        <v>258</v>
      </c>
      <c r="B6" s="251" t="s">
        <v>259</v>
      </c>
      <c r="C6" s="251" t="s">
        <v>260</v>
      </c>
      <c r="D6" s="251" t="s">
        <v>2906</v>
      </c>
      <c r="E6" s="251" t="s">
        <v>20</v>
      </c>
      <c r="F6" s="251" t="s">
        <v>18</v>
      </c>
      <c r="G6" s="252"/>
      <c r="H6" s="252"/>
      <c r="I6" s="252"/>
      <c r="J6" s="251"/>
      <c r="K6" s="251" t="s">
        <v>24</v>
      </c>
    </row>
    <row r="7" spans="1:11" ht="45" customHeight="1" x14ac:dyDescent="0.3">
      <c r="A7" s="251" t="s">
        <v>261</v>
      </c>
      <c r="B7" s="251" t="s">
        <v>262</v>
      </c>
      <c r="C7" s="251" t="s">
        <v>263</v>
      </c>
      <c r="D7" s="251" t="s">
        <v>2906</v>
      </c>
      <c r="E7" s="251" t="s">
        <v>20</v>
      </c>
      <c r="F7" s="251" t="s">
        <v>18</v>
      </c>
      <c r="G7" s="252"/>
      <c r="H7" s="252"/>
      <c r="I7" s="252"/>
      <c r="J7" s="251"/>
      <c r="K7" s="251" t="s">
        <v>24</v>
      </c>
    </row>
    <row r="8" spans="1:11" ht="45" customHeight="1" x14ac:dyDescent="0.3">
      <c r="A8" s="251" t="s">
        <v>889</v>
      </c>
      <c r="B8" s="251" t="s">
        <v>890</v>
      </c>
      <c r="C8" s="251" t="s">
        <v>891</v>
      </c>
      <c r="D8" s="251" t="s">
        <v>2906</v>
      </c>
      <c r="E8" s="251" t="s">
        <v>16</v>
      </c>
      <c r="F8" s="251" t="s">
        <v>18</v>
      </c>
      <c r="G8" s="252"/>
      <c r="H8" s="252"/>
      <c r="I8" s="252"/>
      <c r="J8" s="251"/>
      <c r="K8" s="251" t="s">
        <v>212</v>
      </c>
    </row>
    <row r="9" spans="1:11" ht="45" customHeight="1" x14ac:dyDescent="0.3">
      <c r="A9" s="251" t="s">
        <v>892</v>
      </c>
      <c r="B9" s="251" t="s">
        <v>893</v>
      </c>
      <c r="C9" s="251" t="s">
        <v>894</v>
      </c>
      <c r="D9" s="251" t="s">
        <v>2906</v>
      </c>
      <c r="E9" s="251" t="s">
        <v>16</v>
      </c>
      <c r="F9" s="251" t="s">
        <v>18</v>
      </c>
      <c r="G9" s="252"/>
      <c r="H9" s="252"/>
      <c r="I9" s="252"/>
      <c r="J9" s="251"/>
      <c r="K9" s="251" t="s">
        <v>24</v>
      </c>
    </row>
    <row r="10" spans="1:11" ht="45" customHeight="1" x14ac:dyDescent="0.3">
      <c r="A10" s="251" t="s">
        <v>992</v>
      </c>
      <c r="B10" s="251" t="s">
        <v>993</v>
      </c>
      <c r="C10" s="251" t="s">
        <v>994</v>
      </c>
      <c r="D10" s="251" t="s">
        <v>2905</v>
      </c>
      <c r="E10" s="251" t="s">
        <v>20</v>
      </c>
      <c r="F10" s="251" t="s">
        <v>17</v>
      </c>
      <c r="G10" s="252"/>
      <c r="H10" s="252"/>
      <c r="I10" s="252"/>
      <c r="J10" s="251"/>
      <c r="K10" s="251"/>
    </row>
    <row r="11" spans="1:11" ht="45" customHeight="1" x14ac:dyDescent="0.3">
      <c r="A11" s="251" t="s">
        <v>1116</v>
      </c>
      <c r="B11" s="251" t="s">
        <v>1117</v>
      </c>
      <c r="C11" s="251" t="s">
        <v>1118</v>
      </c>
      <c r="D11" s="251" t="s">
        <v>2904</v>
      </c>
      <c r="E11" s="251" t="s">
        <v>20</v>
      </c>
      <c r="F11" s="251" t="s">
        <v>17</v>
      </c>
      <c r="G11" s="252"/>
      <c r="H11" s="252"/>
      <c r="I11" s="252"/>
      <c r="J11" s="251"/>
      <c r="K11" s="251"/>
    </row>
    <row r="12" spans="1:11" ht="45" customHeight="1" x14ac:dyDescent="0.3">
      <c r="A12" s="251" t="s">
        <v>1119</v>
      </c>
      <c r="B12" s="251" t="s">
        <v>1120</v>
      </c>
      <c r="C12" s="251" t="s">
        <v>1121</v>
      </c>
      <c r="D12" s="251" t="s">
        <v>2904</v>
      </c>
      <c r="E12" s="251" t="s">
        <v>20</v>
      </c>
      <c r="F12" s="251" t="s">
        <v>17</v>
      </c>
      <c r="G12" s="252"/>
      <c r="H12" s="252"/>
      <c r="I12" s="252"/>
      <c r="J12" s="251"/>
      <c r="K12" s="251" t="s">
        <v>19</v>
      </c>
    </row>
    <row r="13" spans="1:11" ht="45" customHeight="1" x14ac:dyDescent="0.3">
      <c r="A13" s="251" t="s">
        <v>1122</v>
      </c>
      <c r="B13" s="251" t="s">
        <v>1123</v>
      </c>
      <c r="C13" s="251" t="s">
        <v>1124</v>
      </c>
      <c r="D13" s="251" t="s">
        <v>2904</v>
      </c>
      <c r="E13" s="251" t="s">
        <v>20</v>
      </c>
      <c r="F13" s="251" t="s">
        <v>17</v>
      </c>
      <c r="G13" s="252"/>
      <c r="H13" s="252"/>
      <c r="I13" s="252"/>
      <c r="J13" s="251"/>
      <c r="K13" s="251" t="s">
        <v>19</v>
      </c>
    </row>
    <row r="14" spans="1:11" ht="45" customHeight="1" x14ac:dyDescent="0.3">
      <c r="A14" s="251" t="s">
        <v>1125</v>
      </c>
      <c r="B14" s="251" t="s">
        <v>1126</v>
      </c>
      <c r="C14" s="251" t="s">
        <v>1127</v>
      </c>
      <c r="D14" s="251" t="s">
        <v>2904</v>
      </c>
      <c r="E14" s="251" t="s">
        <v>20</v>
      </c>
      <c r="F14" s="251" t="s">
        <v>17</v>
      </c>
      <c r="G14" s="252"/>
      <c r="H14" s="252"/>
      <c r="I14" s="252"/>
      <c r="J14" s="251"/>
      <c r="K14" s="251" t="s">
        <v>19</v>
      </c>
    </row>
    <row r="15" spans="1:11" ht="45" customHeight="1" x14ac:dyDescent="0.3">
      <c r="A15" s="251" t="s">
        <v>1128</v>
      </c>
      <c r="B15" s="251" t="s">
        <v>1129</v>
      </c>
      <c r="C15" s="251" t="s">
        <v>1130</v>
      </c>
      <c r="D15" s="251" t="s">
        <v>2904</v>
      </c>
      <c r="E15" s="251" t="s">
        <v>20</v>
      </c>
      <c r="F15" s="251" t="s">
        <v>17</v>
      </c>
      <c r="G15" s="252"/>
      <c r="H15" s="252"/>
      <c r="I15" s="252"/>
      <c r="J15" s="251"/>
      <c r="K15" s="251"/>
    </row>
    <row r="16" spans="1:11" ht="45" customHeight="1" x14ac:dyDescent="0.3">
      <c r="A16" s="251" t="s">
        <v>1131</v>
      </c>
      <c r="B16" s="251" t="s">
        <v>1132</v>
      </c>
      <c r="C16" s="251" t="s">
        <v>1133</v>
      </c>
      <c r="D16" s="251" t="s">
        <v>2904</v>
      </c>
      <c r="E16" s="251" t="s">
        <v>20</v>
      </c>
      <c r="F16" s="251" t="s">
        <v>17</v>
      </c>
      <c r="G16" s="252"/>
      <c r="H16" s="252"/>
      <c r="I16" s="252"/>
      <c r="J16" s="251"/>
      <c r="K16" s="251"/>
    </row>
    <row r="17" spans="1:11" ht="45" customHeight="1" x14ac:dyDescent="0.3">
      <c r="A17" s="251" t="s">
        <v>1134</v>
      </c>
      <c r="B17" s="251" t="s">
        <v>1135</v>
      </c>
      <c r="C17" s="251" t="s">
        <v>1118</v>
      </c>
      <c r="D17" s="251" t="s">
        <v>2904</v>
      </c>
      <c r="E17" s="251" t="s">
        <v>20</v>
      </c>
      <c r="F17" s="251" t="s">
        <v>17</v>
      </c>
      <c r="G17" s="252"/>
      <c r="H17" s="252"/>
      <c r="I17" s="252"/>
      <c r="J17" s="251"/>
      <c r="K17" s="251"/>
    </row>
    <row r="18" spans="1:11" ht="45" customHeight="1" x14ac:dyDescent="0.3">
      <c r="A18" s="251" t="s">
        <v>1136</v>
      </c>
      <c r="B18" s="251" t="s">
        <v>1137</v>
      </c>
      <c r="C18" s="251" t="s">
        <v>1138</v>
      </c>
      <c r="D18" s="251" t="s">
        <v>2904</v>
      </c>
      <c r="E18" s="251" t="s">
        <v>20</v>
      </c>
      <c r="F18" s="251" t="s">
        <v>17</v>
      </c>
      <c r="G18" s="252"/>
      <c r="H18" s="252"/>
      <c r="I18" s="252"/>
      <c r="J18" s="251"/>
      <c r="K18" s="251"/>
    </row>
    <row r="19" spans="1:11" ht="45" customHeight="1" x14ac:dyDescent="0.3">
      <c r="A19" s="251" t="s">
        <v>1159</v>
      </c>
      <c r="B19" s="251" t="s">
        <v>2573</v>
      </c>
      <c r="C19" s="251" t="s">
        <v>2574</v>
      </c>
      <c r="D19" s="251" t="s">
        <v>2906</v>
      </c>
      <c r="E19" s="251" t="s">
        <v>20</v>
      </c>
      <c r="F19" s="251" t="s">
        <v>17</v>
      </c>
      <c r="G19" s="252"/>
      <c r="H19" s="252"/>
      <c r="I19" s="252"/>
      <c r="J19" s="251"/>
      <c r="K19" s="251"/>
    </row>
    <row r="20" spans="1:11" ht="45" customHeight="1" x14ac:dyDescent="0.3">
      <c r="A20" s="251" t="s">
        <v>1160</v>
      </c>
      <c r="B20" s="251" t="s">
        <v>1161</v>
      </c>
      <c r="C20" s="251" t="s">
        <v>1162</v>
      </c>
      <c r="D20" s="251" t="s">
        <v>2906</v>
      </c>
      <c r="E20" s="251" t="s">
        <v>20</v>
      </c>
      <c r="F20" s="251" t="s">
        <v>18</v>
      </c>
      <c r="G20" s="252"/>
      <c r="H20" s="252"/>
      <c r="I20" s="252"/>
      <c r="J20" s="251"/>
      <c r="K20" s="251"/>
    </row>
    <row r="21" spans="1:11" ht="45" customHeight="1" x14ac:dyDescent="0.3">
      <c r="A21" s="251" t="s">
        <v>1163</v>
      </c>
      <c r="B21" s="251" t="s">
        <v>1164</v>
      </c>
      <c r="C21" s="251" t="s">
        <v>1165</v>
      </c>
      <c r="D21" s="251" t="s">
        <v>2906</v>
      </c>
      <c r="E21" s="251" t="s">
        <v>20</v>
      </c>
      <c r="F21" s="251" t="s">
        <v>18</v>
      </c>
      <c r="G21" s="252"/>
      <c r="H21" s="252"/>
      <c r="I21" s="252"/>
      <c r="J21" s="251"/>
      <c r="K21" s="251"/>
    </row>
    <row r="22" spans="1:11" ht="45" customHeight="1" x14ac:dyDescent="0.3">
      <c r="A22" s="251" t="s">
        <v>1166</v>
      </c>
      <c r="B22" s="251" t="s">
        <v>1167</v>
      </c>
      <c r="C22" s="251" t="s">
        <v>1168</v>
      </c>
      <c r="D22" s="251" t="s">
        <v>2906</v>
      </c>
      <c r="E22" s="251" t="s">
        <v>20</v>
      </c>
      <c r="F22" s="251" t="s">
        <v>18</v>
      </c>
      <c r="G22" s="252"/>
      <c r="H22" s="252"/>
      <c r="I22" s="252"/>
      <c r="J22" s="251"/>
      <c r="K22" s="251"/>
    </row>
    <row r="23" spans="1:11" ht="45" customHeight="1" x14ac:dyDescent="0.3">
      <c r="A23" s="251" t="s">
        <v>1169</v>
      </c>
      <c r="B23" s="251" t="s">
        <v>1170</v>
      </c>
      <c r="C23" s="251" t="s">
        <v>1171</v>
      </c>
      <c r="D23" s="251" t="s">
        <v>2906</v>
      </c>
      <c r="E23" s="251" t="s">
        <v>20</v>
      </c>
      <c r="F23" s="251" t="s">
        <v>18</v>
      </c>
      <c r="G23" s="252"/>
      <c r="H23" s="252"/>
      <c r="I23" s="252"/>
      <c r="J23" s="251"/>
      <c r="K23" s="251"/>
    </row>
    <row r="24" spans="1:11" ht="45" customHeight="1" x14ac:dyDescent="0.3">
      <c r="A24" s="251" t="s">
        <v>1172</v>
      </c>
      <c r="B24" s="251" t="s">
        <v>1173</v>
      </c>
      <c r="C24" s="251" t="s">
        <v>1174</v>
      </c>
      <c r="D24" s="251" t="s">
        <v>2906</v>
      </c>
      <c r="E24" s="251" t="s">
        <v>20</v>
      </c>
      <c r="F24" s="251" t="s">
        <v>18</v>
      </c>
      <c r="G24" s="252"/>
      <c r="H24" s="252"/>
      <c r="I24" s="252"/>
      <c r="J24" s="251"/>
      <c r="K24" s="251"/>
    </row>
    <row r="25" spans="1:11" ht="45" customHeight="1" x14ac:dyDescent="0.3">
      <c r="A25" s="251" t="s">
        <v>1175</v>
      </c>
      <c r="B25" s="251" t="s">
        <v>1176</v>
      </c>
      <c r="C25" s="251" t="s">
        <v>1177</v>
      </c>
      <c r="D25" s="251" t="s">
        <v>2906</v>
      </c>
      <c r="E25" s="251" t="s">
        <v>20</v>
      </c>
      <c r="F25" s="251" t="s">
        <v>18</v>
      </c>
      <c r="G25" s="252"/>
      <c r="H25" s="252"/>
      <c r="I25" s="252"/>
      <c r="J25" s="251"/>
      <c r="K25" s="251"/>
    </row>
    <row r="26" spans="1:11" ht="45" customHeight="1" x14ac:dyDescent="0.3">
      <c r="A26" s="251" t="s">
        <v>1178</v>
      </c>
      <c r="B26" s="251" t="s">
        <v>2593</v>
      </c>
      <c r="C26" s="251" t="s">
        <v>2594</v>
      </c>
      <c r="D26" s="251" t="s">
        <v>2906</v>
      </c>
      <c r="E26" s="251" t="s">
        <v>20</v>
      </c>
      <c r="F26" s="251" t="s">
        <v>17</v>
      </c>
      <c r="G26" s="252"/>
      <c r="H26" s="252"/>
      <c r="I26" s="252"/>
      <c r="J26" s="251"/>
      <c r="K26" s="251"/>
    </row>
    <row r="27" spans="1:11" ht="45" customHeight="1" x14ac:dyDescent="0.3">
      <c r="A27" s="251" t="s">
        <v>1179</v>
      </c>
      <c r="B27" s="251" t="s">
        <v>1180</v>
      </c>
      <c r="C27" s="251" t="s">
        <v>1181</v>
      </c>
      <c r="D27" s="251" t="s">
        <v>2906</v>
      </c>
      <c r="E27" s="251" t="s">
        <v>20</v>
      </c>
      <c r="F27" s="251" t="s">
        <v>18</v>
      </c>
      <c r="G27" s="252"/>
      <c r="H27" s="252"/>
      <c r="I27" s="252"/>
      <c r="J27" s="251"/>
      <c r="K27" s="251"/>
    </row>
    <row r="28" spans="1:11" ht="45" customHeight="1" x14ac:dyDescent="0.3">
      <c r="A28" s="251" t="s">
        <v>1182</v>
      </c>
      <c r="B28" s="251" t="s">
        <v>1183</v>
      </c>
      <c r="C28" s="251" t="s">
        <v>1184</v>
      </c>
      <c r="D28" s="251" t="s">
        <v>2906</v>
      </c>
      <c r="E28" s="251" t="s">
        <v>20</v>
      </c>
      <c r="F28" s="251" t="s">
        <v>17</v>
      </c>
      <c r="G28" s="252"/>
      <c r="H28" s="252"/>
      <c r="I28" s="252"/>
      <c r="J28" s="251"/>
      <c r="K28" s="251"/>
    </row>
    <row r="29" spans="1:11" ht="45" customHeight="1" x14ac:dyDescent="0.3">
      <c r="A29" s="251" t="s">
        <v>1185</v>
      </c>
      <c r="B29" s="251" t="s">
        <v>1186</v>
      </c>
      <c r="C29" s="251" t="s">
        <v>1187</v>
      </c>
      <c r="D29" s="251" t="s">
        <v>2906</v>
      </c>
      <c r="E29" s="251" t="s">
        <v>20</v>
      </c>
      <c r="F29" s="251" t="s">
        <v>17</v>
      </c>
      <c r="G29" s="252"/>
      <c r="H29" s="252"/>
      <c r="I29" s="252"/>
      <c r="J29" s="251"/>
      <c r="K29" s="251"/>
    </row>
  </sheetData>
  <conditionalFormatting sqref="A3:I29">
    <cfRule type="expression" dxfId="93" priority="1">
      <formula>$F3="d"</formula>
    </cfRule>
    <cfRule type="expression" dxfId="92" priority="2">
      <formula>$F3="m"</formula>
    </cfRule>
  </conditionalFormatting>
  <conditionalFormatting sqref="A3:K29">
    <cfRule type="expression" dxfId="91" priority="6">
      <formula>$F3="v"</formula>
    </cfRule>
    <cfRule type="expression" dxfId="90" priority="7">
      <formula>$F3="no"</formula>
    </cfRule>
  </conditionalFormatting>
  <pageMargins left="0.7" right="0.2" top="0.2" bottom="0.2" header="0.05" footer="0.3"/>
  <pageSetup orientation="landscape"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F6051-284D-4B46-8725-D2E780E2570C}">
  <dimension ref="A2:K48"/>
  <sheetViews>
    <sheetView topLeftCell="A16" workbookViewId="0">
      <selection activeCell="K20" sqref="A3:K20"/>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t="s">
        <v>4</v>
      </c>
      <c r="B2" t="s">
        <v>5</v>
      </c>
      <c r="C2" t="s">
        <v>6</v>
      </c>
      <c r="D2" s="22" t="s">
        <v>7</v>
      </c>
      <c r="E2" s="22" t="s">
        <v>8</v>
      </c>
      <c r="F2" s="22" t="s">
        <v>1332</v>
      </c>
      <c r="G2" s="3" t="s">
        <v>29</v>
      </c>
      <c r="H2" s="3" t="s">
        <v>30</v>
      </c>
      <c r="I2" s="3" t="s">
        <v>31</v>
      </c>
      <c r="J2" s="3" t="s">
        <v>28</v>
      </c>
      <c r="K2" s="3" t="s">
        <v>14</v>
      </c>
    </row>
    <row r="3" spans="1:11" ht="45" customHeight="1" x14ac:dyDescent="0.3">
      <c r="A3" s="251" t="s">
        <v>117</v>
      </c>
      <c r="B3" s="251" t="s">
        <v>118</v>
      </c>
      <c r="C3" s="251" t="s">
        <v>119</v>
      </c>
      <c r="D3" s="251" t="s">
        <v>2906</v>
      </c>
      <c r="E3" s="251" t="s">
        <v>20</v>
      </c>
      <c r="F3" s="251" t="s">
        <v>17</v>
      </c>
      <c r="G3" s="252"/>
      <c r="H3" s="252"/>
      <c r="I3" s="252"/>
      <c r="J3" s="251"/>
      <c r="K3" s="251" t="s">
        <v>121</v>
      </c>
    </row>
    <row r="4" spans="1:11" ht="45" customHeight="1" x14ac:dyDescent="0.3">
      <c r="A4" s="251" t="s">
        <v>122</v>
      </c>
      <c r="B4" s="251" t="s">
        <v>123</v>
      </c>
      <c r="C4" s="251" t="s">
        <v>124</v>
      </c>
      <c r="D4" s="251" t="s">
        <v>2906</v>
      </c>
      <c r="E4" s="251" t="s">
        <v>20</v>
      </c>
      <c r="F4" s="251" t="s">
        <v>17</v>
      </c>
      <c r="G4" s="252"/>
      <c r="H4" s="252"/>
      <c r="I4" s="252"/>
      <c r="J4" s="251"/>
      <c r="K4" s="251" t="s">
        <v>26</v>
      </c>
    </row>
    <row r="5" spans="1:11" ht="45" customHeight="1" x14ac:dyDescent="0.3">
      <c r="A5" s="251" t="s">
        <v>125</v>
      </c>
      <c r="B5" s="251" t="s">
        <v>126</v>
      </c>
      <c r="C5" s="251" t="s">
        <v>127</v>
      </c>
      <c r="D5" s="251" t="s">
        <v>2904</v>
      </c>
      <c r="E5" s="251" t="s">
        <v>20</v>
      </c>
      <c r="F5" s="251" t="s">
        <v>17</v>
      </c>
      <c r="G5" s="252"/>
      <c r="H5" s="252"/>
      <c r="I5" s="252"/>
      <c r="J5" s="251"/>
      <c r="K5" s="251" t="s">
        <v>121</v>
      </c>
    </row>
    <row r="6" spans="1:11" ht="45" customHeight="1" x14ac:dyDescent="0.3">
      <c r="A6" s="251" t="s">
        <v>128</v>
      </c>
      <c r="B6" s="251" t="s">
        <v>129</v>
      </c>
      <c r="C6" s="251" t="s">
        <v>130</v>
      </c>
      <c r="D6" s="251" t="s">
        <v>2904</v>
      </c>
      <c r="E6" s="251" t="s">
        <v>20</v>
      </c>
      <c r="F6" s="251" t="s">
        <v>17</v>
      </c>
      <c r="G6" s="252"/>
      <c r="H6" s="252"/>
      <c r="I6" s="252"/>
      <c r="J6" s="251"/>
      <c r="K6" s="251" t="s">
        <v>121</v>
      </c>
    </row>
    <row r="7" spans="1:11" ht="45" customHeight="1" x14ac:dyDescent="0.3">
      <c r="A7" s="251" t="s">
        <v>131</v>
      </c>
      <c r="B7" s="251" t="s">
        <v>132</v>
      </c>
      <c r="C7" s="251" t="s">
        <v>133</v>
      </c>
      <c r="D7" s="251" t="s">
        <v>2904</v>
      </c>
      <c r="E7" s="251" t="s">
        <v>20</v>
      </c>
      <c r="F7" s="251" t="s">
        <v>17</v>
      </c>
      <c r="G7" s="252"/>
      <c r="H7" s="252"/>
      <c r="I7" s="252"/>
      <c r="J7" s="251"/>
      <c r="K7" s="251" t="s">
        <v>121</v>
      </c>
    </row>
    <row r="8" spans="1:11" ht="45" customHeight="1" x14ac:dyDescent="0.3">
      <c r="A8" s="251" t="s">
        <v>134</v>
      </c>
      <c r="B8" s="251" t="s">
        <v>135</v>
      </c>
      <c r="C8" s="251" t="s">
        <v>136</v>
      </c>
      <c r="D8" s="251" t="s">
        <v>2904</v>
      </c>
      <c r="E8" s="251" t="s">
        <v>20</v>
      </c>
      <c r="F8" s="251" t="s">
        <v>17</v>
      </c>
      <c r="G8" s="252"/>
      <c r="H8" s="252"/>
      <c r="I8" s="252"/>
      <c r="J8" s="251"/>
      <c r="K8" s="251" t="s">
        <v>121</v>
      </c>
    </row>
    <row r="9" spans="1:11" ht="45" customHeight="1" x14ac:dyDescent="0.3">
      <c r="A9" s="251" t="s">
        <v>137</v>
      </c>
      <c r="B9" s="251" t="s">
        <v>138</v>
      </c>
      <c r="C9" s="251" t="s">
        <v>139</v>
      </c>
      <c r="D9" s="251" t="s">
        <v>2906</v>
      </c>
      <c r="E9" s="251" t="s">
        <v>16</v>
      </c>
      <c r="F9" s="251" t="s">
        <v>18</v>
      </c>
      <c r="G9" s="252"/>
      <c r="H9" s="252"/>
      <c r="I9" s="252"/>
      <c r="J9" s="251"/>
      <c r="K9" s="251" t="s">
        <v>121</v>
      </c>
    </row>
    <row r="10" spans="1:11" ht="45" customHeight="1" x14ac:dyDescent="0.3">
      <c r="A10" s="251" t="s">
        <v>788</v>
      </c>
      <c r="B10" s="251" t="s">
        <v>789</v>
      </c>
      <c r="C10" s="251" t="s">
        <v>790</v>
      </c>
      <c r="D10" s="251" t="s">
        <v>2906</v>
      </c>
      <c r="E10" s="251" t="s">
        <v>16</v>
      </c>
      <c r="F10" s="251" t="s">
        <v>18</v>
      </c>
      <c r="G10" s="252"/>
      <c r="H10" s="252"/>
      <c r="I10" s="252"/>
      <c r="J10" s="251"/>
      <c r="K10" s="251" t="s">
        <v>74</v>
      </c>
    </row>
    <row r="11" spans="1:11" ht="45" customHeight="1" x14ac:dyDescent="0.3">
      <c r="A11" s="251" t="s">
        <v>1113</v>
      </c>
      <c r="B11" s="251" t="s">
        <v>1114</v>
      </c>
      <c r="C11" s="251" t="s">
        <v>1115</v>
      </c>
      <c r="D11" s="251" t="s">
        <v>2906</v>
      </c>
      <c r="E11" s="251" t="s">
        <v>16</v>
      </c>
      <c r="F11" s="251" t="s">
        <v>18</v>
      </c>
      <c r="G11" s="252"/>
      <c r="H11" s="252"/>
      <c r="I11" s="252"/>
      <c r="J11" s="251"/>
      <c r="K11" s="251" t="s">
        <v>24</v>
      </c>
    </row>
    <row r="12" spans="1:11" ht="45" customHeight="1" x14ac:dyDescent="0.3">
      <c r="A12" s="251" t="s">
        <v>1490</v>
      </c>
      <c r="B12" s="251" t="s">
        <v>1207</v>
      </c>
      <c r="C12" s="251" t="s">
        <v>1208</v>
      </c>
      <c r="D12" s="251" t="s">
        <v>2906</v>
      </c>
      <c r="E12" s="251" t="s">
        <v>16</v>
      </c>
      <c r="F12" s="251" t="s">
        <v>17</v>
      </c>
      <c r="G12" s="252"/>
      <c r="H12" s="252"/>
      <c r="I12" s="252"/>
      <c r="J12" s="251"/>
      <c r="K12" s="251" t="s">
        <v>24</v>
      </c>
    </row>
    <row r="13" spans="1:11" ht="45" customHeight="1" x14ac:dyDescent="0.3">
      <c r="A13" s="251" t="s">
        <v>1491</v>
      </c>
      <c r="B13" s="251" t="s">
        <v>1209</v>
      </c>
      <c r="C13" s="251" t="s">
        <v>1210</v>
      </c>
      <c r="D13" s="251" t="s">
        <v>2906</v>
      </c>
      <c r="E13" s="251" t="s">
        <v>16</v>
      </c>
      <c r="F13" s="251" t="s">
        <v>17</v>
      </c>
      <c r="G13" s="252"/>
      <c r="H13" s="252"/>
      <c r="I13" s="252"/>
      <c r="J13" s="251"/>
      <c r="K13" s="251" t="s">
        <v>24</v>
      </c>
    </row>
    <row r="14" spans="1:11" ht="45" customHeight="1" x14ac:dyDescent="0.3">
      <c r="A14" s="251" t="s">
        <v>1492</v>
      </c>
      <c r="B14" s="251" t="s">
        <v>1211</v>
      </c>
      <c r="C14" s="251" t="s">
        <v>1212</v>
      </c>
      <c r="D14" s="251" t="s">
        <v>2906</v>
      </c>
      <c r="E14" s="251" t="s">
        <v>16</v>
      </c>
      <c r="F14" s="251" t="s">
        <v>17</v>
      </c>
      <c r="G14" s="252"/>
      <c r="H14" s="252"/>
      <c r="I14" s="252"/>
      <c r="J14" s="251"/>
      <c r="K14" s="251" t="s">
        <v>24</v>
      </c>
    </row>
    <row r="15" spans="1:11" ht="45" customHeight="1" x14ac:dyDescent="0.3">
      <c r="A15" s="251" t="s">
        <v>2672</v>
      </c>
      <c r="B15" s="251" t="s">
        <v>2673</v>
      </c>
      <c r="C15" s="251" t="s">
        <v>1212</v>
      </c>
      <c r="D15" s="251" t="s">
        <v>2906</v>
      </c>
      <c r="E15" s="251" t="s">
        <v>20</v>
      </c>
      <c r="F15" s="251" t="s">
        <v>18</v>
      </c>
      <c r="G15" s="252"/>
      <c r="H15" s="252"/>
      <c r="I15" s="252"/>
      <c r="J15" s="251"/>
      <c r="K15" s="251" t="s">
        <v>2674</v>
      </c>
    </row>
    <row r="16" spans="1:11" ht="45" customHeight="1" x14ac:dyDescent="0.3">
      <c r="A16" s="251" t="s">
        <v>1285</v>
      </c>
      <c r="B16" s="251" t="s">
        <v>1286</v>
      </c>
      <c r="C16" s="251" t="s">
        <v>1287</v>
      </c>
      <c r="D16" s="251" t="s">
        <v>2907</v>
      </c>
      <c r="E16" s="251" t="s">
        <v>16</v>
      </c>
      <c r="F16" s="251" t="s">
        <v>17</v>
      </c>
      <c r="G16" s="252"/>
      <c r="H16" s="252"/>
      <c r="I16" s="252"/>
      <c r="J16" s="251"/>
      <c r="K16" s="251"/>
    </row>
    <row r="17" spans="1:11" ht="45" customHeight="1" x14ac:dyDescent="0.3">
      <c r="A17" s="251" t="s">
        <v>1288</v>
      </c>
      <c r="B17" s="251" t="s">
        <v>1289</v>
      </c>
      <c r="C17" s="251" t="s">
        <v>1290</v>
      </c>
      <c r="D17" s="251" t="s">
        <v>2907</v>
      </c>
      <c r="E17" s="251" t="s">
        <v>16</v>
      </c>
      <c r="F17" s="251" t="s">
        <v>18</v>
      </c>
      <c r="G17" s="252"/>
      <c r="H17" s="252"/>
      <c r="I17" s="252"/>
      <c r="J17" s="251"/>
      <c r="K17" s="251"/>
    </row>
    <row r="18" spans="1:11" ht="45" customHeight="1" x14ac:dyDescent="0.3">
      <c r="A18" s="251" t="s">
        <v>1291</v>
      </c>
      <c r="B18" s="251" t="s">
        <v>1292</v>
      </c>
      <c r="C18" s="251" t="s">
        <v>1293</v>
      </c>
      <c r="D18" s="251" t="s">
        <v>2906</v>
      </c>
      <c r="E18" s="251" t="s">
        <v>16</v>
      </c>
      <c r="F18" s="251" t="s">
        <v>18</v>
      </c>
      <c r="G18" s="252"/>
      <c r="H18" s="252"/>
      <c r="I18" s="252"/>
      <c r="J18" s="251"/>
      <c r="K18" s="251"/>
    </row>
    <row r="19" spans="1:11" ht="45" customHeight="1" x14ac:dyDescent="0.3">
      <c r="A19" s="251" t="s">
        <v>1294</v>
      </c>
      <c r="B19" s="251" t="s">
        <v>1295</v>
      </c>
      <c r="C19" s="251" t="s">
        <v>1296</v>
      </c>
      <c r="D19" s="251" t="s">
        <v>2906</v>
      </c>
      <c r="E19" s="251" t="s">
        <v>16</v>
      </c>
      <c r="F19" s="251" t="s">
        <v>17</v>
      </c>
      <c r="G19" s="252"/>
      <c r="H19" s="252"/>
      <c r="I19" s="252"/>
      <c r="J19" s="251"/>
      <c r="K19" s="251"/>
    </row>
    <row r="20" spans="1:11" ht="45" customHeight="1" x14ac:dyDescent="0.3">
      <c r="A20" s="5" t="s">
        <v>1323</v>
      </c>
      <c r="B20" s="11" t="s">
        <v>1324</v>
      </c>
      <c r="C20" s="11" t="s">
        <v>1325</v>
      </c>
      <c r="D20" s="1" t="s">
        <v>2906</v>
      </c>
      <c r="E20" s="1" t="s">
        <v>16</v>
      </c>
      <c r="F20" s="1" t="s">
        <v>17</v>
      </c>
      <c r="G20" s="2"/>
      <c r="H20" s="2"/>
      <c r="I20" s="2"/>
      <c r="J20" s="10"/>
      <c r="K20" s="1" t="s">
        <v>1326</v>
      </c>
    </row>
    <row r="21" spans="1:11" ht="45" customHeight="1" x14ac:dyDescent="0.3">
      <c r="A21" s="5"/>
      <c r="B21" s="11"/>
      <c r="C21" s="11"/>
      <c r="D21" s="1"/>
      <c r="E21" s="1"/>
      <c r="F21" s="1"/>
      <c r="G21" s="2"/>
      <c r="H21" s="2"/>
      <c r="I21" s="2"/>
      <c r="J21" s="10"/>
      <c r="K21" s="1"/>
    </row>
    <row r="22" spans="1:11" ht="45" customHeight="1" x14ac:dyDescent="0.3">
      <c r="A22" s="5"/>
      <c r="B22" s="11"/>
      <c r="C22" s="11"/>
      <c r="D22" s="1"/>
      <c r="E22" s="1"/>
      <c r="F22" s="1"/>
      <c r="G22" s="2"/>
      <c r="H22" s="2"/>
      <c r="I22" s="2"/>
      <c r="J22" s="10"/>
      <c r="K22" s="1"/>
    </row>
    <row r="23" spans="1:11" ht="45" customHeight="1" x14ac:dyDescent="0.3">
      <c r="A23" s="5"/>
      <c r="B23" s="11"/>
      <c r="C23" s="11"/>
      <c r="D23" s="1"/>
      <c r="E23" s="1"/>
      <c r="F23" s="1"/>
      <c r="G23" s="2"/>
      <c r="H23" s="2"/>
      <c r="I23" s="2"/>
      <c r="J23" s="10"/>
      <c r="K23" s="1"/>
    </row>
    <row r="24" spans="1:11" ht="45" customHeight="1" x14ac:dyDescent="0.3">
      <c r="A24" s="5"/>
      <c r="B24" s="11"/>
      <c r="C24" s="11"/>
      <c r="D24" s="1"/>
      <c r="E24" s="1"/>
      <c r="F24" s="1"/>
      <c r="G24" s="2"/>
      <c r="H24" s="2"/>
      <c r="I24" s="2"/>
      <c r="J24" s="10"/>
      <c r="K24" s="1"/>
    </row>
    <row r="25" spans="1:11" ht="45" customHeight="1" x14ac:dyDescent="0.3">
      <c r="A25" s="5"/>
      <c r="B25" s="11"/>
      <c r="C25" s="11"/>
      <c r="D25" s="1"/>
      <c r="E25" s="1"/>
      <c r="F25" s="1"/>
      <c r="G25" s="2"/>
      <c r="H25" s="2"/>
      <c r="I25" s="2"/>
      <c r="J25" s="10"/>
      <c r="K25" s="1"/>
    </row>
    <row r="26" spans="1:11" ht="45" customHeight="1" x14ac:dyDescent="0.3">
      <c r="A26" s="5"/>
      <c r="B26" s="11"/>
      <c r="C26" s="11"/>
      <c r="D26" s="1"/>
      <c r="E26" s="1"/>
      <c r="F26" s="1"/>
      <c r="G26" s="2"/>
      <c r="H26" s="2"/>
      <c r="I26" s="2"/>
      <c r="J26" s="10"/>
      <c r="K26" s="1"/>
    </row>
    <row r="27" spans="1:11" ht="45" customHeight="1" x14ac:dyDescent="0.3">
      <c r="A27" s="5"/>
      <c r="B27" s="11"/>
      <c r="C27" s="11"/>
      <c r="D27" s="1"/>
      <c r="E27" s="1"/>
      <c r="F27" s="1"/>
      <c r="G27" s="2"/>
      <c r="H27" s="2"/>
      <c r="I27" s="2"/>
      <c r="J27" s="10"/>
      <c r="K27" s="1"/>
    </row>
    <row r="28" spans="1:11" ht="45" customHeight="1" x14ac:dyDescent="0.3">
      <c r="A28" s="5"/>
      <c r="B28" s="11"/>
      <c r="C28" s="11"/>
      <c r="D28" s="1"/>
      <c r="E28" s="1"/>
      <c r="F28" s="1"/>
      <c r="G28" s="2"/>
      <c r="H28" s="2"/>
      <c r="I28" s="2"/>
      <c r="J28" s="10"/>
      <c r="K28" s="1"/>
    </row>
    <row r="29" spans="1:11" ht="45" customHeight="1" x14ac:dyDescent="0.3">
      <c r="A29" s="5"/>
      <c r="B29" s="11"/>
      <c r="C29" s="11"/>
      <c r="D29" s="1"/>
      <c r="E29" s="1"/>
      <c r="F29" s="1"/>
      <c r="G29" s="2"/>
      <c r="H29" s="2"/>
      <c r="I29" s="2"/>
      <c r="J29" s="10"/>
      <c r="K29" s="1"/>
    </row>
    <row r="30" spans="1:11" ht="45" customHeight="1" x14ac:dyDescent="0.3">
      <c r="A30" s="5"/>
      <c r="B30" s="11"/>
      <c r="C30" s="11"/>
      <c r="D30" s="1"/>
      <c r="E30" s="1"/>
      <c r="F30" s="1"/>
      <c r="G30" s="2"/>
      <c r="H30" s="2"/>
      <c r="I30" s="2"/>
      <c r="J30" s="10"/>
      <c r="K30" s="1"/>
    </row>
    <row r="31" spans="1:11" ht="45" customHeight="1" x14ac:dyDescent="0.3">
      <c r="A31" s="5"/>
      <c r="B31" s="11"/>
      <c r="C31" s="11"/>
      <c r="D31" s="1"/>
      <c r="E31" s="1"/>
      <c r="F31" s="1"/>
      <c r="G31" s="2"/>
      <c r="H31" s="2"/>
      <c r="I31" s="2"/>
      <c r="J31" s="10"/>
      <c r="K31" s="1"/>
    </row>
    <row r="32" spans="1:11" ht="45" customHeight="1" x14ac:dyDescent="0.3">
      <c r="A32" s="5"/>
      <c r="B32" s="11"/>
      <c r="C32" s="11"/>
      <c r="D32" s="1"/>
      <c r="E32" s="1"/>
      <c r="F32" s="1"/>
      <c r="G32" s="2"/>
      <c r="H32" s="2"/>
      <c r="I32" s="2"/>
      <c r="J32" s="10"/>
      <c r="K32" s="1"/>
    </row>
    <row r="33" spans="1:11" ht="45" customHeight="1" x14ac:dyDescent="0.3">
      <c r="A33" s="5"/>
      <c r="B33" s="11"/>
      <c r="C33" s="11"/>
      <c r="D33" s="1"/>
      <c r="E33" s="1"/>
      <c r="F33" s="1"/>
      <c r="G33" s="2"/>
      <c r="H33" s="2"/>
      <c r="I33" s="2"/>
      <c r="J33" s="10"/>
      <c r="K33" s="1"/>
    </row>
    <row r="34" spans="1:11" ht="45" customHeight="1" x14ac:dyDescent="0.3">
      <c r="A34" s="5"/>
      <c r="B34" s="11"/>
      <c r="C34" s="11"/>
      <c r="D34" s="1"/>
      <c r="E34" s="1"/>
      <c r="F34" s="1"/>
      <c r="G34" s="2"/>
      <c r="H34" s="2"/>
      <c r="I34" s="2"/>
      <c r="J34" s="10"/>
      <c r="K34" s="1"/>
    </row>
    <row r="35" spans="1:11" ht="45" customHeight="1" x14ac:dyDescent="0.3">
      <c r="A35" s="5"/>
      <c r="B35" s="11"/>
      <c r="C35" s="11"/>
      <c r="D35" s="1"/>
      <c r="E35" s="1"/>
      <c r="F35" s="1"/>
      <c r="G35" s="2"/>
      <c r="H35" s="2"/>
      <c r="I35" s="2"/>
      <c r="J35" s="10"/>
      <c r="K35" s="1"/>
    </row>
    <row r="36" spans="1:11" ht="45" customHeight="1" x14ac:dyDescent="0.3">
      <c r="A36" s="5"/>
      <c r="B36" s="11"/>
      <c r="C36" s="11"/>
      <c r="D36" s="1"/>
      <c r="E36" s="1"/>
      <c r="F36" s="1"/>
      <c r="G36" s="2"/>
      <c r="H36" s="2"/>
      <c r="I36" s="2"/>
      <c r="J36" s="10"/>
      <c r="K36" s="1"/>
    </row>
    <row r="37" spans="1:11" ht="45" customHeight="1" x14ac:dyDescent="0.3">
      <c r="A37" s="5"/>
      <c r="B37" s="11"/>
      <c r="C37" s="11"/>
      <c r="D37" s="1"/>
      <c r="E37" s="1"/>
      <c r="F37" s="1"/>
      <c r="G37" s="2"/>
      <c r="H37" s="2"/>
      <c r="I37" s="2"/>
      <c r="J37" s="10"/>
      <c r="K37" s="1"/>
    </row>
    <row r="38" spans="1:11" ht="45" customHeight="1" x14ac:dyDescent="0.3">
      <c r="A38" s="5"/>
      <c r="B38" s="11"/>
      <c r="C38" s="11"/>
      <c r="D38" s="1"/>
      <c r="E38" s="1"/>
      <c r="F38" s="1"/>
      <c r="G38" s="2"/>
      <c r="H38" s="2"/>
      <c r="I38" s="2"/>
      <c r="J38" s="10"/>
      <c r="K38" s="1"/>
    </row>
    <row r="39" spans="1:11" ht="45" customHeight="1" x14ac:dyDescent="0.3">
      <c r="A39" s="5"/>
      <c r="B39" s="11"/>
      <c r="C39" s="11"/>
      <c r="D39" s="1"/>
      <c r="E39" s="1"/>
      <c r="F39" s="1"/>
      <c r="G39" s="2"/>
      <c r="H39" s="2"/>
      <c r="I39" s="2"/>
      <c r="J39" s="10"/>
      <c r="K39" s="1"/>
    </row>
    <row r="40" spans="1:11" ht="45" customHeight="1" x14ac:dyDescent="0.3">
      <c r="A40" s="5"/>
      <c r="B40" s="11"/>
      <c r="C40" s="11"/>
      <c r="D40" s="1"/>
      <c r="E40" s="1"/>
      <c r="F40" s="1"/>
      <c r="G40" s="2"/>
      <c r="H40" s="2"/>
      <c r="I40" s="2"/>
      <c r="J40" s="10"/>
      <c r="K40" s="1"/>
    </row>
    <row r="41" spans="1:11" ht="45" customHeight="1" x14ac:dyDescent="0.3">
      <c r="A41" s="5"/>
      <c r="B41" s="11"/>
      <c r="C41" s="11"/>
      <c r="D41" s="1"/>
      <c r="E41" s="1"/>
      <c r="F41" s="1"/>
      <c r="G41" s="2"/>
      <c r="H41" s="2"/>
      <c r="I41" s="2"/>
      <c r="J41" s="10"/>
      <c r="K41" s="1"/>
    </row>
    <row r="42" spans="1:11" ht="45" customHeight="1" x14ac:dyDescent="0.3">
      <c r="A42" s="5"/>
      <c r="B42" s="11"/>
      <c r="C42" s="11"/>
      <c r="D42" s="1"/>
      <c r="E42" s="1"/>
      <c r="F42" s="1"/>
      <c r="G42" s="2"/>
      <c r="H42" s="2"/>
      <c r="I42" s="2"/>
      <c r="J42" s="10"/>
      <c r="K42" s="1"/>
    </row>
    <row r="43" spans="1:11" ht="45" customHeight="1" x14ac:dyDescent="0.3">
      <c r="A43" s="5"/>
      <c r="B43" s="11"/>
      <c r="C43" s="11"/>
      <c r="D43" s="1"/>
      <c r="E43" s="1"/>
      <c r="F43" s="1"/>
      <c r="G43" s="2"/>
      <c r="H43" s="2"/>
      <c r="I43" s="2"/>
      <c r="J43" s="10"/>
      <c r="K43" s="1"/>
    </row>
    <row r="44" spans="1:11" ht="45" customHeight="1" x14ac:dyDescent="0.3">
      <c r="A44" s="5"/>
      <c r="B44" s="11"/>
      <c r="C44" s="11"/>
      <c r="D44" s="1"/>
      <c r="E44" s="1"/>
      <c r="F44" s="1"/>
      <c r="G44" s="2"/>
      <c r="H44" s="2"/>
      <c r="I44" s="2"/>
      <c r="J44" s="10"/>
      <c r="K44" s="1"/>
    </row>
    <row r="45" spans="1:11" ht="45" customHeight="1" x14ac:dyDescent="0.3">
      <c r="A45" s="5"/>
      <c r="B45" s="11"/>
      <c r="C45" s="11"/>
      <c r="D45" s="1"/>
      <c r="E45" s="1"/>
      <c r="F45" s="1"/>
      <c r="G45" s="2"/>
      <c r="H45" s="2"/>
      <c r="I45" s="2"/>
      <c r="J45" s="10"/>
      <c r="K45" s="1"/>
    </row>
    <row r="46" spans="1:11" ht="45" customHeight="1" x14ac:dyDescent="0.3">
      <c r="A46" s="5"/>
      <c r="B46" s="11"/>
      <c r="C46" s="11"/>
      <c r="D46" s="1"/>
      <c r="E46" s="1"/>
      <c r="F46" s="1"/>
      <c r="G46" s="2"/>
      <c r="H46" s="2"/>
      <c r="I46" s="2"/>
      <c r="J46" s="10"/>
      <c r="K46" s="1"/>
    </row>
    <row r="47" spans="1:11" ht="45" customHeight="1" x14ac:dyDescent="0.3">
      <c r="A47" s="5"/>
      <c r="B47" s="11"/>
      <c r="C47" s="11"/>
      <c r="D47" s="1"/>
      <c r="E47" s="1"/>
      <c r="F47" s="1"/>
      <c r="G47" s="2"/>
      <c r="H47" s="2"/>
      <c r="I47" s="2"/>
      <c r="J47" s="10"/>
      <c r="K47" s="1"/>
    </row>
    <row r="48" spans="1:11" ht="45" customHeight="1" x14ac:dyDescent="0.3">
      <c r="A48" s="5"/>
      <c r="B48" s="11"/>
      <c r="C48" s="11"/>
      <c r="D48" s="1"/>
      <c r="E48" s="1"/>
      <c r="F48" s="1"/>
      <c r="G48" s="2"/>
      <c r="H48" s="2"/>
      <c r="I48" s="2"/>
      <c r="J48" s="10"/>
      <c r="K48" s="1"/>
    </row>
  </sheetData>
  <conditionalFormatting sqref="A3:I50">
    <cfRule type="expression" dxfId="89" priority="1">
      <formula>$F3="d"</formula>
    </cfRule>
    <cfRule type="expression" dxfId="88" priority="2">
      <formula>$F3="m"</formula>
    </cfRule>
  </conditionalFormatting>
  <conditionalFormatting sqref="A3:K50">
    <cfRule type="expression" dxfId="87" priority="3">
      <formula>$F3="v"</formula>
    </cfRule>
    <cfRule type="expression" dxfId="86" priority="4">
      <formula>$F3="no"</formula>
    </cfRule>
  </conditionalFormatting>
  <printOptions horizontalCentered="1"/>
  <pageMargins left="0.7" right="0.2" top="0.2" bottom="0.2" header="0.05" footer="0.3"/>
  <pageSetup orientation="landscape"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A23B8-9C8E-4564-AD20-17AD09BBA229}">
  <dimension ref="A2:K36"/>
  <sheetViews>
    <sheetView topLeftCell="A7" workbookViewId="0">
      <selection activeCell="A12" sqref="A12"/>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t="s">
        <v>4</v>
      </c>
      <c r="B2" t="s">
        <v>5</v>
      </c>
      <c r="C2" t="s">
        <v>6</v>
      </c>
      <c r="D2" s="22" t="s">
        <v>7</v>
      </c>
      <c r="E2" s="22" t="s">
        <v>8</v>
      </c>
      <c r="F2" s="22" t="s">
        <v>1332</v>
      </c>
      <c r="G2" s="3" t="s">
        <v>29</v>
      </c>
      <c r="H2" s="3" t="s">
        <v>30</v>
      </c>
      <c r="I2" s="3" t="s">
        <v>31</v>
      </c>
      <c r="J2" s="3" t="s">
        <v>28</v>
      </c>
      <c r="K2" s="3" t="s">
        <v>14</v>
      </c>
    </row>
    <row r="3" spans="1:11" ht="45" customHeight="1" x14ac:dyDescent="0.3">
      <c r="A3" s="251" t="s">
        <v>36</v>
      </c>
      <c r="B3" s="251" t="s">
        <v>37</v>
      </c>
      <c r="C3" s="251" t="s">
        <v>38</v>
      </c>
      <c r="D3" s="251" t="s">
        <v>2906</v>
      </c>
      <c r="E3" s="251" t="s">
        <v>20</v>
      </c>
      <c r="F3" s="251" t="s">
        <v>18</v>
      </c>
      <c r="G3" s="252"/>
      <c r="H3" s="252"/>
      <c r="I3" s="252"/>
      <c r="J3" s="251"/>
      <c r="K3" s="251" t="s">
        <v>40</v>
      </c>
    </row>
    <row r="4" spans="1:11" ht="45" customHeight="1" x14ac:dyDescent="0.3">
      <c r="A4" s="251" t="s">
        <v>41</v>
      </c>
      <c r="B4" s="251" t="s">
        <v>42</v>
      </c>
      <c r="C4" s="251" t="s">
        <v>43</v>
      </c>
      <c r="D4" s="251" t="s">
        <v>2906</v>
      </c>
      <c r="E4" s="251" t="s">
        <v>20</v>
      </c>
      <c r="F4" s="251" t="s">
        <v>18</v>
      </c>
      <c r="G4" s="252"/>
      <c r="H4" s="252"/>
      <c r="I4" s="252"/>
      <c r="J4" s="251"/>
      <c r="K4" s="251" t="s">
        <v>40</v>
      </c>
    </row>
    <row r="5" spans="1:11" ht="45" customHeight="1" x14ac:dyDescent="0.3">
      <c r="A5" s="251" t="s">
        <v>44</v>
      </c>
      <c r="B5" s="251" t="s">
        <v>45</v>
      </c>
      <c r="C5" s="251" t="s">
        <v>46</v>
      </c>
      <c r="D5" s="251" t="s">
        <v>2906</v>
      </c>
      <c r="E5" s="251" t="s">
        <v>20</v>
      </c>
      <c r="F5" s="251" t="s">
        <v>18</v>
      </c>
      <c r="G5" s="252"/>
      <c r="H5" s="252"/>
      <c r="I5" s="252"/>
      <c r="J5" s="251"/>
      <c r="K5" s="251" t="s">
        <v>40</v>
      </c>
    </row>
    <row r="6" spans="1:11" ht="45" customHeight="1" x14ac:dyDescent="0.3">
      <c r="A6" s="251" t="s">
        <v>47</v>
      </c>
      <c r="B6" s="251" t="s">
        <v>48</v>
      </c>
      <c r="C6" s="251" t="s">
        <v>49</v>
      </c>
      <c r="D6" s="251" t="s">
        <v>2906</v>
      </c>
      <c r="E6" s="251" t="s">
        <v>20</v>
      </c>
      <c r="F6" s="251" t="s">
        <v>17</v>
      </c>
      <c r="G6" s="252"/>
      <c r="H6" s="252"/>
      <c r="I6" s="252"/>
      <c r="J6" s="251"/>
      <c r="K6" s="251" t="s">
        <v>40</v>
      </c>
    </row>
    <row r="7" spans="1:11" ht="45" customHeight="1" x14ac:dyDescent="0.3">
      <c r="A7" s="251" t="s">
        <v>50</v>
      </c>
      <c r="B7" s="251" t="s">
        <v>51</v>
      </c>
      <c r="C7" s="251" t="s">
        <v>52</v>
      </c>
      <c r="D7" s="251" t="s">
        <v>2906</v>
      </c>
      <c r="E7" s="251" t="s">
        <v>20</v>
      </c>
      <c r="F7" s="251" t="s">
        <v>18</v>
      </c>
      <c r="G7" s="252"/>
      <c r="H7" s="252"/>
      <c r="I7" s="252"/>
      <c r="J7" s="251"/>
      <c r="K7" s="251" t="s">
        <v>40</v>
      </c>
    </row>
    <row r="8" spans="1:11" ht="45" customHeight="1" x14ac:dyDescent="0.3">
      <c r="A8" s="251" t="s">
        <v>53</v>
      </c>
      <c r="B8" s="251" t="s">
        <v>54</v>
      </c>
      <c r="C8" s="251" t="s">
        <v>55</v>
      </c>
      <c r="D8" s="251" t="s">
        <v>2906</v>
      </c>
      <c r="E8" s="251" t="s">
        <v>16</v>
      </c>
      <c r="F8" s="251" t="s">
        <v>18</v>
      </c>
      <c r="G8" s="252"/>
      <c r="H8" s="252"/>
      <c r="I8" s="252"/>
      <c r="J8" s="251"/>
      <c r="K8" s="251" t="s">
        <v>40</v>
      </c>
    </row>
    <row r="9" spans="1:11" ht="45" customHeight="1" x14ac:dyDescent="0.3">
      <c r="A9" s="251" t="s">
        <v>56</v>
      </c>
      <c r="B9" s="251" t="s">
        <v>57</v>
      </c>
      <c r="C9" s="251" t="s">
        <v>58</v>
      </c>
      <c r="D9" s="251" t="s">
        <v>2906</v>
      </c>
      <c r="E9" s="251" t="s">
        <v>16</v>
      </c>
      <c r="F9" s="251" t="s">
        <v>18</v>
      </c>
      <c r="G9" s="252"/>
      <c r="H9" s="252"/>
      <c r="I9" s="252"/>
      <c r="J9" s="251"/>
      <c r="K9" s="251" t="s">
        <v>40</v>
      </c>
    </row>
    <row r="10" spans="1:11" ht="45" customHeight="1" x14ac:dyDescent="0.3">
      <c r="A10" s="251" t="s">
        <v>59</v>
      </c>
      <c r="B10" s="251" t="s">
        <v>60</v>
      </c>
      <c r="C10" s="251" t="s">
        <v>61</v>
      </c>
      <c r="D10" s="251" t="s">
        <v>2906</v>
      </c>
      <c r="E10" s="251" t="s">
        <v>20</v>
      </c>
      <c r="F10" s="251" t="s">
        <v>17</v>
      </c>
      <c r="G10" s="252"/>
      <c r="H10" s="252"/>
      <c r="I10" s="252"/>
      <c r="J10" s="251"/>
      <c r="K10" s="251" t="s">
        <v>40</v>
      </c>
    </row>
    <row r="11" spans="1:11" ht="45" customHeight="1" x14ac:dyDescent="0.3">
      <c r="A11" s="251" t="s">
        <v>62</v>
      </c>
      <c r="B11" s="251" t="s">
        <v>63</v>
      </c>
      <c r="C11" s="251" t="s">
        <v>64</v>
      </c>
      <c r="D11" s="251" t="s">
        <v>2906</v>
      </c>
      <c r="E11" s="251" t="s">
        <v>20</v>
      </c>
      <c r="F11" s="251" t="s">
        <v>18</v>
      </c>
      <c r="G11" s="252"/>
      <c r="H11" s="252"/>
      <c r="I11" s="252"/>
      <c r="J11" s="251"/>
      <c r="K11" s="251" t="s">
        <v>40</v>
      </c>
    </row>
    <row r="12" spans="1:11" ht="45" customHeight="1" x14ac:dyDescent="0.3">
      <c r="A12" s="251" t="s">
        <v>65</v>
      </c>
      <c r="B12" s="251" t="s">
        <v>66</v>
      </c>
      <c r="C12" s="251" t="s">
        <v>67</v>
      </c>
      <c r="D12" s="251" t="s">
        <v>2906</v>
      </c>
      <c r="E12" s="251" t="s">
        <v>20</v>
      </c>
      <c r="F12" s="251" t="s">
        <v>18</v>
      </c>
      <c r="G12" s="252"/>
      <c r="H12" s="252"/>
      <c r="I12" s="252"/>
      <c r="J12" s="251"/>
      <c r="K12" s="251" t="s">
        <v>40</v>
      </c>
    </row>
    <row r="13" spans="1:11" ht="45" customHeight="1" x14ac:dyDescent="0.3">
      <c r="A13" s="251" t="s">
        <v>160</v>
      </c>
      <c r="B13" s="251" t="s">
        <v>161</v>
      </c>
      <c r="C13" s="251" t="s">
        <v>162</v>
      </c>
      <c r="D13" s="251" t="s">
        <v>2905</v>
      </c>
      <c r="E13" s="251" t="s">
        <v>16</v>
      </c>
      <c r="F13" s="251" t="s">
        <v>17</v>
      </c>
      <c r="G13" s="252"/>
      <c r="H13" s="252"/>
      <c r="I13" s="252"/>
      <c r="J13" s="251"/>
      <c r="K13" s="251" t="s">
        <v>163</v>
      </c>
    </row>
    <row r="14" spans="1:11" ht="45" customHeight="1" x14ac:dyDescent="0.3">
      <c r="A14" s="251" t="s">
        <v>419</v>
      </c>
      <c r="B14" s="251" t="s">
        <v>420</v>
      </c>
      <c r="C14" s="251" t="s">
        <v>421</v>
      </c>
      <c r="D14" s="251" t="s">
        <v>2904</v>
      </c>
      <c r="E14" s="251" t="s">
        <v>20</v>
      </c>
      <c r="F14" s="251" t="s">
        <v>17</v>
      </c>
      <c r="G14" s="252"/>
      <c r="H14" s="252"/>
      <c r="I14" s="252"/>
      <c r="J14" s="251"/>
      <c r="K14" s="251" t="s">
        <v>19</v>
      </c>
    </row>
    <row r="15" spans="1:11" ht="45" customHeight="1" x14ac:dyDescent="0.3">
      <c r="A15" s="251" t="s">
        <v>422</v>
      </c>
      <c r="B15" s="251" t="s">
        <v>423</v>
      </c>
      <c r="C15" s="251" t="s">
        <v>424</v>
      </c>
      <c r="D15" s="251" t="s">
        <v>2904</v>
      </c>
      <c r="E15" s="251" t="s">
        <v>20</v>
      </c>
      <c r="F15" s="251" t="s">
        <v>17</v>
      </c>
      <c r="G15" s="252"/>
      <c r="H15" s="252"/>
      <c r="I15" s="252"/>
      <c r="J15" s="251"/>
      <c r="K15" s="251" t="s">
        <v>19</v>
      </c>
    </row>
    <row r="16" spans="1:11" ht="45" customHeight="1" x14ac:dyDescent="0.3">
      <c r="A16" s="251" t="s">
        <v>425</v>
      </c>
      <c r="B16" s="251" t="s">
        <v>426</v>
      </c>
      <c r="C16" s="251" t="s">
        <v>427</v>
      </c>
      <c r="D16" s="251" t="s">
        <v>2904</v>
      </c>
      <c r="E16" s="251" t="s">
        <v>20</v>
      </c>
      <c r="F16" s="251" t="s">
        <v>17</v>
      </c>
      <c r="G16" s="252"/>
      <c r="H16" s="252"/>
      <c r="I16" s="252"/>
      <c r="J16" s="251"/>
      <c r="K16" s="251" t="s">
        <v>19</v>
      </c>
    </row>
    <row r="17" spans="1:11" ht="45" customHeight="1" x14ac:dyDescent="0.3">
      <c r="A17" s="251" t="s">
        <v>500</v>
      </c>
      <c r="B17" s="251" t="s">
        <v>2001</v>
      </c>
      <c r="C17" s="251" t="s">
        <v>2002</v>
      </c>
      <c r="D17" s="251" t="s">
        <v>2906</v>
      </c>
      <c r="E17" s="251" t="s">
        <v>16</v>
      </c>
      <c r="F17" s="251" t="s">
        <v>17</v>
      </c>
      <c r="G17" s="252"/>
      <c r="H17" s="252"/>
      <c r="I17" s="252"/>
      <c r="J17" s="251"/>
      <c r="K17" s="251" t="s">
        <v>2004</v>
      </c>
    </row>
    <row r="18" spans="1:11" ht="45" customHeight="1" x14ac:dyDescent="0.3">
      <c r="A18" s="251" t="s">
        <v>496</v>
      </c>
      <c r="B18" s="251" t="s">
        <v>497</v>
      </c>
      <c r="C18" s="251" t="s">
        <v>498</v>
      </c>
      <c r="D18" s="251" t="s">
        <v>2906</v>
      </c>
      <c r="E18" s="251" t="s">
        <v>16</v>
      </c>
      <c r="F18" s="251" t="s">
        <v>18</v>
      </c>
      <c r="G18" s="252"/>
      <c r="H18" s="252"/>
      <c r="I18" s="252"/>
      <c r="J18" s="251"/>
      <c r="K18" s="251" t="s">
        <v>499</v>
      </c>
    </row>
    <row r="19" spans="1:11" ht="45" customHeight="1" x14ac:dyDescent="0.3">
      <c r="A19" s="251" t="s">
        <v>501</v>
      </c>
      <c r="B19" s="251" t="s">
        <v>2007</v>
      </c>
      <c r="C19" s="251" t="s">
        <v>2008</v>
      </c>
      <c r="D19" s="251" t="s">
        <v>2906</v>
      </c>
      <c r="E19" s="251" t="s">
        <v>16</v>
      </c>
      <c r="F19" s="251" t="s">
        <v>18</v>
      </c>
      <c r="G19" s="252"/>
      <c r="H19" s="252"/>
      <c r="I19" s="252"/>
      <c r="J19" s="251"/>
      <c r="K19" s="251" t="s">
        <v>2004</v>
      </c>
    </row>
    <row r="20" spans="1:11" ht="45" customHeight="1" x14ac:dyDescent="0.3">
      <c r="A20" s="251" t="s">
        <v>502</v>
      </c>
      <c r="B20" s="251" t="s">
        <v>503</v>
      </c>
      <c r="C20" s="251" t="s">
        <v>504</v>
      </c>
      <c r="D20" s="251" t="s">
        <v>2906</v>
      </c>
      <c r="E20" s="251" t="s">
        <v>16</v>
      </c>
      <c r="F20" s="251" t="s">
        <v>17</v>
      </c>
      <c r="G20" s="252"/>
      <c r="H20" s="252"/>
      <c r="I20" s="252"/>
      <c r="J20" s="251"/>
      <c r="K20" s="251" t="s">
        <v>24</v>
      </c>
    </row>
    <row r="21" spans="1:11" ht="45" customHeight="1" x14ac:dyDescent="0.3">
      <c r="A21" s="251" t="s">
        <v>505</v>
      </c>
      <c r="B21" s="251" t="s">
        <v>506</v>
      </c>
      <c r="C21" s="251" t="s">
        <v>507</v>
      </c>
      <c r="D21" s="251" t="s">
        <v>2906</v>
      </c>
      <c r="E21" s="251" t="s">
        <v>16</v>
      </c>
      <c r="F21" s="251" t="s">
        <v>18</v>
      </c>
      <c r="G21" s="252"/>
      <c r="H21" s="252"/>
      <c r="I21" s="252"/>
      <c r="J21" s="251"/>
      <c r="K21" s="251" t="s">
        <v>24</v>
      </c>
    </row>
    <row r="22" spans="1:11" ht="45" customHeight="1" x14ac:dyDescent="0.3">
      <c r="A22" s="251" t="s">
        <v>508</v>
      </c>
      <c r="B22" s="251" t="s">
        <v>509</v>
      </c>
      <c r="C22" s="251" t="s">
        <v>510</v>
      </c>
      <c r="D22" s="251" t="s">
        <v>2906</v>
      </c>
      <c r="E22" s="251" t="s">
        <v>16</v>
      </c>
      <c r="F22" s="251" t="s">
        <v>17</v>
      </c>
      <c r="G22" s="252"/>
      <c r="H22" s="252"/>
      <c r="I22" s="252"/>
      <c r="J22" s="251"/>
      <c r="K22" s="251" t="s">
        <v>24</v>
      </c>
    </row>
    <row r="23" spans="1:11" ht="45" customHeight="1" x14ac:dyDescent="0.3">
      <c r="A23" s="251" t="s">
        <v>800</v>
      </c>
      <c r="B23" s="251" t="s">
        <v>801</v>
      </c>
      <c r="C23" s="251" t="s">
        <v>802</v>
      </c>
      <c r="D23" s="251" t="s">
        <v>2904</v>
      </c>
      <c r="E23" s="251" t="s">
        <v>20</v>
      </c>
      <c r="F23" s="251" t="s">
        <v>17</v>
      </c>
      <c r="G23" s="252"/>
      <c r="H23" s="252"/>
      <c r="I23" s="252"/>
      <c r="J23" s="251"/>
      <c r="K23" s="251"/>
    </row>
    <row r="24" spans="1:11" ht="45" customHeight="1" x14ac:dyDescent="0.3">
      <c r="A24" s="251" t="s">
        <v>803</v>
      </c>
      <c r="B24" s="251" t="s">
        <v>804</v>
      </c>
      <c r="C24" s="251" t="s">
        <v>805</v>
      </c>
      <c r="D24" s="251" t="s">
        <v>2904</v>
      </c>
      <c r="E24" s="251" t="s">
        <v>20</v>
      </c>
      <c r="F24" s="251" t="s">
        <v>17</v>
      </c>
      <c r="G24" s="252"/>
      <c r="H24" s="252"/>
      <c r="I24" s="252"/>
      <c r="J24" s="251"/>
      <c r="K24" s="251"/>
    </row>
    <row r="25" spans="1:11" ht="45" customHeight="1" x14ac:dyDescent="0.3">
      <c r="A25" s="251" t="s">
        <v>806</v>
      </c>
      <c r="B25" s="251" t="s">
        <v>807</v>
      </c>
      <c r="C25" s="251" t="s">
        <v>808</v>
      </c>
      <c r="D25" s="251" t="s">
        <v>2904</v>
      </c>
      <c r="E25" s="251" t="s">
        <v>20</v>
      </c>
      <c r="F25" s="251" t="s">
        <v>17</v>
      </c>
      <c r="G25" s="252"/>
      <c r="H25" s="252"/>
      <c r="I25" s="252"/>
      <c r="J25" s="251"/>
      <c r="K25" s="251"/>
    </row>
    <row r="26" spans="1:11" ht="45" customHeight="1" x14ac:dyDescent="0.3">
      <c r="A26" s="251" t="s">
        <v>809</v>
      </c>
      <c r="B26" s="251" t="s">
        <v>810</v>
      </c>
      <c r="C26" s="251" t="s">
        <v>811</v>
      </c>
      <c r="D26" s="251" t="s">
        <v>2904</v>
      </c>
      <c r="E26" s="251" t="s">
        <v>20</v>
      </c>
      <c r="F26" s="251" t="s">
        <v>17</v>
      </c>
      <c r="G26" s="252"/>
      <c r="H26" s="252"/>
      <c r="I26" s="252"/>
      <c r="J26" s="251"/>
      <c r="K26" s="251"/>
    </row>
    <row r="27" spans="1:11" ht="45" customHeight="1" x14ac:dyDescent="0.3">
      <c r="A27" s="251" t="s">
        <v>1573</v>
      </c>
      <c r="B27" s="251" t="s">
        <v>1574</v>
      </c>
      <c r="C27" s="251" t="s">
        <v>1575</v>
      </c>
      <c r="D27" s="251" t="s">
        <v>2904</v>
      </c>
      <c r="E27" s="251" t="s">
        <v>20</v>
      </c>
      <c r="F27" s="251" t="s">
        <v>18</v>
      </c>
      <c r="G27" s="252"/>
      <c r="H27" s="252"/>
      <c r="I27" s="252"/>
      <c r="J27" s="251"/>
      <c r="K27" s="251"/>
    </row>
    <row r="28" spans="1:11" ht="45" customHeight="1" x14ac:dyDescent="0.3">
      <c r="A28" s="251" t="s">
        <v>2554</v>
      </c>
      <c r="B28" s="251" t="s">
        <v>2555</v>
      </c>
      <c r="C28" s="251" t="s">
        <v>2556</v>
      </c>
      <c r="D28" s="251" t="s">
        <v>2904</v>
      </c>
      <c r="E28" s="251" t="s">
        <v>20</v>
      </c>
      <c r="F28" s="251" t="s">
        <v>18</v>
      </c>
      <c r="G28" s="252"/>
      <c r="H28" s="252"/>
      <c r="I28" s="252"/>
      <c r="J28" s="251"/>
      <c r="K28" s="251"/>
    </row>
    <row r="29" spans="1:11" ht="45" customHeight="1" x14ac:dyDescent="0.3">
      <c r="A29" s="251" t="s">
        <v>1194</v>
      </c>
      <c r="B29" s="251" t="s">
        <v>1195</v>
      </c>
      <c r="C29" s="251" t="s">
        <v>1196</v>
      </c>
      <c r="D29" s="251" t="s">
        <v>2906</v>
      </c>
      <c r="E29" s="251" t="s">
        <v>16</v>
      </c>
      <c r="F29" s="251" t="s">
        <v>17</v>
      </c>
      <c r="G29" s="252"/>
      <c r="H29" s="252"/>
      <c r="I29" s="252"/>
      <c r="J29" s="251"/>
      <c r="K29" s="251" t="s">
        <v>1197</v>
      </c>
    </row>
    <row r="30" spans="1:11" ht="45" customHeight="1" x14ac:dyDescent="0.3">
      <c r="A30" s="251" t="s">
        <v>1198</v>
      </c>
      <c r="B30" s="251" t="s">
        <v>1199</v>
      </c>
      <c r="C30" s="251" t="s">
        <v>1200</v>
      </c>
      <c r="D30" s="251" t="s">
        <v>2906</v>
      </c>
      <c r="E30" s="251" t="s">
        <v>16</v>
      </c>
      <c r="F30" s="251" t="s">
        <v>18</v>
      </c>
      <c r="G30" s="252"/>
      <c r="H30" s="252"/>
      <c r="I30" s="252"/>
      <c r="J30" s="251"/>
      <c r="K30" s="251" t="s">
        <v>1197</v>
      </c>
    </row>
    <row r="31" spans="1:11" ht="45" customHeight="1" x14ac:dyDescent="0.3">
      <c r="A31" s="251" t="s">
        <v>1201</v>
      </c>
      <c r="B31" s="251" t="s">
        <v>1202</v>
      </c>
      <c r="C31" s="251" t="s">
        <v>1203</v>
      </c>
      <c r="D31" s="251" t="s">
        <v>1493</v>
      </c>
      <c r="E31" s="251" t="s">
        <v>16</v>
      </c>
      <c r="F31" s="251" t="s">
        <v>17</v>
      </c>
      <c r="G31" s="252"/>
      <c r="H31" s="252"/>
      <c r="I31" s="252"/>
      <c r="J31" s="251"/>
      <c r="K31" s="251" t="s">
        <v>1197</v>
      </c>
    </row>
    <row r="32" spans="1:11" ht="45" customHeight="1" x14ac:dyDescent="0.3">
      <c r="A32" s="251" t="s">
        <v>1204</v>
      </c>
      <c r="B32" s="251" t="s">
        <v>1205</v>
      </c>
      <c r="C32" s="251" t="s">
        <v>1206</v>
      </c>
      <c r="D32" s="251" t="s">
        <v>1493</v>
      </c>
      <c r="E32" s="251" t="s">
        <v>16</v>
      </c>
      <c r="F32" s="251" t="s">
        <v>17</v>
      </c>
      <c r="G32" s="252"/>
      <c r="H32" s="252"/>
      <c r="I32" s="252"/>
      <c r="J32" s="251"/>
      <c r="K32" s="251" t="s">
        <v>1197</v>
      </c>
    </row>
    <row r="33" spans="1:11" ht="28.8" x14ac:dyDescent="0.3">
      <c r="A33" s="251" t="s">
        <v>1305</v>
      </c>
      <c r="B33" s="251" t="s">
        <v>1306</v>
      </c>
      <c r="C33" s="251" t="s">
        <v>1307</v>
      </c>
      <c r="D33" s="251" t="s">
        <v>1494</v>
      </c>
      <c r="E33" s="251" t="s">
        <v>20</v>
      </c>
      <c r="F33" s="251" t="s">
        <v>17</v>
      </c>
      <c r="G33" s="252"/>
      <c r="H33" s="252"/>
      <c r="I33" s="252"/>
      <c r="J33" s="251"/>
      <c r="K33" s="251"/>
    </row>
    <row r="34" spans="1:11" ht="43.2" x14ac:dyDescent="0.3">
      <c r="A34" s="251" t="s">
        <v>1308</v>
      </c>
      <c r="B34" s="251" t="s">
        <v>1309</v>
      </c>
      <c r="C34" s="251" t="s">
        <v>1310</v>
      </c>
      <c r="D34" s="251" t="s">
        <v>1494</v>
      </c>
      <c r="E34" s="251" t="s">
        <v>20</v>
      </c>
      <c r="F34" s="251" t="s">
        <v>17</v>
      </c>
      <c r="G34" s="252"/>
      <c r="H34" s="252"/>
      <c r="I34" s="252"/>
      <c r="J34" s="251"/>
      <c r="K34" s="251"/>
    </row>
    <row r="35" spans="1:11" ht="43.2" x14ac:dyDescent="0.3">
      <c r="A35" s="251" t="s">
        <v>1311</v>
      </c>
      <c r="B35" s="251" t="s">
        <v>1312</v>
      </c>
      <c r="C35" s="251" t="s">
        <v>1313</v>
      </c>
      <c r="D35" s="251" t="s">
        <v>1494</v>
      </c>
      <c r="E35" s="251" t="s">
        <v>20</v>
      </c>
      <c r="F35" s="251" t="s">
        <v>17</v>
      </c>
      <c r="G35" s="252"/>
      <c r="H35" s="252"/>
      <c r="I35" s="252"/>
      <c r="J35" s="251"/>
      <c r="K35" s="251"/>
    </row>
    <row r="36" spans="1:11" ht="43.2" x14ac:dyDescent="0.3">
      <c r="A36" s="251" t="s">
        <v>1314</v>
      </c>
      <c r="B36" s="251" t="s">
        <v>1315</v>
      </c>
      <c r="C36" s="251" t="s">
        <v>1316</v>
      </c>
      <c r="D36" s="251" t="s">
        <v>1494</v>
      </c>
      <c r="E36" s="251" t="s">
        <v>20</v>
      </c>
      <c r="F36" s="251" t="s">
        <v>17</v>
      </c>
      <c r="G36" s="252"/>
      <c r="H36" s="252"/>
      <c r="I36" s="252"/>
      <c r="J36" s="251"/>
      <c r="K36" s="251"/>
    </row>
  </sheetData>
  <conditionalFormatting sqref="A3:I50">
    <cfRule type="expression" dxfId="85" priority="2">
      <formula>$F3="m"</formula>
    </cfRule>
    <cfRule type="expression" dxfId="84" priority="3">
      <formula>+$F3="d"</formula>
    </cfRule>
  </conditionalFormatting>
  <conditionalFormatting sqref="A3:K50">
    <cfRule type="expression" dxfId="83" priority="1">
      <formula>$F3="v"</formula>
    </cfRule>
    <cfRule type="expression" dxfId="82" priority="4">
      <formula>$F3="no"</formula>
    </cfRule>
  </conditionalFormatting>
  <pageMargins left="0.7" right="0.2" top="0.2" bottom="0.2" header="0.05" footer="0.3"/>
  <pageSetup orientation="landscape"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1EB3-1702-4C83-B024-BCA656DB947C}">
  <dimension ref="A2:K9"/>
  <sheetViews>
    <sheetView workbookViewId="0">
      <selection activeCell="A14" sqref="A14"/>
    </sheetView>
  </sheetViews>
  <sheetFormatPr defaultRowHeight="15.6" x14ac:dyDescent="0.3"/>
  <cols>
    <col min="1" max="1" width="17.5546875" customWidth="1"/>
    <col min="2" max="3" width="16.6640625" style="7" customWidth="1"/>
    <col min="4" max="6" width="3.6640625" customWidth="1"/>
    <col min="7" max="9" width="8.33203125" customWidth="1"/>
    <col min="10" max="10" width="36.109375" customWidth="1"/>
    <col min="11" max="11" width="5.44140625" customWidth="1"/>
  </cols>
  <sheetData>
    <row r="2" spans="1:11" ht="31.2" x14ac:dyDescent="0.3">
      <c r="A2" t="s">
        <v>4</v>
      </c>
      <c r="B2" s="7" t="s">
        <v>5</v>
      </c>
      <c r="C2" s="7" t="s">
        <v>6</v>
      </c>
      <c r="D2" s="22" t="s">
        <v>7</v>
      </c>
      <c r="E2" s="22" t="s">
        <v>8</v>
      </c>
      <c r="F2" s="22" t="s">
        <v>1332</v>
      </c>
      <c r="G2" s="3" t="s">
        <v>29</v>
      </c>
      <c r="H2" s="3" t="s">
        <v>30</v>
      </c>
      <c r="I2" s="3" t="s">
        <v>31</v>
      </c>
      <c r="J2" s="3" t="s">
        <v>28</v>
      </c>
      <c r="K2" s="3" t="s">
        <v>14</v>
      </c>
    </row>
    <row r="3" spans="1:11" ht="45" customHeight="1" x14ac:dyDescent="0.3">
      <c r="A3" s="251" t="s">
        <v>895</v>
      </c>
      <c r="B3" s="251" t="s">
        <v>896</v>
      </c>
      <c r="C3" s="251" t="s">
        <v>897</v>
      </c>
      <c r="D3" s="251" t="s">
        <v>2905</v>
      </c>
      <c r="E3" s="251" t="s">
        <v>20</v>
      </c>
      <c r="F3" s="251" t="s">
        <v>17</v>
      </c>
      <c r="G3" s="252"/>
      <c r="H3" s="252"/>
      <c r="I3" s="252"/>
      <c r="J3" s="251"/>
      <c r="K3" s="251"/>
    </row>
    <row r="4" spans="1:11" ht="45" customHeight="1" x14ac:dyDescent="0.3">
      <c r="A4" s="251" t="s">
        <v>1021</v>
      </c>
      <c r="B4" s="251" t="s">
        <v>1022</v>
      </c>
      <c r="C4" s="251" t="s">
        <v>1023</v>
      </c>
      <c r="D4" s="251" t="s">
        <v>2906</v>
      </c>
      <c r="E4" s="251" t="s">
        <v>16</v>
      </c>
      <c r="F4" s="251" t="s">
        <v>18</v>
      </c>
      <c r="G4" s="252"/>
      <c r="H4" s="252"/>
      <c r="I4" s="252"/>
      <c r="J4" s="251"/>
      <c r="K4" s="251" t="s">
        <v>163</v>
      </c>
    </row>
    <row r="5" spans="1:11" ht="45" customHeight="1" x14ac:dyDescent="0.3">
      <c r="A5" s="251" t="s">
        <v>1024</v>
      </c>
      <c r="B5" s="251" t="s">
        <v>1025</v>
      </c>
      <c r="C5" s="251" t="s">
        <v>1026</v>
      </c>
      <c r="D5" s="251" t="s">
        <v>2906</v>
      </c>
      <c r="E5" s="251" t="s">
        <v>16</v>
      </c>
      <c r="F5" s="251" t="s">
        <v>17</v>
      </c>
      <c r="G5" s="252"/>
      <c r="H5" s="252"/>
      <c r="I5" s="252"/>
      <c r="J5" s="251"/>
      <c r="K5" s="251" t="s">
        <v>163</v>
      </c>
    </row>
    <row r="6" spans="1:11" ht="45" customHeight="1" x14ac:dyDescent="0.3">
      <c r="A6" s="251" t="s">
        <v>1027</v>
      </c>
      <c r="B6" s="251" t="s">
        <v>1028</v>
      </c>
      <c r="C6" s="251" t="s">
        <v>1029</v>
      </c>
      <c r="D6" s="251" t="s">
        <v>2906</v>
      </c>
      <c r="E6" s="251" t="s">
        <v>16</v>
      </c>
      <c r="F6" s="251" t="s">
        <v>18</v>
      </c>
      <c r="G6" s="252"/>
      <c r="H6" s="252"/>
      <c r="I6" s="252"/>
      <c r="J6" s="251"/>
      <c r="K6" s="251" t="s">
        <v>23</v>
      </c>
    </row>
    <row r="7" spans="1:11" ht="45" customHeight="1" x14ac:dyDescent="0.3">
      <c r="A7" s="251" t="s">
        <v>1030</v>
      </c>
      <c r="B7" s="251" t="s">
        <v>1031</v>
      </c>
      <c r="C7" s="251" t="s">
        <v>1032</v>
      </c>
      <c r="D7" s="251" t="s">
        <v>2906</v>
      </c>
      <c r="E7" s="251" t="s">
        <v>16</v>
      </c>
      <c r="F7" s="251" t="s">
        <v>17</v>
      </c>
      <c r="G7" s="252"/>
      <c r="H7" s="252"/>
      <c r="I7" s="252"/>
      <c r="J7" s="251"/>
      <c r="K7" s="251" t="s">
        <v>24</v>
      </c>
    </row>
    <row r="8" spans="1:11" ht="45" customHeight="1" x14ac:dyDescent="0.3">
      <c r="A8" s="251" t="s">
        <v>1576</v>
      </c>
      <c r="B8" s="251" t="s">
        <v>1298</v>
      </c>
      <c r="C8" s="251" t="s">
        <v>1299</v>
      </c>
      <c r="D8" s="251" t="s">
        <v>2906</v>
      </c>
      <c r="E8" s="251" t="s">
        <v>16</v>
      </c>
      <c r="F8" s="251" t="s">
        <v>18</v>
      </c>
      <c r="G8" s="252"/>
      <c r="H8" s="252"/>
      <c r="I8" s="252"/>
      <c r="J8" s="251"/>
      <c r="K8" s="251" t="s">
        <v>1300</v>
      </c>
    </row>
    <row r="9" spans="1:11" ht="45" customHeight="1" x14ac:dyDescent="0.3">
      <c r="A9" s="251" t="s">
        <v>1301</v>
      </c>
      <c r="B9" s="251" t="s">
        <v>1302</v>
      </c>
      <c r="C9" s="251" t="s">
        <v>1303</v>
      </c>
      <c r="D9" s="251" t="s">
        <v>2906</v>
      </c>
      <c r="E9" s="251" t="s">
        <v>16</v>
      </c>
      <c r="F9" s="251" t="s">
        <v>17</v>
      </c>
      <c r="G9" s="252"/>
      <c r="H9" s="252"/>
      <c r="I9" s="252"/>
      <c r="J9" s="251"/>
      <c r="K9" s="251" t="s">
        <v>1304</v>
      </c>
    </row>
  </sheetData>
  <conditionalFormatting sqref="A3:I9">
    <cfRule type="expression" dxfId="81" priority="2">
      <formula>$F3="m"</formula>
    </cfRule>
    <cfRule type="expression" dxfId="80" priority="3">
      <formula>$F3="d"</formula>
    </cfRule>
  </conditionalFormatting>
  <conditionalFormatting sqref="A3:K9">
    <cfRule type="expression" dxfId="79" priority="1">
      <formula>$F3="v"</formula>
    </cfRule>
    <cfRule type="expression" dxfId="78" priority="4">
      <formula>$F3="no"</formula>
    </cfRule>
  </conditionalFormatting>
  <pageMargins left="0.7" right="0.2" top="0.25" bottom="0.25" header="0.05" footer="0.3"/>
  <pageSetup orientation="landscape"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DFC5-EC91-4C3F-8A24-1991DCC97F15}">
  <dimension ref="A2:L28"/>
  <sheetViews>
    <sheetView topLeftCell="A8" workbookViewId="0">
      <selection activeCell="A13" sqref="A13"/>
    </sheetView>
  </sheetViews>
  <sheetFormatPr defaultRowHeight="15.6" x14ac:dyDescent="0.3"/>
  <cols>
    <col min="1" max="1" width="17.5546875" customWidth="1"/>
    <col min="2" max="3" width="16.6640625" style="8" customWidth="1"/>
    <col min="4" max="6" width="3.6640625" customWidth="1"/>
    <col min="7" max="9" width="8.33203125" customWidth="1"/>
    <col min="10" max="10" width="35.6640625" customWidth="1"/>
    <col min="11" max="11" width="5.44140625" customWidth="1"/>
  </cols>
  <sheetData>
    <row r="2" spans="1:12" ht="31.2" x14ac:dyDescent="0.3">
      <c r="A2" t="s">
        <v>4</v>
      </c>
      <c r="B2" s="8" t="s">
        <v>5</v>
      </c>
      <c r="C2" s="8" t="s">
        <v>6</v>
      </c>
      <c r="D2" s="22" t="s">
        <v>7</v>
      </c>
      <c r="E2" s="22" t="s">
        <v>8</v>
      </c>
      <c r="F2" s="22" t="s">
        <v>1332</v>
      </c>
      <c r="G2" s="3" t="s">
        <v>29</v>
      </c>
      <c r="H2" s="3" t="s">
        <v>30</v>
      </c>
      <c r="I2" s="3" t="s">
        <v>31</v>
      </c>
      <c r="J2" s="3" t="s">
        <v>28</v>
      </c>
      <c r="K2" s="3" t="s">
        <v>14</v>
      </c>
    </row>
    <row r="3" spans="1:12" ht="45.75" customHeight="1" x14ac:dyDescent="0.3">
      <c r="A3" s="251" t="s">
        <v>431</v>
      </c>
      <c r="B3" s="251" t="s">
        <v>432</v>
      </c>
      <c r="C3" s="251" t="s">
        <v>433</v>
      </c>
      <c r="D3" s="251" t="s">
        <v>2906</v>
      </c>
      <c r="E3" s="251" t="s">
        <v>20</v>
      </c>
      <c r="F3" s="251" t="s">
        <v>17</v>
      </c>
      <c r="G3" s="252"/>
      <c r="H3" s="252"/>
      <c r="I3" s="252"/>
      <c r="J3" s="251"/>
      <c r="K3" s="251"/>
      <c r="L3" s="284"/>
    </row>
    <row r="4" spans="1:12" ht="45.75" customHeight="1" x14ac:dyDescent="0.3">
      <c r="A4" s="251" t="s">
        <v>1092</v>
      </c>
      <c r="B4" s="251" t="s">
        <v>1093</v>
      </c>
      <c r="C4" s="251" t="s">
        <v>1094</v>
      </c>
      <c r="D4" s="251" t="s">
        <v>2906</v>
      </c>
      <c r="E4" s="251" t="s">
        <v>20</v>
      </c>
      <c r="F4" s="251" t="s">
        <v>17</v>
      </c>
      <c r="G4" s="252"/>
      <c r="H4" s="252"/>
      <c r="I4" s="252"/>
      <c r="J4" s="251"/>
      <c r="K4" s="251" t="s">
        <v>19</v>
      </c>
      <c r="L4" s="284"/>
    </row>
    <row r="5" spans="1:12" ht="45.75" customHeight="1" x14ac:dyDescent="0.3">
      <c r="A5" s="251" t="s">
        <v>1095</v>
      </c>
      <c r="B5" s="251" t="s">
        <v>1096</v>
      </c>
      <c r="C5" s="251" t="s">
        <v>1097</v>
      </c>
      <c r="D5" s="251" t="s">
        <v>2906</v>
      </c>
      <c r="E5" s="251" t="s">
        <v>20</v>
      </c>
      <c r="F5" s="251" t="s">
        <v>17</v>
      </c>
      <c r="G5" s="252"/>
      <c r="H5" s="252"/>
      <c r="I5" s="252"/>
      <c r="J5" s="251"/>
      <c r="K5" s="251" t="s">
        <v>19</v>
      </c>
      <c r="L5" s="284"/>
    </row>
    <row r="6" spans="1:12" ht="45.75" customHeight="1" x14ac:dyDescent="0.3">
      <c r="A6" s="251" t="s">
        <v>1098</v>
      </c>
      <c r="B6" s="251" t="s">
        <v>1099</v>
      </c>
      <c r="C6" s="251" t="s">
        <v>1100</v>
      </c>
      <c r="D6" s="251" t="s">
        <v>2906</v>
      </c>
      <c r="E6" s="251" t="s">
        <v>20</v>
      </c>
      <c r="F6" s="251" t="s">
        <v>17</v>
      </c>
      <c r="G6" s="252"/>
      <c r="H6" s="252"/>
      <c r="I6" s="252"/>
      <c r="J6" s="251"/>
      <c r="K6" s="251" t="s">
        <v>19</v>
      </c>
      <c r="L6" s="284"/>
    </row>
    <row r="7" spans="1:12" ht="45.75" customHeight="1" x14ac:dyDescent="0.3">
      <c r="A7" s="251" t="s">
        <v>1101</v>
      </c>
      <c r="B7" s="251" t="s">
        <v>1102</v>
      </c>
      <c r="C7" s="251" t="s">
        <v>1103</v>
      </c>
      <c r="D7" s="251" t="s">
        <v>2906</v>
      </c>
      <c r="E7" s="251" t="s">
        <v>20</v>
      </c>
      <c r="F7" s="251" t="s">
        <v>17</v>
      </c>
      <c r="G7" s="252"/>
      <c r="H7" s="252"/>
      <c r="I7" s="252"/>
      <c r="J7" s="251"/>
      <c r="K7" s="251" t="s">
        <v>19</v>
      </c>
      <c r="L7" s="284"/>
    </row>
    <row r="8" spans="1:12" ht="45.75" customHeight="1" x14ac:dyDescent="0.3">
      <c r="A8" s="251" t="s">
        <v>1104</v>
      </c>
      <c r="B8" s="251" t="s">
        <v>1105</v>
      </c>
      <c r="C8" s="251" t="s">
        <v>1106</v>
      </c>
      <c r="D8" s="251" t="s">
        <v>2906</v>
      </c>
      <c r="E8" s="251" t="s">
        <v>20</v>
      </c>
      <c r="F8" s="251" t="s">
        <v>17</v>
      </c>
      <c r="G8" s="252"/>
      <c r="H8" s="252"/>
      <c r="I8" s="252"/>
      <c r="J8" s="251"/>
      <c r="K8" s="251" t="s">
        <v>19</v>
      </c>
      <c r="L8" s="284"/>
    </row>
    <row r="9" spans="1:12" ht="45.75" customHeight="1" x14ac:dyDescent="0.3">
      <c r="A9" s="251" t="s">
        <v>1107</v>
      </c>
      <c r="B9" s="251" t="s">
        <v>1108</v>
      </c>
      <c r="C9" s="251" t="s">
        <v>1109</v>
      </c>
      <c r="D9" s="251" t="s">
        <v>2906</v>
      </c>
      <c r="E9" s="251" t="s">
        <v>20</v>
      </c>
      <c r="F9" s="251" t="s">
        <v>17</v>
      </c>
      <c r="G9" s="252"/>
      <c r="H9" s="252"/>
      <c r="I9" s="252"/>
      <c r="J9" s="251"/>
      <c r="K9" s="251" t="s">
        <v>19</v>
      </c>
      <c r="L9" s="284"/>
    </row>
    <row r="10" spans="1:12" ht="45.75" customHeight="1" x14ac:dyDescent="0.3">
      <c r="A10" s="251" t="s">
        <v>1080</v>
      </c>
      <c r="B10" s="251" t="s">
        <v>1081</v>
      </c>
      <c r="C10" s="251" t="s">
        <v>1082</v>
      </c>
      <c r="D10" s="251" t="s">
        <v>2906</v>
      </c>
      <c r="E10" s="251" t="s">
        <v>20</v>
      </c>
      <c r="F10" s="251" t="s">
        <v>17</v>
      </c>
      <c r="G10" s="252"/>
      <c r="H10" s="252"/>
      <c r="I10" s="252"/>
      <c r="J10" s="251"/>
      <c r="K10" s="251" t="s">
        <v>19</v>
      </c>
      <c r="L10" s="284"/>
    </row>
    <row r="11" spans="1:12" ht="45.75" customHeight="1" x14ac:dyDescent="0.3">
      <c r="A11" s="251" t="s">
        <v>1083</v>
      </c>
      <c r="B11" s="251" t="s">
        <v>1084</v>
      </c>
      <c r="C11" s="251" t="s">
        <v>1085</v>
      </c>
      <c r="D11" s="251" t="s">
        <v>2906</v>
      </c>
      <c r="E11" s="251" t="s">
        <v>20</v>
      </c>
      <c r="F11" s="251" t="s">
        <v>17</v>
      </c>
      <c r="G11" s="252"/>
      <c r="H11" s="252"/>
      <c r="I11" s="252"/>
      <c r="J11" s="251"/>
      <c r="K11" s="251" t="s">
        <v>19</v>
      </c>
      <c r="L11" s="284"/>
    </row>
    <row r="12" spans="1:12" ht="45.75" customHeight="1" x14ac:dyDescent="0.3">
      <c r="A12" s="251" t="s">
        <v>1086</v>
      </c>
      <c r="B12" s="251" t="s">
        <v>1087</v>
      </c>
      <c r="C12" s="251" t="s">
        <v>1088</v>
      </c>
      <c r="D12" s="251" t="s">
        <v>2906</v>
      </c>
      <c r="E12" s="251" t="s">
        <v>20</v>
      </c>
      <c r="F12" s="251" t="s">
        <v>17</v>
      </c>
      <c r="G12" s="252"/>
      <c r="H12" s="252"/>
      <c r="I12" s="252"/>
      <c r="J12" s="251"/>
      <c r="K12" s="251" t="s">
        <v>19</v>
      </c>
      <c r="L12" s="284"/>
    </row>
    <row r="13" spans="1:12" ht="45.75" customHeight="1" x14ac:dyDescent="0.3">
      <c r="A13" s="251" t="s">
        <v>1110</v>
      </c>
      <c r="B13" s="251" t="s">
        <v>1111</v>
      </c>
      <c r="C13" s="251" t="s">
        <v>1112</v>
      </c>
      <c r="D13" s="251" t="s">
        <v>2906</v>
      </c>
      <c r="E13" s="251" t="s">
        <v>20</v>
      </c>
      <c r="F13" s="251" t="s">
        <v>17</v>
      </c>
      <c r="G13" s="252"/>
      <c r="H13" s="252"/>
      <c r="I13" s="252"/>
      <c r="J13" s="251"/>
      <c r="K13" s="251" t="s">
        <v>19</v>
      </c>
      <c r="L13" s="284"/>
    </row>
    <row r="14" spans="1:12" ht="45.75" customHeight="1" x14ac:dyDescent="0.3">
      <c r="A14" s="251" t="s">
        <v>1089</v>
      </c>
      <c r="B14" s="251" t="s">
        <v>1090</v>
      </c>
      <c r="C14" s="251" t="s">
        <v>1091</v>
      </c>
      <c r="D14" s="251" t="s">
        <v>2906</v>
      </c>
      <c r="E14" s="251" t="s">
        <v>20</v>
      </c>
      <c r="F14" s="251" t="s">
        <v>17</v>
      </c>
      <c r="G14" s="252"/>
      <c r="H14" s="252"/>
      <c r="I14" s="252"/>
      <c r="J14" s="251"/>
      <c r="K14" s="251" t="s">
        <v>19</v>
      </c>
      <c r="L14" s="284"/>
    </row>
    <row r="15" spans="1:12" ht="45.75" customHeight="1" x14ac:dyDescent="0.3">
      <c r="A15" s="5"/>
      <c r="B15" s="6"/>
      <c r="C15" s="6"/>
      <c r="D15" s="1"/>
      <c r="E15" s="1"/>
      <c r="F15" s="1"/>
      <c r="G15" s="2"/>
      <c r="H15" s="2"/>
      <c r="I15" s="2"/>
      <c r="J15" s="1"/>
      <c r="K15" s="1"/>
    </row>
    <row r="16" spans="1:12" ht="45.75" customHeight="1" x14ac:dyDescent="0.3">
      <c r="A16" s="5"/>
      <c r="B16" s="6"/>
      <c r="C16" s="6"/>
      <c r="D16" s="1"/>
      <c r="E16" s="1"/>
      <c r="F16" s="1"/>
      <c r="G16" s="2"/>
      <c r="H16" s="2"/>
      <c r="I16" s="2"/>
      <c r="J16" s="1"/>
      <c r="K16" s="1"/>
    </row>
    <row r="17" spans="1:11" ht="45.75" customHeight="1" x14ac:dyDescent="0.3">
      <c r="A17" s="5"/>
      <c r="B17" s="6"/>
      <c r="C17" s="6"/>
      <c r="D17" s="1"/>
      <c r="E17" s="1"/>
      <c r="F17" s="1"/>
      <c r="G17" s="2"/>
      <c r="H17" s="2"/>
      <c r="I17" s="2"/>
      <c r="J17" s="1"/>
      <c r="K17" s="1"/>
    </row>
    <row r="18" spans="1:11" ht="45.75" customHeight="1" x14ac:dyDescent="0.3">
      <c r="A18" s="5"/>
      <c r="B18" s="6"/>
      <c r="C18" s="6"/>
      <c r="D18" s="1"/>
      <c r="E18" s="1"/>
      <c r="F18" s="1"/>
      <c r="G18" s="2"/>
      <c r="H18" s="2"/>
      <c r="I18" s="2"/>
      <c r="J18" s="1"/>
      <c r="K18" s="1"/>
    </row>
    <row r="19" spans="1:11" ht="45.75" customHeight="1" x14ac:dyDescent="0.3">
      <c r="A19" s="5"/>
      <c r="B19" s="6"/>
      <c r="C19" s="6"/>
      <c r="D19" s="1"/>
      <c r="E19" s="1"/>
      <c r="F19" s="1"/>
      <c r="G19" s="2"/>
      <c r="H19" s="2"/>
      <c r="I19" s="2"/>
      <c r="J19" s="1"/>
      <c r="K19" s="1"/>
    </row>
    <row r="20" spans="1:11" ht="45.75" customHeight="1" x14ac:dyDescent="0.3">
      <c r="A20" s="5"/>
      <c r="B20" s="6"/>
      <c r="C20" s="6"/>
      <c r="D20" s="1"/>
      <c r="E20" s="1"/>
      <c r="F20" s="1"/>
      <c r="G20" s="2"/>
      <c r="H20" s="2"/>
      <c r="I20" s="2"/>
      <c r="J20" s="1"/>
      <c r="K20" s="1"/>
    </row>
    <row r="21" spans="1:11" ht="45.75" customHeight="1" x14ac:dyDescent="0.3">
      <c r="A21" s="5"/>
      <c r="B21" s="6"/>
      <c r="C21" s="6"/>
      <c r="D21" s="1"/>
      <c r="E21" s="1"/>
      <c r="F21" s="1"/>
      <c r="G21" s="2"/>
      <c r="H21" s="2"/>
      <c r="I21" s="2"/>
      <c r="J21" s="1"/>
      <c r="K21" s="1"/>
    </row>
    <row r="22" spans="1:11" ht="45.75" customHeight="1" x14ac:dyDescent="0.3">
      <c r="A22" s="5"/>
      <c r="B22" s="6"/>
      <c r="C22" s="6"/>
      <c r="D22" s="1"/>
      <c r="E22" s="1"/>
      <c r="F22" s="1"/>
      <c r="G22" s="2"/>
      <c r="H22" s="2"/>
      <c r="I22" s="2"/>
      <c r="J22" s="1"/>
      <c r="K22" s="1"/>
    </row>
    <row r="23" spans="1:11" ht="45.75" customHeight="1" x14ac:dyDescent="0.3">
      <c r="A23" s="5"/>
      <c r="B23" s="6"/>
      <c r="C23" s="6"/>
      <c r="D23" s="1"/>
      <c r="E23" s="1"/>
      <c r="F23" s="1"/>
      <c r="G23" s="2"/>
      <c r="H23" s="2"/>
      <c r="I23" s="2"/>
      <c r="J23" s="1"/>
      <c r="K23" s="1"/>
    </row>
    <row r="24" spans="1:11" ht="45.75" customHeight="1" x14ac:dyDescent="0.3">
      <c r="A24" s="5"/>
      <c r="B24" s="6"/>
      <c r="C24" s="6"/>
      <c r="D24" s="1"/>
      <c r="E24" s="1"/>
      <c r="F24" s="1"/>
      <c r="G24" s="2"/>
      <c r="H24" s="2"/>
      <c r="I24" s="2"/>
      <c r="J24" s="1"/>
      <c r="K24" s="1"/>
    </row>
    <row r="25" spans="1:11" ht="45.75" customHeight="1" x14ac:dyDescent="0.3">
      <c r="A25" s="5"/>
      <c r="B25" s="6"/>
      <c r="C25" s="6"/>
      <c r="D25" s="1"/>
      <c r="E25" s="1"/>
      <c r="F25" s="1"/>
      <c r="G25" s="2"/>
      <c r="H25" s="2"/>
      <c r="I25" s="2"/>
      <c r="J25" s="1"/>
      <c r="K25" s="1"/>
    </row>
    <row r="26" spans="1:11" ht="45.75" customHeight="1" x14ac:dyDescent="0.3">
      <c r="A26" s="5"/>
      <c r="B26" s="6"/>
      <c r="C26" s="6"/>
      <c r="D26" s="1"/>
      <c r="E26" s="1"/>
      <c r="F26" s="1"/>
      <c r="G26" s="2"/>
      <c r="H26" s="2"/>
      <c r="I26" s="2"/>
      <c r="J26" s="1"/>
      <c r="K26" s="1"/>
    </row>
    <row r="27" spans="1:11" ht="45.75" customHeight="1" x14ac:dyDescent="0.3">
      <c r="A27" s="5"/>
      <c r="B27" s="6"/>
      <c r="C27" s="6"/>
      <c r="D27" s="1"/>
      <c r="E27" s="1"/>
      <c r="F27" s="1"/>
      <c r="G27" s="2"/>
      <c r="H27" s="2"/>
      <c r="I27" s="2"/>
      <c r="J27" s="1"/>
      <c r="K27" s="1"/>
    </row>
    <row r="28" spans="1:11" ht="45.75" customHeight="1" x14ac:dyDescent="0.3">
      <c r="A28" s="5"/>
      <c r="B28" s="6"/>
      <c r="C28" s="6"/>
      <c r="D28" s="1"/>
      <c r="E28" s="1"/>
      <c r="F28" s="1"/>
      <c r="G28" s="2"/>
      <c r="H28" s="2"/>
      <c r="I28" s="2"/>
      <c r="J28" s="1"/>
      <c r="K28" s="1"/>
    </row>
  </sheetData>
  <conditionalFormatting sqref="A3:I28">
    <cfRule type="expression" dxfId="77" priority="2">
      <formula>$F3="m"</formula>
    </cfRule>
    <cfRule type="expression" dxfId="76" priority="3">
      <formula>$F3="d"</formula>
    </cfRule>
  </conditionalFormatting>
  <conditionalFormatting sqref="A3:K28">
    <cfRule type="expression" dxfId="75" priority="1">
      <formula>$F3="v"</formula>
    </cfRule>
    <cfRule type="expression" dxfId="74" priority="5">
      <formula>$F3="no"</formula>
    </cfRule>
  </conditionalFormatting>
  <pageMargins left="0.7" right="0.2" top="0.25" bottom="0.25" header="0.05" footer="0.3"/>
  <pageSetup orientation="landscape" r:id="rId1"/>
  <headerFooter>
    <oddHeader>&amp;L&amp;A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41C9-6446-4385-8755-69128900D678}">
  <dimension ref="A2:K22"/>
  <sheetViews>
    <sheetView zoomScale="84" workbookViewId="0">
      <selection activeCell="N8" sqref="N8"/>
    </sheetView>
  </sheetViews>
  <sheetFormatPr defaultRowHeight="15.6" x14ac:dyDescent="0.3"/>
  <cols>
    <col min="1" max="1" width="17.5546875" customWidth="1"/>
    <col min="2" max="3" width="15.109375" style="7" customWidth="1"/>
    <col min="4" max="5" width="3.6640625" customWidth="1"/>
    <col min="6" max="6" width="5.33203125" customWidth="1"/>
    <col min="7" max="9" width="8.33203125" customWidth="1"/>
    <col min="10" max="10" width="34.44140625" customWidth="1"/>
    <col min="11" max="11" width="6.6640625" customWidth="1"/>
  </cols>
  <sheetData>
    <row r="2" spans="1:11" ht="31.2" x14ac:dyDescent="0.3">
      <c r="A2" s="17" t="s">
        <v>4</v>
      </c>
      <c r="B2" s="18" t="s">
        <v>5</v>
      </c>
      <c r="C2" s="18" t="s">
        <v>6</v>
      </c>
      <c r="D2" s="22" t="s">
        <v>7</v>
      </c>
      <c r="E2" s="22" t="s">
        <v>8</v>
      </c>
      <c r="F2" s="22" t="s">
        <v>1332</v>
      </c>
      <c r="G2" s="19" t="s">
        <v>29</v>
      </c>
      <c r="H2" s="19" t="s">
        <v>30</v>
      </c>
      <c r="I2" s="19" t="s">
        <v>31</v>
      </c>
      <c r="J2" s="19" t="s">
        <v>28</v>
      </c>
      <c r="K2" s="19" t="s">
        <v>14</v>
      </c>
    </row>
    <row r="3" spans="1:11" ht="45" customHeight="1" x14ac:dyDescent="0.3">
      <c r="A3" s="251" t="s">
        <v>825</v>
      </c>
      <c r="B3" s="251" t="s">
        <v>826</v>
      </c>
      <c r="C3" s="251" t="s">
        <v>827</v>
      </c>
      <c r="D3" s="251" t="s">
        <v>2906</v>
      </c>
      <c r="E3" s="251" t="s">
        <v>20</v>
      </c>
      <c r="F3" s="251" t="s">
        <v>17</v>
      </c>
      <c r="G3" s="252"/>
      <c r="H3" s="252"/>
      <c r="I3" s="252"/>
      <c r="J3" s="251"/>
      <c r="K3" s="251" t="s">
        <v>19</v>
      </c>
    </row>
    <row r="4" spans="1:11" ht="45" customHeight="1" x14ac:dyDescent="0.3">
      <c r="A4" s="251" t="s">
        <v>829</v>
      </c>
      <c r="B4" s="251" t="s">
        <v>830</v>
      </c>
      <c r="C4" s="251" t="s">
        <v>831</v>
      </c>
      <c r="D4" s="251" t="s">
        <v>2906</v>
      </c>
      <c r="E4" s="251" t="s">
        <v>20</v>
      </c>
      <c r="F4" s="251" t="s">
        <v>17</v>
      </c>
      <c r="G4" s="252"/>
      <c r="H4" s="252"/>
      <c r="I4" s="252"/>
      <c r="J4" s="251"/>
      <c r="K4" s="251" t="s">
        <v>19</v>
      </c>
    </row>
    <row r="5" spans="1:11" ht="45" customHeight="1" x14ac:dyDescent="0.3">
      <c r="A5" s="251" t="s">
        <v>832</v>
      </c>
      <c r="B5" s="251" t="s">
        <v>833</v>
      </c>
      <c r="C5" s="251" t="s">
        <v>834</v>
      </c>
      <c r="D5" s="251" t="s">
        <v>2906</v>
      </c>
      <c r="E5" s="251" t="s">
        <v>20</v>
      </c>
      <c r="F5" s="251" t="s">
        <v>17</v>
      </c>
      <c r="G5" s="252"/>
      <c r="H5" s="252"/>
      <c r="I5" s="252"/>
      <c r="J5" s="251"/>
      <c r="K5" s="251" t="s">
        <v>19</v>
      </c>
    </row>
    <row r="6" spans="1:11" ht="45" customHeight="1" x14ac:dyDescent="0.3">
      <c r="A6" s="251" t="s">
        <v>835</v>
      </c>
      <c r="B6" s="251" t="s">
        <v>836</v>
      </c>
      <c r="C6" s="251" t="s">
        <v>837</v>
      </c>
      <c r="D6" s="251" t="s">
        <v>2906</v>
      </c>
      <c r="E6" s="251" t="s">
        <v>20</v>
      </c>
      <c r="F6" s="251" t="s">
        <v>17</v>
      </c>
      <c r="G6" s="252"/>
      <c r="H6" s="252"/>
      <c r="I6" s="252"/>
      <c r="J6" s="251"/>
      <c r="K6" s="251" t="s">
        <v>19</v>
      </c>
    </row>
    <row r="7" spans="1:11" ht="45" customHeight="1" x14ac:dyDescent="0.3">
      <c r="A7" s="251" t="s">
        <v>838</v>
      </c>
      <c r="B7" s="251" t="s">
        <v>839</v>
      </c>
      <c r="C7" s="251" t="s">
        <v>840</v>
      </c>
      <c r="D7" s="251" t="s">
        <v>2906</v>
      </c>
      <c r="E7" s="251" t="s">
        <v>20</v>
      </c>
      <c r="F7" s="251" t="s">
        <v>17</v>
      </c>
      <c r="G7" s="252"/>
      <c r="H7" s="252"/>
      <c r="I7" s="252"/>
      <c r="J7" s="251"/>
      <c r="K7" s="251" t="s">
        <v>19</v>
      </c>
    </row>
    <row r="8" spans="1:11" ht="45" customHeight="1" x14ac:dyDescent="0.3">
      <c r="A8" s="251" t="s">
        <v>841</v>
      </c>
      <c r="B8" s="251" t="s">
        <v>842</v>
      </c>
      <c r="C8" s="251" t="s">
        <v>843</v>
      </c>
      <c r="D8" s="251" t="s">
        <v>2906</v>
      </c>
      <c r="E8" s="251" t="s">
        <v>20</v>
      </c>
      <c r="F8" s="251" t="s">
        <v>17</v>
      </c>
      <c r="G8" s="252"/>
      <c r="H8" s="252"/>
      <c r="I8" s="252"/>
      <c r="J8" s="251"/>
      <c r="K8" s="251" t="s">
        <v>19</v>
      </c>
    </row>
    <row r="9" spans="1:11" ht="45" customHeight="1" x14ac:dyDescent="0.3">
      <c r="A9" s="251" t="s">
        <v>844</v>
      </c>
      <c r="B9" s="251" t="s">
        <v>845</v>
      </c>
      <c r="C9" s="251" t="s">
        <v>846</v>
      </c>
      <c r="D9" s="251" t="s">
        <v>2906</v>
      </c>
      <c r="E9" s="251" t="s">
        <v>20</v>
      </c>
      <c r="F9" s="251" t="s">
        <v>17</v>
      </c>
      <c r="G9" s="252"/>
      <c r="H9" s="252"/>
      <c r="I9" s="252"/>
      <c r="J9" s="251"/>
      <c r="K9" s="251" t="s">
        <v>19</v>
      </c>
    </row>
    <row r="10" spans="1:11" ht="45" customHeight="1" x14ac:dyDescent="0.3">
      <c r="A10" s="251" t="s">
        <v>847</v>
      </c>
      <c r="B10" s="251" t="s">
        <v>848</v>
      </c>
      <c r="C10" s="251" t="s">
        <v>849</v>
      </c>
      <c r="D10" s="251" t="s">
        <v>2906</v>
      </c>
      <c r="E10" s="251" t="s">
        <v>20</v>
      </c>
      <c r="F10" s="251" t="s">
        <v>17</v>
      </c>
      <c r="G10" s="252"/>
      <c r="H10" s="252"/>
      <c r="I10" s="252"/>
      <c r="J10" s="251"/>
      <c r="K10" s="251" t="s">
        <v>19</v>
      </c>
    </row>
    <row r="11" spans="1:11" ht="45" customHeight="1" x14ac:dyDescent="0.3">
      <c r="A11" s="251" t="s">
        <v>850</v>
      </c>
      <c r="B11" s="251" t="s">
        <v>851</v>
      </c>
      <c r="C11" s="251" t="s">
        <v>852</v>
      </c>
      <c r="D11" s="251" t="s">
        <v>2906</v>
      </c>
      <c r="E11" s="251" t="s">
        <v>20</v>
      </c>
      <c r="F11" s="251" t="s">
        <v>17</v>
      </c>
      <c r="G11" s="252"/>
      <c r="H11" s="252"/>
      <c r="I11" s="252"/>
      <c r="J11" s="251"/>
      <c r="K11" s="251" t="s">
        <v>19</v>
      </c>
    </row>
    <row r="12" spans="1:11" ht="45" customHeight="1" x14ac:dyDescent="0.3">
      <c r="A12" s="251" t="s">
        <v>853</v>
      </c>
      <c r="B12" s="251" t="s">
        <v>854</v>
      </c>
      <c r="C12" s="251" t="s">
        <v>855</v>
      </c>
      <c r="D12" s="251" t="s">
        <v>2906</v>
      </c>
      <c r="E12" s="251" t="s">
        <v>20</v>
      </c>
      <c r="F12" s="251" t="s">
        <v>17</v>
      </c>
      <c r="G12" s="252"/>
      <c r="H12" s="252"/>
      <c r="I12" s="252"/>
      <c r="J12" s="251"/>
      <c r="K12" s="251" t="s">
        <v>19</v>
      </c>
    </row>
    <row r="13" spans="1:11" ht="45" customHeight="1" x14ac:dyDescent="0.3">
      <c r="A13" s="251" t="s">
        <v>856</v>
      </c>
      <c r="B13" s="251" t="s">
        <v>857</v>
      </c>
      <c r="C13" s="251" t="s">
        <v>858</v>
      </c>
      <c r="D13" s="251" t="s">
        <v>2906</v>
      </c>
      <c r="E13" s="251" t="s">
        <v>20</v>
      </c>
      <c r="F13" s="251" t="s">
        <v>17</v>
      </c>
      <c r="G13" s="252"/>
      <c r="H13" s="252"/>
      <c r="I13" s="252"/>
      <c r="J13" s="251"/>
      <c r="K13" s="251" t="s">
        <v>19</v>
      </c>
    </row>
    <row r="14" spans="1:11" ht="45" customHeight="1" x14ac:dyDescent="0.3">
      <c r="A14" s="251" t="s">
        <v>859</v>
      </c>
      <c r="B14" s="251" t="s">
        <v>860</v>
      </c>
      <c r="C14" s="251" t="s">
        <v>861</v>
      </c>
      <c r="D14" s="251" t="s">
        <v>2906</v>
      </c>
      <c r="E14" s="251" t="s">
        <v>20</v>
      </c>
      <c r="F14" s="251" t="s">
        <v>17</v>
      </c>
      <c r="G14" s="252"/>
      <c r="H14" s="252"/>
      <c r="I14" s="252"/>
      <c r="J14" s="251"/>
      <c r="K14" s="251" t="s">
        <v>19</v>
      </c>
    </row>
    <row r="15" spans="1:11" ht="45" customHeight="1" x14ac:dyDescent="0.3">
      <c r="A15" s="251" t="s">
        <v>862</v>
      </c>
      <c r="B15" s="251" t="s">
        <v>863</v>
      </c>
      <c r="C15" s="251" t="s">
        <v>864</v>
      </c>
      <c r="D15" s="251" t="s">
        <v>2907</v>
      </c>
      <c r="E15" s="251" t="s">
        <v>20</v>
      </c>
      <c r="F15" s="251" t="s">
        <v>17</v>
      </c>
      <c r="G15" s="252"/>
      <c r="H15" s="252"/>
      <c r="I15" s="252"/>
      <c r="J15" s="251"/>
      <c r="K15" s="251"/>
    </row>
    <row r="16" spans="1:11" ht="45" customHeight="1" x14ac:dyDescent="0.3">
      <c r="A16" s="251" t="s">
        <v>865</v>
      </c>
      <c r="B16" s="251" t="s">
        <v>866</v>
      </c>
      <c r="C16" s="251" t="s">
        <v>867</v>
      </c>
      <c r="D16" s="251" t="s">
        <v>2907</v>
      </c>
      <c r="E16" s="251" t="s">
        <v>20</v>
      </c>
      <c r="F16" s="251" t="s">
        <v>17</v>
      </c>
      <c r="G16" s="252"/>
      <c r="H16" s="252"/>
      <c r="I16" s="252"/>
      <c r="J16" s="251"/>
      <c r="K16" s="251"/>
    </row>
    <row r="17" spans="1:11" ht="45" customHeight="1" x14ac:dyDescent="0.3">
      <c r="A17" s="251" t="s">
        <v>868</v>
      </c>
      <c r="B17" s="251" t="s">
        <v>869</v>
      </c>
      <c r="C17" s="251" t="s">
        <v>870</v>
      </c>
      <c r="D17" s="251" t="s">
        <v>2906</v>
      </c>
      <c r="E17" s="251" t="s">
        <v>16</v>
      </c>
      <c r="F17" s="251" t="s">
        <v>18</v>
      </c>
      <c r="G17" s="252"/>
      <c r="H17" s="252"/>
      <c r="I17" s="252"/>
      <c r="J17" s="251"/>
      <c r="K17" s="251" t="s">
        <v>19</v>
      </c>
    </row>
    <row r="18" spans="1:11" ht="45" customHeight="1" x14ac:dyDescent="0.3">
      <c r="A18" s="251" t="s">
        <v>871</v>
      </c>
      <c r="B18" s="251" t="s">
        <v>872</v>
      </c>
      <c r="C18" s="251" t="s">
        <v>873</v>
      </c>
      <c r="D18" s="251" t="s">
        <v>2906</v>
      </c>
      <c r="E18" s="251" t="s">
        <v>16</v>
      </c>
      <c r="F18" s="251" t="s">
        <v>17</v>
      </c>
      <c r="G18" s="252"/>
      <c r="H18" s="252"/>
      <c r="I18" s="252"/>
      <c r="J18" s="251"/>
      <c r="K18" s="251" t="s">
        <v>19</v>
      </c>
    </row>
    <row r="19" spans="1:11" ht="45" customHeight="1" x14ac:dyDescent="0.3">
      <c r="A19" s="251" t="s">
        <v>874</v>
      </c>
      <c r="B19" s="251" t="s">
        <v>875</v>
      </c>
      <c r="C19" s="251" t="s">
        <v>876</v>
      </c>
      <c r="D19" s="251" t="s">
        <v>2906</v>
      </c>
      <c r="E19" s="251" t="s">
        <v>16</v>
      </c>
      <c r="F19" s="251" t="s">
        <v>18</v>
      </c>
      <c r="G19" s="252"/>
      <c r="H19" s="252"/>
      <c r="I19" s="252"/>
      <c r="J19" s="251"/>
      <c r="K19" s="251" t="s">
        <v>19</v>
      </c>
    </row>
    <row r="20" spans="1:11" ht="45" customHeight="1" x14ac:dyDescent="0.3">
      <c r="A20" s="251" t="s">
        <v>877</v>
      </c>
      <c r="B20" s="251" t="s">
        <v>878</v>
      </c>
      <c r="C20" s="251" t="s">
        <v>879</v>
      </c>
      <c r="D20" s="251" t="s">
        <v>2906</v>
      </c>
      <c r="E20" s="251" t="s">
        <v>16</v>
      </c>
      <c r="F20" s="251" t="s">
        <v>17</v>
      </c>
      <c r="G20" s="252"/>
      <c r="H20" s="252"/>
      <c r="I20" s="252"/>
      <c r="J20" s="251"/>
      <c r="K20" s="251" t="s">
        <v>19</v>
      </c>
    </row>
    <row r="21" spans="1:11" ht="45" customHeight="1" x14ac:dyDescent="0.3">
      <c r="A21" s="251" t="s">
        <v>877</v>
      </c>
      <c r="B21" s="251" t="s">
        <v>878</v>
      </c>
      <c r="C21" s="251" t="s">
        <v>879</v>
      </c>
      <c r="D21" s="251" t="s">
        <v>1493</v>
      </c>
      <c r="E21" s="251" t="s">
        <v>16</v>
      </c>
      <c r="F21" s="251" t="s">
        <v>17</v>
      </c>
      <c r="G21" s="252"/>
      <c r="H21" s="252"/>
      <c r="I21" s="252"/>
      <c r="J21" s="251"/>
      <c r="K21" s="251" t="s">
        <v>19</v>
      </c>
    </row>
    <row r="22" spans="1:11" ht="39.9" customHeight="1" x14ac:dyDescent="0.3"/>
  </sheetData>
  <conditionalFormatting sqref="A3:I17">
    <cfRule type="expression" dxfId="73" priority="2">
      <formula>$F3="m"</formula>
    </cfRule>
    <cfRule type="expression" dxfId="72" priority="3">
      <formula>$F3="d"</formula>
    </cfRule>
  </conditionalFormatting>
  <conditionalFormatting sqref="A3:K17">
    <cfRule type="expression" dxfId="71" priority="1">
      <formula>$F3="v"</formula>
    </cfRule>
    <cfRule type="expression" dxfId="70" priority="4">
      <formula>$F3="no"</formula>
    </cfRule>
  </conditionalFormatting>
  <printOptions verticalCentered="1"/>
  <pageMargins left="0.7" right="0.2" top="0.25" bottom="0.25" header="0.05" footer="0.3"/>
  <pageSetup orientation="landscape" r:id="rId1"/>
  <headerFooter>
    <oddHeader>&amp;L&amp;A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002E3-4194-4C86-A827-FABB748F932E}">
  <dimension ref="A2:K21"/>
  <sheetViews>
    <sheetView topLeftCell="A4" zoomScaleNormal="100" workbookViewId="0">
      <selection activeCell="A11" sqref="A11:K12"/>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472</v>
      </c>
      <c r="B3" s="251" t="s">
        <v>473</v>
      </c>
      <c r="C3" s="251" t="s">
        <v>474</v>
      </c>
      <c r="D3" s="251" t="s">
        <v>2906</v>
      </c>
      <c r="E3" s="251" t="s">
        <v>20</v>
      </c>
      <c r="F3" s="251" t="s">
        <v>17</v>
      </c>
      <c r="G3" s="252"/>
      <c r="H3" s="252"/>
      <c r="I3" s="252"/>
      <c r="J3" s="251"/>
      <c r="K3" s="251" t="s">
        <v>19</v>
      </c>
    </row>
    <row r="4" spans="1:11" ht="45" customHeight="1" x14ac:dyDescent="0.3">
      <c r="A4" s="251" t="s">
        <v>478</v>
      </c>
      <c r="B4" s="251" t="s">
        <v>479</v>
      </c>
      <c r="C4" s="251" t="s">
        <v>480</v>
      </c>
      <c r="D4" s="251" t="s">
        <v>2906</v>
      </c>
      <c r="E4" s="251" t="s">
        <v>20</v>
      </c>
      <c r="F4" s="251" t="s">
        <v>17</v>
      </c>
      <c r="G4" s="252"/>
      <c r="H4" s="252"/>
      <c r="I4" s="252"/>
      <c r="J4" s="251"/>
      <c r="K4" s="251" t="s">
        <v>19</v>
      </c>
    </row>
    <row r="5" spans="1:11" ht="45" customHeight="1" x14ac:dyDescent="0.3">
      <c r="A5" s="251" t="s">
        <v>481</v>
      </c>
      <c r="B5" s="251" t="s">
        <v>482</v>
      </c>
      <c r="C5" s="251" t="s">
        <v>483</v>
      </c>
      <c r="D5" s="251" t="s">
        <v>2906</v>
      </c>
      <c r="E5" s="251" t="s">
        <v>20</v>
      </c>
      <c r="F5" s="251" t="s">
        <v>17</v>
      </c>
      <c r="G5" s="252"/>
      <c r="H5" s="252"/>
      <c r="I5" s="252"/>
      <c r="J5" s="251"/>
      <c r="K5" s="251" t="s">
        <v>19</v>
      </c>
    </row>
    <row r="6" spans="1:11" ht="45" customHeight="1" x14ac:dyDescent="0.3">
      <c r="A6" s="251" t="s">
        <v>476</v>
      </c>
      <c r="B6" s="251" t="s">
        <v>477</v>
      </c>
      <c r="C6" s="251" t="s">
        <v>474</v>
      </c>
      <c r="D6" s="251" t="s">
        <v>2906</v>
      </c>
      <c r="E6" s="251" t="s">
        <v>20</v>
      </c>
      <c r="F6" s="251" t="s">
        <v>17</v>
      </c>
      <c r="G6" s="252"/>
      <c r="H6" s="252"/>
      <c r="I6" s="252"/>
      <c r="J6" s="251"/>
      <c r="K6" s="251" t="s">
        <v>19</v>
      </c>
    </row>
    <row r="7" spans="1:11" ht="45" customHeight="1" x14ac:dyDescent="0.3">
      <c r="A7" s="251" t="s">
        <v>484</v>
      </c>
      <c r="B7" s="251" t="s">
        <v>485</v>
      </c>
      <c r="C7" s="251" t="s">
        <v>486</v>
      </c>
      <c r="D7" s="251" t="s">
        <v>2906</v>
      </c>
      <c r="E7" s="251" t="s">
        <v>20</v>
      </c>
      <c r="F7" s="251" t="s">
        <v>17</v>
      </c>
      <c r="G7" s="252"/>
      <c r="H7" s="252"/>
      <c r="I7" s="252"/>
      <c r="J7" s="251"/>
      <c r="K7" s="251" t="s">
        <v>19</v>
      </c>
    </row>
    <row r="8" spans="1:11" ht="45" customHeight="1" x14ac:dyDescent="0.3">
      <c r="A8" s="251" t="s">
        <v>487</v>
      </c>
      <c r="B8" s="251" t="s">
        <v>488</v>
      </c>
      <c r="C8" s="251" t="s">
        <v>489</v>
      </c>
      <c r="D8" s="251" t="s">
        <v>2906</v>
      </c>
      <c r="E8" s="251" t="s">
        <v>20</v>
      </c>
      <c r="F8" s="251" t="s">
        <v>17</v>
      </c>
      <c r="G8" s="252"/>
      <c r="H8" s="252"/>
      <c r="I8" s="252"/>
      <c r="J8" s="251"/>
      <c r="K8" s="251" t="s">
        <v>19</v>
      </c>
    </row>
    <row r="9" spans="1:11" ht="45" customHeight="1" x14ac:dyDescent="0.3">
      <c r="A9" s="251" t="s">
        <v>490</v>
      </c>
      <c r="B9" s="251" t="s">
        <v>491</v>
      </c>
      <c r="C9" s="251" t="s">
        <v>492</v>
      </c>
      <c r="D9" s="251" t="s">
        <v>2906</v>
      </c>
      <c r="E9" s="251" t="s">
        <v>20</v>
      </c>
      <c r="F9" s="251" t="s">
        <v>17</v>
      </c>
      <c r="G9" s="252"/>
      <c r="H9" s="252"/>
      <c r="I9" s="252"/>
      <c r="J9" s="251"/>
      <c r="K9" s="251" t="s">
        <v>19</v>
      </c>
    </row>
    <row r="10" spans="1:11" ht="45" customHeight="1" x14ac:dyDescent="0.3">
      <c r="A10" s="251" t="s">
        <v>493</v>
      </c>
      <c r="B10" s="251" t="s">
        <v>494</v>
      </c>
      <c r="C10" s="251" t="s">
        <v>495</v>
      </c>
      <c r="D10" s="251" t="s">
        <v>2906</v>
      </c>
      <c r="E10" s="251" t="s">
        <v>20</v>
      </c>
      <c r="F10" s="251" t="s">
        <v>17</v>
      </c>
      <c r="G10" s="252"/>
      <c r="H10" s="252"/>
      <c r="I10" s="252"/>
      <c r="J10" s="251"/>
      <c r="K10" s="251"/>
    </row>
    <row r="11" spans="1:11" ht="45" customHeight="1" x14ac:dyDescent="0.3">
      <c r="A11" s="251"/>
      <c r="B11" s="251"/>
      <c r="C11" s="251"/>
      <c r="D11" s="251"/>
      <c r="E11" s="251"/>
      <c r="F11" s="251"/>
      <c r="G11" s="252"/>
      <c r="H11" s="252"/>
      <c r="I11" s="252"/>
      <c r="J11" s="251"/>
      <c r="K11" s="251"/>
    </row>
    <row r="12" spans="1:11" ht="45" customHeight="1" x14ac:dyDescent="0.3">
      <c r="A12" s="251"/>
      <c r="B12" s="251"/>
      <c r="C12" s="251"/>
      <c r="D12" s="251"/>
      <c r="E12" s="251"/>
      <c r="F12" s="251"/>
      <c r="G12" s="252"/>
      <c r="H12" s="252"/>
      <c r="I12" s="252"/>
      <c r="J12" s="251"/>
      <c r="K12" s="251"/>
    </row>
    <row r="13" spans="1:11" ht="15.6" x14ac:dyDescent="0.3">
      <c r="A13" s="5"/>
      <c r="B13" s="6"/>
      <c r="C13" s="6"/>
      <c r="D13" s="1"/>
      <c r="E13" s="1"/>
      <c r="F13" s="1"/>
      <c r="G13" s="2"/>
      <c r="H13" s="2"/>
      <c r="I13" s="2"/>
      <c r="J13" s="4"/>
      <c r="K13" s="1"/>
    </row>
    <row r="14" spans="1:11" ht="15.6" x14ac:dyDescent="0.3">
      <c r="A14" s="5"/>
      <c r="B14" s="6"/>
      <c r="C14" s="6"/>
      <c r="D14" s="1"/>
      <c r="E14" s="1"/>
      <c r="F14" s="1"/>
      <c r="G14" s="2"/>
      <c r="H14" s="2"/>
      <c r="I14" s="2"/>
      <c r="J14" s="4"/>
      <c r="K14" s="1"/>
    </row>
    <row r="15" spans="1:11" ht="15.6" x14ac:dyDescent="0.3">
      <c r="A15" s="5"/>
      <c r="B15" s="6"/>
      <c r="C15" s="6"/>
      <c r="D15" s="1"/>
      <c r="E15" s="1"/>
      <c r="F15" s="1"/>
      <c r="G15" s="2"/>
      <c r="H15" s="2"/>
      <c r="I15" s="2"/>
      <c r="J15" s="4"/>
      <c r="K15" s="1"/>
    </row>
    <row r="16" spans="1:11" ht="15.6" x14ac:dyDescent="0.3">
      <c r="A16" s="5"/>
      <c r="B16" s="6"/>
      <c r="C16" s="6"/>
      <c r="D16" s="1"/>
      <c r="E16" s="1"/>
      <c r="F16" s="1"/>
      <c r="G16" s="2"/>
      <c r="H16" s="2"/>
      <c r="I16" s="2"/>
      <c r="J16" s="4"/>
      <c r="K16" s="1"/>
    </row>
    <row r="17" spans="1:11" ht="15.6" x14ac:dyDescent="0.3">
      <c r="A17" s="5"/>
      <c r="B17" s="6"/>
      <c r="C17" s="6"/>
      <c r="D17" s="1"/>
      <c r="E17" s="1"/>
      <c r="F17" s="1"/>
      <c r="G17" s="2"/>
      <c r="H17" s="2"/>
      <c r="I17" s="2"/>
      <c r="J17" s="4"/>
      <c r="K17" s="1"/>
    </row>
    <row r="18" spans="1:11" ht="15.6" x14ac:dyDescent="0.3">
      <c r="A18" s="5"/>
      <c r="B18" s="6"/>
      <c r="C18" s="6"/>
      <c r="D18" s="1"/>
      <c r="E18" s="1"/>
      <c r="F18" s="1"/>
      <c r="G18" s="2"/>
      <c r="H18" s="2"/>
      <c r="I18" s="2"/>
      <c r="J18" s="4"/>
      <c r="K18" s="1"/>
    </row>
    <row r="19" spans="1:11" ht="15.6" x14ac:dyDescent="0.3">
      <c r="A19" s="5"/>
      <c r="B19" s="6"/>
      <c r="C19" s="6"/>
      <c r="D19" s="1"/>
      <c r="E19" s="1"/>
      <c r="F19" s="1"/>
      <c r="G19" s="2"/>
      <c r="H19" s="2"/>
      <c r="I19" s="2"/>
      <c r="J19" s="4"/>
      <c r="K19" s="1"/>
    </row>
    <row r="20" spans="1:11" ht="15.6" x14ac:dyDescent="0.3">
      <c r="A20" s="5"/>
      <c r="B20" s="6"/>
      <c r="C20" s="6"/>
      <c r="D20" s="1"/>
      <c r="E20" s="1"/>
      <c r="F20" s="1"/>
      <c r="G20" s="2"/>
      <c r="H20" s="2"/>
      <c r="I20" s="2"/>
      <c r="J20" s="4"/>
      <c r="K20" s="1"/>
    </row>
    <row r="21" spans="1:11" ht="15.6" x14ac:dyDescent="0.3">
      <c r="A21" s="5"/>
      <c r="B21" s="6"/>
      <c r="C21" s="6"/>
      <c r="D21" s="1"/>
      <c r="E21" s="1"/>
      <c r="F21" s="1"/>
      <c r="G21" s="2"/>
      <c r="H21" s="2"/>
      <c r="I21" s="2"/>
      <c r="J21" s="4"/>
      <c r="K21" s="1"/>
    </row>
  </sheetData>
  <conditionalFormatting sqref="A3:I21">
    <cfRule type="expression" dxfId="69" priority="2">
      <formula>$F3="m"</formula>
    </cfRule>
    <cfRule type="expression" dxfId="68" priority="3">
      <formula>$F3="d"</formula>
    </cfRule>
  </conditionalFormatting>
  <conditionalFormatting sqref="A3:K21">
    <cfRule type="expression" dxfId="67" priority="1">
      <formula>$F3="v"</formula>
    </cfRule>
    <cfRule type="expression" dxfId="66" priority="4">
      <formula>$F3="no"</formula>
    </cfRule>
  </conditionalFormatting>
  <pageMargins left="0.7" right="0.2" top="0.25" bottom="0.25" header="0.05" footer="0.3"/>
  <pageSetup orientation="landscape" r:id="rId1"/>
  <headerFooter>
    <oddHeader>&amp;L&amp;A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C2801-7998-49D7-9DCD-498DFFCBFA46}">
  <dimension ref="A2:K40"/>
  <sheetViews>
    <sheetView topLeftCell="A30" workbookViewId="0">
      <selection activeCell="L34" sqref="L3:L34"/>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6"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107</v>
      </c>
      <c r="B3" s="251" t="s">
        <v>108</v>
      </c>
      <c r="C3" s="251" t="s">
        <v>109</v>
      </c>
      <c r="D3" s="251" t="s">
        <v>2906</v>
      </c>
      <c r="E3" s="251" t="s">
        <v>20</v>
      </c>
      <c r="F3" s="251" t="s">
        <v>17</v>
      </c>
      <c r="G3" s="252"/>
      <c r="H3" s="252"/>
      <c r="I3" s="252"/>
      <c r="J3" s="251"/>
      <c r="K3" s="251" t="s">
        <v>24</v>
      </c>
    </row>
    <row r="4" spans="1:11" ht="45" customHeight="1" x14ac:dyDescent="0.3">
      <c r="A4" s="251" t="s">
        <v>111</v>
      </c>
      <c r="B4" s="251" t="s">
        <v>112</v>
      </c>
      <c r="C4" s="251" t="s">
        <v>113</v>
      </c>
      <c r="D4" s="251" t="s">
        <v>2906</v>
      </c>
      <c r="E4" s="251" t="s">
        <v>20</v>
      </c>
      <c r="F4" s="251" t="s">
        <v>17</v>
      </c>
      <c r="G4" s="252"/>
      <c r="H4" s="252"/>
      <c r="I4" s="252"/>
      <c r="J4" s="251"/>
      <c r="K4" s="251" t="s">
        <v>24</v>
      </c>
    </row>
    <row r="5" spans="1:11" ht="45" customHeight="1" x14ac:dyDescent="0.3">
      <c r="A5" s="251" t="s">
        <v>114</v>
      </c>
      <c r="B5" s="251" t="s">
        <v>115</v>
      </c>
      <c r="C5" s="251" t="s">
        <v>116</v>
      </c>
      <c r="D5" s="251" t="s">
        <v>2906</v>
      </c>
      <c r="E5" s="251" t="s">
        <v>20</v>
      </c>
      <c r="F5" s="251" t="s">
        <v>17</v>
      </c>
      <c r="G5" s="252"/>
      <c r="H5" s="252"/>
      <c r="I5" s="252"/>
      <c r="J5" s="251"/>
      <c r="K5" s="251" t="s">
        <v>24</v>
      </c>
    </row>
    <row r="6" spans="1:11" ht="45" customHeight="1" x14ac:dyDescent="0.3">
      <c r="A6" s="251" t="s">
        <v>264</v>
      </c>
      <c r="B6" s="251" t="s">
        <v>1519</v>
      </c>
      <c r="C6" s="251" t="s">
        <v>1520</v>
      </c>
      <c r="D6" s="251" t="s">
        <v>2906</v>
      </c>
      <c r="E6" s="251" t="s">
        <v>20</v>
      </c>
      <c r="F6" s="251" t="s">
        <v>17</v>
      </c>
      <c r="G6" s="252"/>
      <c r="H6" s="252"/>
      <c r="I6" s="252"/>
      <c r="J6" s="251"/>
      <c r="K6" s="251" t="s">
        <v>24</v>
      </c>
    </row>
    <row r="7" spans="1:11" ht="45" customHeight="1" x14ac:dyDescent="0.3">
      <c r="A7" s="251" t="s">
        <v>265</v>
      </c>
      <c r="B7" s="251" t="s">
        <v>1521</v>
      </c>
      <c r="C7" s="251" t="s">
        <v>1522</v>
      </c>
      <c r="D7" s="251" t="s">
        <v>2906</v>
      </c>
      <c r="E7" s="251" t="s">
        <v>20</v>
      </c>
      <c r="F7" s="251" t="s">
        <v>17</v>
      </c>
      <c r="G7" s="252"/>
      <c r="H7" s="252"/>
      <c r="I7" s="252"/>
      <c r="J7" s="251"/>
      <c r="K7" s="251" t="s">
        <v>24</v>
      </c>
    </row>
    <row r="8" spans="1:11" ht="45" customHeight="1" x14ac:dyDescent="0.3">
      <c r="A8" s="251" t="s">
        <v>266</v>
      </c>
      <c r="B8" s="251" t="s">
        <v>267</v>
      </c>
      <c r="C8" s="251" t="s">
        <v>268</v>
      </c>
      <c r="D8" s="251" t="s">
        <v>2906</v>
      </c>
      <c r="E8" s="251" t="s">
        <v>20</v>
      </c>
      <c r="F8" s="251" t="s">
        <v>17</v>
      </c>
      <c r="G8" s="252"/>
      <c r="H8" s="252"/>
      <c r="I8" s="252"/>
      <c r="J8" s="251"/>
      <c r="K8" s="251" t="s">
        <v>24</v>
      </c>
    </row>
    <row r="9" spans="1:11" ht="45" customHeight="1" x14ac:dyDescent="0.3">
      <c r="A9" s="251" t="s">
        <v>269</v>
      </c>
      <c r="B9" s="251" t="s">
        <v>1523</v>
      </c>
      <c r="C9" s="251" t="s">
        <v>1524</v>
      </c>
      <c r="D9" s="251" t="s">
        <v>2906</v>
      </c>
      <c r="E9" s="251" t="s">
        <v>20</v>
      </c>
      <c r="F9" s="251" t="s">
        <v>17</v>
      </c>
      <c r="G9" s="252"/>
      <c r="H9" s="252"/>
      <c r="I9" s="252"/>
      <c r="J9" s="251"/>
      <c r="K9" s="251" t="s">
        <v>24</v>
      </c>
    </row>
    <row r="10" spans="1:11" ht="45" customHeight="1" x14ac:dyDescent="0.3">
      <c r="A10" s="251" t="s">
        <v>270</v>
      </c>
      <c r="B10" s="251" t="s">
        <v>271</v>
      </c>
      <c r="C10" s="251" t="s">
        <v>272</v>
      </c>
      <c r="D10" s="251" t="s">
        <v>2906</v>
      </c>
      <c r="E10" s="251" t="s">
        <v>20</v>
      </c>
      <c r="F10" s="251" t="s">
        <v>17</v>
      </c>
      <c r="G10" s="252"/>
      <c r="H10" s="252"/>
      <c r="I10" s="252"/>
      <c r="J10" s="251"/>
      <c r="K10" s="251" t="s">
        <v>24</v>
      </c>
    </row>
    <row r="11" spans="1:11" ht="45" customHeight="1" x14ac:dyDescent="0.3">
      <c r="A11" s="251" t="s">
        <v>273</v>
      </c>
      <c r="B11" s="251" t="s">
        <v>1525</v>
      </c>
      <c r="C11" s="251" t="s">
        <v>1526</v>
      </c>
      <c r="D11" s="251" t="s">
        <v>2906</v>
      </c>
      <c r="E11" s="251" t="s">
        <v>20</v>
      </c>
      <c r="F11" s="251" t="s">
        <v>17</v>
      </c>
      <c r="G11" s="252"/>
      <c r="H11" s="252"/>
      <c r="I11" s="252"/>
      <c r="J11" s="251"/>
      <c r="K11" s="251" t="s">
        <v>24</v>
      </c>
    </row>
    <row r="12" spans="1:11" ht="45" customHeight="1" x14ac:dyDescent="0.3">
      <c r="A12" s="251" t="s">
        <v>274</v>
      </c>
      <c r="B12" s="251" t="s">
        <v>1527</v>
      </c>
      <c r="C12" s="251" t="s">
        <v>1528</v>
      </c>
      <c r="D12" s="251" t="s">
        <v>2906</v>
      </c>
      <c r="E12" s="251" t="s">
        <v>20</v>
      </c>
      <c r="F12" s="251" t="s">
        <v>17</v>
      </c>
      <c r="G12" s="252"/>
      <c r="H12" s="252"/>
      <c r="I12" s="252"/>
      <c r="J12" s="251"/>
      <c r="K12" s="251" t="s">
        <v>24</v>
      </c>
    </row>
    <row r="13" spans="1:11" ht="45" customHeight="1" x14ac:dyDescent="0.3">
      <c r="A13" s="251" t="s">
        <v>275</v>
      </c>
      <c r="B13" s="251" t="s">
        <v>1529</v>
      </c>
      <c r="C13" s="251" t="s">
        <v>1530</v>
      </c>
      <c r="D13" s="251" t="s">
        <v>2906</v>
      </c>
      <c r="E13" s="251" t="s">
        <v>20</v>
      </c>
      <c r="F13" s="251" t="s">
        <v>17</v>
      </c>
      <c r="G13" s="252"/>
      <c r="H13" s="252"/>
      <c r="I13" s="252"/>
      <c r="J13" s="251"/>
      <c r="K13" s="251" t="s">
        <v>24</v>
      </c>
    </row>
    <row r="14" spans="1:11" ht="45" customHeight="1" x14ac:dyDescent="0.3">
      <c r="A14" s="251" t="s">
        <v>276</v>
      </c>
      <c r="B14" s="251" t="s">
        <v>277</v>
      </c>
      <c r="C14" s="251" t="s">
        <v>278</v>
      </c>
      <c r="D14" s="251" t="s">
        <v>2906</v>
      </c>
      <c r="E14" s="251" t="s">
        <v>20</v>
      </c>
      <c r="F14" s="251" t="s">
        <v>17</v>
      </c>
      <c r="G14" s="252"/>
      <c r="H14" s="252"/>
      <c r="I14" s="252"/>
      <c r="J14" s="251"/>
      <c r="K14" s="251" t="s">
        <v>24</v>
      </c>
    </row>
    <row r="15" spans="1:11" ht="45" customHeight="1" x14ac:dyDescent="0.3">
      <c r="A15" s="251" t="s">
        <v>279</v>
      </c>
      <c r="B15" s="251" t="s">
        <v>1531</v>
      </c>
      <c r="C15" s="251" t="s">
        <v>1532</v>
      </c>
      <c r="D15" s="251" t="s">
        <v>2906</v>
      </c>
      <c r="E15" s="251" t="s">
        <v>20</v>
      </c>
      <c r="F15" s="251" t="s">
        <v>17</v>
      </c>
      <c r="G15" s="252"/>
      <c r="H15" s="252"/>
      <c r="I15" s="252"/>
      <c r="J15" s="251"/>
      <c r="K15" s="251" t="s">
        <v>280</v>
      </c>
    </row>
    <row r="16" spans="1:11" ht="45" customHeight="1" x14ac:dyDescent="0.3">
      <c r="A16" s="251" t="s">
        <v>281</v>
      </c>
      <c r="B16" s="251" t="s">
        <v>1533</v>
      </c>
      <c r="C16" s="251" t="s">
        <v>1534</v>
      </c>
      <c r="D16" s="251" t="s">
        <v>2906</v>
      </c>
      <c r="E16" s="251" t="s">
        <v>20</v>
      </c>
      <c r="F16" s="251" t="s">
        <v>17</v>
      </c>
      <c r="G16" s="252"/>
      <c r="H16" s="252"/>
      <c r="I16" s="252"/>
      <c r="J16" s="251"/>
      <c r="K16" s="251" t="s">
        <v>24</v>
      </c>
    </row>
    <row r="17" spans="1:11" ht="45" customHeight="1" x14ac:dyDescent="0.3">
      <c r="A17" s="251" t="s">
        <v>282</v>
      </c>
      <c r="B17" s="251" t="s">
        <v>1535</v>
      </c>
      <c r="C17" s="251" t="s">
        <v>1536</v>
      </c>
      <c r="D17" s="251" t="s">
        <v>2906</v>
      </c>
      <c r="E17" s="251" t="s">
        <v>20</v>
      </c>
      <c r="F17" s="251" t="s">
        <v>17</v>
      </c>
      <c r="G17" s="252"/>
      <c r="H17" s="252"/>
      <c r="I17" s="252"/>
      <c r="J17" s="251"/>
      <c r="K17" s="251" t="s">
        <v>22</v>
      </c>
    </row>
    <row r="18" spans="1:11" ht="45" customHeight="1" x14ac:dyDescent="0.3">
      <c r="A18" s="251" t="s">
        <v>283</v>
      </c>
      <c r="B18" s="251" t="s">
        <v>1537</v>
      </c>
      <c r="C18" s="251" t="s">
        <v>1538</v>
      </c>
      <c r="D18" s="251" t="s">
        <v>2906</v>
      </c>
      <c r="E18" s="251" t="s">
        <v>20</v>
      </c>
      <c r="F18" s="251" t="s">
        <v>17</v>
      </c>
      <c r="G18" s="252"/>
      <c r="H18" s="252"/>
      <c r="I18" s="252"/>
      <c r="J18" s="251"/>
      <c r="K18" s="251" t="s">
        <v>24</v>
      </c>
    </row>
    <row r="19" spans="1:11" ht="45" customHeight="1" x14ac:dyDescent="0.3">
      <c r="A19" s="251" t="s">
        <v>284</v>
      </c>
      <c r="B19" s="251" t="s">
        <v>285</v>
      </c>
      <c r="C19" s="251" t="s">
        <v>286</v>
      </c>
      <c r="D19" s="251" t="s">
        <v>2906</v>
      </c>
      <c r="E19" s="251" t="s">
        <v>16</v>
      </c>
      <c r="F19" s="251" t="s">
        <v>18</v>
      </c>
      <c r="G19" s="252"/>
      <c r="H19" s="252"/>
      <c r="I19" s="252"/>
      <c r="J19" s="251"/>
      <c r="K19" s="251" t="s">
        <v>23</v>
      </c>
    </row>
    <row r="20" spans="1:11" ht="45" customHeight="1" x14ac:dyDescent="0.3">
      <c r="A20" s="251" t="s">
        <v>1476</v>
      </c>
      <c r="B20" s="251" t="s">
        <v>1477</v>
      </c>
      <c r="C20" s="251" t="s">
        <v>1478</v>
      </c>
      <c r="D20" s="251" t="s">
        <v>2906</v>
      </c>
      <c r="E20" s="251" t="s">
        <v>16</v>
      </c>
      <c r="F20" s="251" t="s">
        <v>17</v>
      </c>
      <c r="G20" s="252"/>
      <c r="H20" s="252"/>
      <c r="I20" s="252"/>
      <c r="J20" s="251"/>
      <c r="K20" s="251" t="s">
        <v>1459</v>
      </c>
    </row>
    <row r="21" spans="1:11" ht="45" customHeight="1" x14ac:dyDescent="0.3">
      <c r="A21" s="251" t="s">
        <v>287</v>
      </c>
      <c r="B21" s="251" t="s">
        <v>288</v>
      </c>
      <c r="C21" s="251" t="s">
        <v>289</v>
      </c>
      <c r="D21" s="251" t="s">
        <v>2906</v>
      </c>
      <c r="E21" s="251" t="s">
        <v>16</v>
      </c>
      <c r="F21" s="251" t="s">
        <v>17</v>
      </c>
      <c r="G21" s="252"/>
      <c r="H21" s="252"/>
      <c r="I21" s="252"/>
      <c r="J21" s="251"/>
      <c r="K21" s="251" t="s">
        <v>24</v>
      </c>
    </row>
    <row r="22" spans="1:11" ht="45" customHeight="1" x14ac:dyDescent="0.3">
      <c r="A22" s="251" t="s">
        <v>290</v>
      </c>
      <c r="B22" s="251" t="s">
        <v>291</v>
      </c>
      <c r="C22" s="251" t="s">
        <v>292</v>
      </c>
      <c r="D22" s="251" t="s">
        <v>2906</v>
      </c>
      <c r="E22" s="251" t="s">
        <v>16</v>
      </c>
      <c r="F22" s="251" t="s">
        <v>17</v>
      </c>
      <c r="G22" s="252"/>
      <c r="H22" s="252"/>
      <c r="I22" s="252"/>
      <c r="J22" s="251"/>
      <c r="K22" s="251" t="s">
        <v>24</v>
      </c>
    </row>
    <row r="23" spans="1:11" ht="45" customHeight="1" x14ac:dyDescent="0.3">
      <c r="A23" s="251" t="s">
        <v>1479</v>
      </c>
      <c r="B23" s="251" t="s">
        <v>1480</v>
      </c>
      <c r="C23" s="251" t="s">
        <v>1481</v>
      </c>
      <c r="D23" s="251" t="s">
        <v>2906</v>
      </c>
      <c r="E23" s="251" t="s">
        <v>16</v>
      </c>
      <c r="F23" s="251" t="s">
        <v>17</v>
      </c>
      <c r="G23" s="252"/>
      <c r="H23" s="252"/>
      <c r="I23" s="252"/>
      <c r="J23" s="251"/>
      <c r="K23" s="251" t="s">
        <v>1460</v>
      </c>
    </row>
    <row r="24" spans="1:11" ht="45" customHeight="1" x14ac:dyDescent="0.3">
      <c r="A24" s="251" t="s">
        <v>1482</v>
      </c>
      <c r="B24" s="251" t="s">
        <v>1483</v>
      </c>
      <c r="C24" s="251" t="s">
        <v>1484</v>
      </c>
      <c r="D24" s="251" t="s">
        <v>2906</v>
      </c>
      <c r="E24" s="251" t="s">
        <v>16</v>
      </c>
      <c r="F24" s="251" t="s">
        <v>17</v>
      </c>
      <c r="G24" s="252"/>
      <c r="H24" s="252"/>
      <c r="I24" s="252"/>
      <c r="J24" s="251"/>
      <c r="K24" s="251" t="s">
        <v>1461</v>
      </c>
    </row>
    <row r="25" spans="1:11" ht="45" customHeight="1" x14ac:dyDescent="0.3">
      <c r="A25" s="251" t="s">
        <v>1485</v>
      </c>
      <c r="B25" s="251" t="s">
        <v>1486</v>
      </c>
      <c r="C25" s="251" t="s">
        <v>1487</v>
      </c>
      <c r="D25" s="251" t="s">
        <v>2906</v>
      </c>
      <c r="E25" s="251" t="s">
        <v>16</v>
      </c>
      <c r="F25" s="251" t="s">
        <v>17</v>
      </c>
      <c r="G25" s="252"/>
      <c r="H25" s="252"/>
      <c r="I25" s="252"/>
      <c r="J25" s="251"/>
      <c r="K25" s="251" t="s">
        <v>1461</v>
      </c>
    </row>
    <row r="26" spans="1:11" ht="45" customHeight="1" x14ac:dyDescent="0.3">
      <c r="A26" s="251" t="s">
        <v>293</v>
      </c>
      <c r="B26" s="251" t="s">
        <v>294</v>
      </c>
      <c r="C26" s="251" t="s">
        <v>295</v>
      </c>
      <c r="D26" s="251" t="s">
        <v>2906</v>
      </c>
      <c r="E26" s="251" t="s">
        <v>16</v>
      </c>
      <c r="F26" s="251" t="s">
        <v>18</v>
      </c>
      <c r="G26" s="252"/>
      <c r="H26" s="252"/>
      <c r="I26" s="252"/>
      <c r="J26" s="251"/>
      <c r="K26" s="251" t="s">
        <v>24</v>
      </c>
    </row>
    <row r="27" spans="1:11" ht="45" customHeight="1" x14ac:dyDescent="0.3">
      <c r="A27" s="251" t="s">
        <v>296</v>
      </c>
      <c r="B27" s="251" t="s">
        <v>297</v>
      </c>
      <c r="C27" s="251" t="s">
        <v>298</v>
      </c>
      <c r="D27" s="251" t="s">
        <v>2906</v>
      </c>
      <c r="E27" s="251" t="s">
        <v>16</v>
      </c>
      <c r="F27" s="251" t="s">
        <v>18</v>
      </c>
      <c r="G27" s="252"/>
      <c r="H27" s="252"/>
      <c r="I27" s="252"/>
      <c r="J27" s="251"/>
      <c r="K27" s="251" t="s">
        <v>24</v>
      </c>
    </row>
    <row r="28" spans="1:11" ht="45" customHeight="1" x14ac:dyDescent="0.3">
      <c r="A28" s="251" t="s">
        <v>299</v>
      </c>
      <c r="B28" s="251" t="s">
        <v>297</v>
      </c>
      <c r="C28" s="251" t="s">
        <v>300</v>
      </c>
      <c r="D28" s="251" t="s">
        <v>2906</v>
      </c>
      <c r="E28" s="251" t="s">
        <v>16</v>
      </c>
      <c r="F28" s="251" t="s">
        <v>18</v>
      </c>
      <c r="G28" s="252"/>
      <c r="H28" s="252"/>
      <c r="I28" s="252"/>
      <c r="J28" s="251"/>
      <c r="K28" s="251" t="s">
        <v>24</v>
      </c>
    </row>
    <row r="29" spans="1:11" ht="45" customHeight="1" x14ac:dyDescent="0.3">
      <c r="A29" s="251" t="s">
        <v>301</v>
      </c>
      <c r="B29" s="251" t="s">
        <v>302</v>
      </c>
      <c r="C29" s="251" t="s">
        <v>303</v>
      </c>
      <c r="D29" s="251" t="s">
        <v>2906</v>
      </c>
      <c r="E29" s="251" t="s">
        <v>16</v>
      </c>
      <c r="F29" s="251" t="s">
        <v>18</v>
      </c>
      <c r="G29" s="252"/>
      <c r="H29" s="252"/>
      <c r="I29" s="252"/>
      <c r="J29" s="251"/>
      <c r="K29" s="251" t="s">
        <v>24</v>
      </c>
    </row>
    <row r="30" spans="1:11" ht="45" customHeight="1" x14ac:dyDescent="0.3">
      <c r="A30" s="251" t="s">
        <v>304</v>
      </c>
      <c r="B30" s="251" t="s">
        <v>305</v>
      </c>
      <c r="C30" s="251" t="s">
        <v>306</v>
      </c>
      <c r="D30" s="251" t="s">
        <v>2906</v>
      </c>
      <c r="E30" s="251" t="s">
        <v>16</v>
      </c>
      <c r="F30" s="251" t="s">
        <v>18</v>
      </c>
      <c r="G30" s="252"/>
      <c r="H30" s="252"/>
      <c r="I30" s="252"/>
      <c r="J30" s="251"/>
      <c r="K30" s="251" t="s">
        <v>24</v>
      </c>
    </row>
    <row r="31" spans="1:11" ht="45" customHeight="1" x14ac:dyDescent="0.3">
      <c r="A31" s="251" t="s">
        <v>307</v>
      </c>
      <c r="B31" s="251" t="s">
        <v>308</v>
      </c>
      <c r="C31" s="251" t="s">
        <v>309</v>
      </c>
      <c r="D31" s="259" t="s">
        <v>2906</v>
      </c>
      <c r="E31" s="259" t="s">
        <v>16</v>
      </c>
      <c r="F31" s="259" t="s">
        <v>18</v>
      </c>
      <c r="G31" s="13"/>
      <c r="H31" s="13"/>
      <c r="I31" s="13"/>
      <c r="J31" s="9"/>
      <c r="K31" s="260" t="s">
        <v>24</v>
      </c>
    </row>
    <row r="32" spans="1:11" ht="45" customHeight="1" x14ac:dyDescent="0.3">
      <c r="A32" s="251" t="s">
        <v>1139</v>
      </c>
      <c r="B32" s="251" t="s">
        <v>1140</v>
      </c>
      <c r="C32" s="251" t="s">
        <v>1141</v>
      </c>
      <c r="D32" s="259" t="s">
        <v>2906</v>
      </c>
      <c r="E32" s="259" t="s">
        <v>20</v>
      </c>
      <c r="F32" s="259" t="s">
        <v>18</v>
      </c>
      <c r="G32" s="13"/>
      <c r="H32" s="13"/>
      <c r="I32" s="13"/>
      <c r="J32" s="9"/>
      <c r="K32" s="260" t="s">
        <v>24</v>
      </c>
    </row>
    <row r="33" spans="1:11" ht="45" customHeight="1" x14ac:dyDescent="0.3">
      <c r="A33" s="251" t="s">
        <v>1142</v>
      </c>
      <c r="B33" s="251" t="s">
        <v>1143</v>
      </c>
      <c r="C33" s="251" t="s">
        <v>1144</v>
      </c>
      <c r="D33" s="259" t="s">
        <v>2906</v>
      </c>
      <c r="E33" s="259" t="s">
        <v>20</v>
      </c>
      <c r="F33" s="259" t="s">
        <v>18</v>
      </c>
      <c r="G33" s="13"/>
      <c r="H33" s="13"/>
      <c r="I33" s="13"/>
      <c r="J33" s="9"/>
      <c r="K33" s="260" t="s">
        <v>24</v>
      </c>
    </row>
    <row r="34" spans="1:11" ht="45" customHeight="1" x14ac:dyDescent="0.3">
      <c r="A34" s="251" t="s">
        <v>1145</v>
      </c>
      <c r="B34" s="251" t="s">
        <v>620</v>
      </c>
      <c r="C34" s="251" t="s">
        <v>1146</v>
      </c>
      <c r="D34" s="259" t="s">
        <v>2906</v>
      </c>
      <c r="E34" s="259" t="s">
        <v>20</v>
      </c>
      <c r="F34" s="259" t="s">
        <v>18</v>
      </c>
      <c r="G34" s="13"/>
      <c r="H34" s="13"/>
      <c r="I34" s="13"/>
      <c r="J34" s="9"/>
      <c r="K34" s="260" t="s">
        <v>24</v>
      </c>
    </row>
    <row r="35" spans="1:11" ht="45" customHeight="1" x14ac:dyDescent="0.3">
      <c r="K35" s="3"/>
    </row>
    <row r="36" spans="1:11" ht="45" customHeight="1" x14ac:dyDescent="0.3">
      <c r="K36" s="3"/>
    </row>
    <row r="37" spans="1:11" ht="45" customHeight="1" x14ac:dyDescent="0.3">
      <c r="K37" s="3"/>
    </row>
    <row r="38" spans="1:11" ht="45" customHeight="1" x14ac:dyDescent="0.3">
      <c r="K38" s="3"/>
    </row>
    <row r="39" spans="1:11" ht="45" customHeight="1" x14ac:dyDescent="0.3">
      <c r="K39" s="3"/>
    </row>
    <row r="40" spans="1:11" ht="45" customHeight="1" x14ac:dyDescent="0.3">
      <c r="K40" s="3"/>
    </row>
  </sheetData>
  <conditionalFormatting sqref="A3:I40">
    <cfRule type="expression" dxfId="65" priority="1">
      <formula>$F3="m"</formula>
    </cfRule>
    <cfRule type="expression" dxfId="64" priority="2">
      <formula>$F3="d"</formula>
    </cfRule>
  </conditionalFormatting>
  <conditionalFormatting sqref="A3:K40">
    <cfRule type="expression" dxfId="63" priority="3">
      <formula>$F3="v"</formula>
    </cfRule>
    <cfRule type="expression" dxfId="62" priority="4">
      <formula>$F3="no"</formula>
    </cfRule>
  </conditionalFormatting>
  <printOptions horizontalCentered="1"/>
  <pageMargins left="0.2" right="0.2" top="0.25" bottom="0.25" header="0.05" footer="0.3"/>
  <pageSetup orientation="landscape" r:id="rId1"/>
  <headerFooter>
    <oddHeader>&amp;L&amp;A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DE52-F651-4E92-BD47-98299B3ECCA5}">
  <dimension ref="A2:K25"/>
  <sheetViews>
    <sheetView topLeftCell="A17" workbookViewId="0">
      <selection activeCell="N25" sqref="N25"/>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6.66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604</v>
      </c>
      <c r="B3" s="251" t="s">
        <v>605</v>
      </c>
      <c r="C3" s="251" t="s">
        <v>606</v>
      </c>
      <c r="D3" s="251" t="s">
        <v>2906</v>
      </c>
      <c r="E3" s="251" t="s">
        <v>20</v>
      </c>
      <c r="F3" s="251" t="s">
        <v>18</v>
      </c>
      <c r="G3" s="252"/>
      <c r="H3" s="252"/>
      <c r="I3" s="252"/>
      <c r="J3" s="251"/>
      <c r="K3" s="251" t="s">
        <v>212</v>
      </c>
    </row>
    <row r="4" spans="1:11" ht="45" customHeight="1" x14ac:dyDescent="0.3">
      <c r="A4" s="251" t="s">
        <v>608</v>
      </c>
      <c r="B4" s="251" t="s">
        <v>1539</v>
      </c>
      <c r="C4" s="251" t="s">
        <v>1540</v>
      </c>
      <c r="D4" s="251" t="s">
        <v>2906</v>
      </c>
      <c r="E4" s="251" t="s">
        <v>20</v>
      </c>
      <c r="F4" s="251" t="s">
        <v>17</v>
      </c>
      <c r="G4" s="252"/>
      <c r="H4" s="252"/>
      <c r="I4" s="252"/>
      <c r="J4" s="251"/>
      <c r="K4" s="251" t="s">
        <v>212</v>
      </c>
    </row>
    <row r="5" spans="1:11" ht="45" customHeight="1" x14ac:dyDescent="0.3">
      <c r="A5" s="251" t="s">
        <v>609</v>
      </c>
      <c r="B5" s="251" t="s">
        <v>610</v>
      </c>
      <c r="C5" s="251" t="s">
        <v>611</v>
      </c>
      <c r="D5" s="251" t="s">
        <v>2906</v>
      </c>
      <c r="E5" s="251" t="s">
        <v>20</v>
      </c>
      <c r="F5" s="251" t="s">
        <v>18</v>
      </c>
      <c r="G5" s="252"/>
      <c r="H5" s="252"/>
      <c r="I5" s="252"/>
      <c r="J5" s="251"/>
      <c r="K5" s="251" t="s">
        <v>212</v>
      </c>
    </row>
    <row r="6" spans="1:11" ht="45" customHeight="1" x14ac:dyDescent="0.3">
      <c r="A6" s="251" t="s">
        <v>612</v>
      </c>
      <c r="B6" s="251" t="s">
        <v>1541</v>
      </c>
      <c r="C6" s="251" t="s">
        <v>1542</v>
      </c>
      <c r="D6" s="251" t="s">
        <v>2906</v>
      </c>
      <c r="E6" s="251" t="s">
        <v>20</v>
      </c>
      <c r="F6" s="251" t="s">
        <v>17</v>
      </c>
      <c r="G6" s="252"/>
      <c r="H6" s="252"/>
      <c r="I6" s="252"/>
      <c r="J6" s="251"/>
      <c r="K6" s="251" t="s">
        <v>212</v>
      </c>
    </row>
    <row r="7" spans="1:11" ht="45" customHeight="1" x14ac:dyDescent="0.3">
      <c r="A7" s="251" t="s">
        <v>613</v>
      </c>
      <c r="B7" s="251" t="s">
        <v>614</v>
      </c>
      <c r="C7" s="251" t="s">
        <v>615</v>
      </c>
      <c r="D7" s="251" t="s">
        <v>2906</v>
      </c>
      <c r="E7" s="251" t="s">
        <v>20</v>
      </c>
      <c r="F7" s="251" t="s">
        <v>18</v>
      </c>
      <c r="G7" s="252"/>
      <c r="H7" s="252"/>
      <c r="I7" s="252"/>
      <c r="J7" s="251"/>
      <c r="K7" s="251" t="s">
        <v>212</v>
      </c>
    </row>
    <row r="8" spans="1:11" ht="45" customHeight="1" x14ac:dyDescent="0.3">
      <c r="A8" s="251" t="s">
        <v>616</v>
      </c>
      <c r="B8" s="251" t="s">
        <v>1543</v>
      </c>
      <c r="C8" s="251" t="s">
        <v>1544</v>
      </c>
      <c r="D8" s="251" t="s">
        <v>2906</v>
      </c>
      <c r="E8" s="251" t="s">
        <v>20</v>
      </c>
      <c r="F8" s="251" t="s">
        <v>17</v>
      </c>
      <c r="G8" s="252"/>
      <c r="H8" s="252"/>
      <c r="I8" s="252"/>
      <c r="J8" s="251"/>
      <c r="K8" s="251" t="s">
        <v>212</v>
      </c>
    </row>
    <row r="9" spans="1:11" ht="45" customHeight="1" x14ac:dyDescent="0.3">
      <c r="A9" s="251" t="s">
        <v>617</v>
      </c>
      <c r="B9" s="251" t="s">
        <v>1545</v>
      </c>
      <c r="C9" s="251" t="s">
        <v>1546</v>
      </c>
      <c r="D9" s="251" t="s">
        <v>2906</v>
      </c>
      <c r="E9" s="251" t="s">
        <v>20</v>
      </c>
      <c r="F9" s="251" t="s">
        <v>17</v>
      </c>
      <c r="G9" s="252"/>
      <c r="H9" s="252"/>
      <c r="I9" s="252"/>
      <c r="J9" s="251"/>
      <c r="K9" s="251" t="s">
        <v>212</v>
      </c>
    </row>
    <row r="10" spans="1:11" ht="45" customHeight="1" x14ac:dyDescent="0.3">
      <c r="A10" s="251" t="s">
        <v>618</v>
      </c>
      <c r="B10" s="251" t="s">
        <v>1547</v>
      </c>
      <c r="C10" s="251" t="s">
        <v>1548</v>
      </c>
      <c r="D10" s="251" t="s">
        <v>2906</v>
      </c>
      <c r="E10" s="251" t="s">
        <v>20</v>
      </c>
      <c r="F10" s="251" t="s">
        <v>17</v>
      </c>
      <c r="G10" s="252"/>
      <c r="H10" s="252"/>
      <c r="I10" s="252"/>
      <c r="J10" s="251"/>
      <c r="K10" s="251" t="s">
        <v>212</v>
      </c>
    </row>
    <row r="11" spans="1:11" ht="45" customHeight="1" x14ac:dyDescent="0.3">
      <c r="A11" s="251" t="s">
        <v>619</v>
      </c>
      <c r="B11" s="251" t="s">
        <v>1549</v>
      </c>
      <c r="C11" s="251" t="s">
        <v>1550</v>
      </c>
      <c r="D11" s="251" t="s">
        <v>2906</v>
      </c>
      <c r="E11" s="251" t="s">
        <v>20</v>
      </c>
      <c r="F11" s="251" t="s">
        <v>17</v>
      </c>
      <c r="G11" s="252"/>
      <c r="H11" s="252"/>
      <c r="I11" s="252"/>
      <c r="J11" s="251"/>
      <c r="K11" s="251" t="s">
        <v>212</v>
      </c>
    </row>
    <row r="12" spans="1:11" ht="45" customHeight="1" x14ac:dyDescent="0.3">
      <c r="A12" s="251" t="s">
        <v>621</v>
      </c>
      <c r="B12" s="251" t="s">
        <v>1551</v>
      </c>
      <c r="C12" s="251" t="s">
        <v>1552</v>
      </c>
      <c r="D12" s="251" t="s">
        <v>2906</v>
      </c>
      <c r="E12" s="251" t="s">
        <v>20</v>
      </c>
      <c r="F12" s="251" t="s">
        <v>17</v>
      </c>
      <c r="G12" s="252"/>
      <c r="H12" s="252"/>
      <c r="I12" s="252"/>
      <c r="J12" s="251"/>
      <c r="K12" s="251" t="s">
        <v>212</v>
      </c>
    </row>
    <row r="13" spans="1:11" ht="45" customHeight="1" x14ac:dyDescent="0.3">
      <c r="A13" s="251" t="s">
        <v>622</v>
      </c>
      <c r="B13" s="251" t="s">
        <v>1545</v>
      </c>
      <c r="C13" s="251" t="s">
        <v>1553</v>
      </c>
      <c r="D13" s="251" t="s">
        <v>2906</v>
      </c>
      <c r="E13" s="251" t="s">
        <v>20</v>
      </c>
      <c r="F13" s="251" t="s">
        <v>17</v>
      </c>
      <c r="G13" s="252"/>
      <c r="H13" s="252"/>
      <c r="I13" s="252"/>
      <c r="J13" s="251"/>
      <c r="K13" s="251" t="s">
        <v>212</v>
      </c>
    </row>
    <row r="14" spans="1:11" ht="45" customHeight="1" x14ac:dyDescent="0.3">
      <c r="A14" s="251" t="s">
        <v>623</v>
      </c>
      <c r="B14" s="251" t="s">
        <v>1554</v>
      </c>
      <c r="C14" s="251" t="s">
        <v>1555</v>
      </c>
      <c r="D14" s="251" t="s">
        <v>2906</v>
      </c>
      <c r="E14" s="251" t="s">
        <v>20</v>
      </c>
      <c r="F14" s="251" t="s">
        <v>17</v>
      </c>
      <c r="G14" s="252"/>
      <c r="H14" s="252"/>
      <c r="I14" s="252"/>
      <c r="J14" s="251"/>
      <c r="K14" s="251" t="s">
        <v>212</v>
      </c>
    </row>
    <row r="15" spans="1:11" ht="45" customHeight="1" x14ac:dyDescent="0.3">
      <c r="A15" s="251" t="s">
        <v>624</v>
      </c>
      <c r="B15" s="251" t="s">
        <v>1556</v>
      </c>
      <c r="C15" s="251" t="s">
        <v>1557</v>
      </c>
      <c r="D15" s="251" t="s">
        <v>2906</v>
      </c>
      <c r="E15" s="251" t="s">
        <v>20</v>
      </c>
      <c r="F15" s="251" t="s">
        <v>17</v>
      </c>
      <c r="G15" s="252"/>
      <c r="H15" s="252"/>
      <c r="I15" s="252"/>
      <c r="J15" s="251"/>
      <c r="K15" s="251" t="s">
        <v>212</v>
      </c>
    </row>
    <row r="16" spans="1:11" ht="45" customHeight="1" x14ac:dyDescent="0.3">
      <c r="A16" s="251" t="s">
        <v>625</v>
      </c>
      <c r="B16" s="251" t="s">
        <v>1558</v>
      </c>
      <c r="C16" s="251" t="s">
        <v>1559</v>
      </c>
      <c r="D16" s="251" t="s">
        <v>2906</v>
      </c>
      <c r="E16" s="251" t="s">
        <v>20</v>
      </c>
      <c r="F16" s="251" t="s">
        <v>17</v>
      </c>
      <c r="G16" s="252"/>
      <c r="H16" s="252"/>
      <c r="I16" s="252"/>
      <c r="J16" s="251"/>
      <c r="K16" s="251"/>
    </row>
    <row r="17" spans="1:11" ht="45" customHeight="1" x14ac:dyDescent="0.3">
      <c r="A17" s="251" t="s">
        <v>626</v>
      </c>
      <c r="B17" s="251" t="s">
        <v>1560</v>
      </c>
      <c r="C17" s="251" t="s">
        <v>1561</v>
      </c>
      <c r="D17" s="251" t="s">
        <v>2906</v>
      </c>
      <c r="E17" s="251" t="s">
        <v>20</v>
      </c>
      <c r="F17" s="251" t="s">
        <v>17</v>
      </c>
      <c r="G17" s="252"/>
      <c r="H17" s="252"/>
      <c r="I17" s="252"/>
      <c r="J17" s="251"/>
      <c r="K17" s="251" t="s">
        <v>212</v>
      </c>
    </row>
    <row r="18" spans="1:11" ht="45" customHeight="1" x14ac:dyDescent="0.3">
      <c r="A18" s="251" t="s">
        <v>627</v>
      </c>
      <c r="B18" s="251" t="s">
        <v>1562</v>
      </c>
      <c r="C18" s="251" t="s">
        <v>1563</v>
      </c>
      <c r="D18" s="251" t="s">
        <v>2906</v>
      </c>
      <c r="E18" s="251" t="s">
        <v>20</v>
      </c>
      <c r="F18" s="251" t="s">
        <v>17</v>
      </c>
      <c r="G18" s="252"/>
      <c r="H18" s="252"/>
      <c r="I18" s="252"/>
      <c r="J18" s="251"/>
      <c r="K18" s="251" t="s">
        <v>212</v>
      </c>
    </row>
    <row r="19" spans="1:11" ht="45" customHeight="1" x14ac:dyDescent="0.3">
      <c r="A19" s="251" t="s">
        <v>628</v>
      </c>
      <c r="B19" s="251" t="s">
        <v>1564</v>
      </c>
      <c r="C19" s="251" t="s">
        <v>1565</v>
      </c>
      <c r="D19" s="251" t="s">
        <v>2906</v>
      </c>
      <c r="E19" s="251" t="s">
        <v>20</v>
      </c>
      <c r="F19" s="251" t="s">
        <v>17</v>
      </c>
      <c r="G19" s="252"/>
      <c r="H19" s="252"/>
      <c r="I19" s="252"/>
      <c r="J19" s="251"/>
      <c r="K19" s="251" t="s">
        <v>212</v>
      </c>
    </row>
    <row r="20" spans="1:11" ht="45" customHeight="1" x14ac:dyDescent="0.3">
      <c r="A20" s="251" t="s">
        <v>629</v>
      </c>
      <c r="B20" s="251" t="s">
        <v>1566</v>
      </c>
      <c r="C20" s="251" t="s">
        <v>1567</v>
      </c>
      <c r="D20" s="251" t="s">
        <v>2906</v>
      </c>
      <c r="E20" s="251" t="s">
        <v>20</v>
      </c>
      <c r="F20" s="251" t="s">
        <v>17</v>
      </c>
      <c r="G20" s="252"/>
      <c r="H20" s="252"/>
      <c r="I20" s="252"/>
      <c r="J20" s="251"/>
      <c r="K20" s="251" t="s">
        <v>212</v>
      </c>
    </row>
    <row r="21" spans="1:11" ht="45" customHeight="1" x14ac:dyDescent="0.3">
      <c r="A21" s="251" t="s">
        <v>630</v>
      </c>
      <c r="B21" s="251" t="s">
        <v>1568</v>
      </c>
      <c r="C21" s="251" t="s">
        <v>631</v>
      </c>
      <c r="D21" s="251" t="s">
        <v>2906</v>
      </c>
      <c r="E21" s="251" t="s">
        <v>20</v>
      </c>
      <c r="F21" s="251" t="s">
        <v>17</v>
      </c>
      <c r="G21" s="252"/>
      <c r="H21" s="252"/>
      <c r="I21" s="252"/>
      <c r="J21" s="251"/>
      <c r="K21" s="251" t="s">
        <v>21</v>
      </c>
    </row>
    <row r="22" spans="1:11" ht="45" customHeight="1" x14ac:dyDescent="0.3">
      <c r="A22" s="251" t="s">
        <v>632</v>
      </c>
      <c r="B22" s="251" t="s">
        <v>1569</v>
      </c>
      <c r="C22" s="251" t="s">
        <v>1570</v>
      </c>
      <c r="D22" s="251" t="s">
        <v>2906</v>
      </c>
      <c r="E22" s="251" t="s">
        <v>20</v>
      </c>
      <c r="F22" s="251" t="s">
        <v>17</v>
      </c>
      <c r="G22" s="252"/>
      <c r="H22" s="252"/>
      <c r="I22" s="252"/>
      <c r="J22" s="251"/>
      <c r="K22" s="251" t="s">
        <v>212</v>
      </c>
    </row>
    <row r="23" spans="1:11" ht="45" customHeight="1" x14ac:dyDescent="0.3">
      <c r="A23" s="251" t="s">
        <v>633</v>
      </c>
      <c r="B23" s="251" t="s">
        <v>1571</v>
      </c>
      <c r="C23" s="251" t="s">
        <v>1572</v>
      </c>
      <c r="D23" s="251" t="s">
        <v>2906</v>
      </c>
      <c r="E23" s="251" t="s">
        <v>20</v>
      </c>
      <c r="F23" s="251" t="s">
        <v>17</v>
      </c>
      <c r="G23" s="252"/>
      <c r="H23" s="252"/>
      <c r="I23" s="252"/>
      <c r="J23" s="251"/>
      <c r="K23" s="251" t="s">
        <v>212</v>
      </c>
    </row>
    <row r="24" spans="1:11" ht="45" customHeight="1" x14ac:dyDescent="0.3">
      <c r="A24" s="251" t="s">
        <v>634</v>
      </c>
      <c r="B24" s="251" t="s">
        <v>635</v>
      </c>
      <c r="C24" s="251" t="s">
        <v>636</v>
      </c>
      <c r="D24" s="251" t="s">
        <v>2906</v>
      </c>
      <c r="E24" s="251" t="s">
        <v>16</v>
      </c>
      <c r="F24" s="251" t="s">
        <v>18</v>
      </c>
      <c r="G24" s="252"/>
      <c r="H24" s="252"/>
      <c r="I24" s="252"/>
      <c r="J24" s="251"/>
      <c r="K24" s="251" t="s">
        <v>212</v>
      </c>
    </row>
    <row r="25" spans="1:11" ht="45" customHeight="1" x14ac:dyDescent="0.3">
      <c r="A25" s="251" t="s">
        <v>634</v>
      </c>
      <c r="B25" s="251" t="s">
        <v>635</v>
      </c>
      <c r="C25" s="251" t="s">
        <v>636</v>
      </c>
      <c r="D25" s="251" t="s">
        <v>1493</v>
      </c>
      <c r="E25" s="251" t="s">
        <v>16</v>
      </c>
      <c r="F25" s="251" t="s">
        <v>17</v>
      </c>
      <c r="G25" s="252"/>
      <c r="H25" s="252"/>
      <c r="I25" s="252"/>
      <c r="J25" s="251"/>
      <c r="K25" s="251" t="s">
        <v>212</v>
      </c>
    </row>
  </sheetData>
  <conditionalFormatting sqref="A3:I26">
    <cfRule type="expression" dxfId="61" priority="1">
      <formula>$F3="m"</formula>
    </cfRule>
    <cfRule type="expression" dxfId="60" priority="2">
      <formula>$F3="d"</formula>
    </cfRule>
  </conditionalFormatting>
  <conditionalFormatting sqref="A3:K26">
    <cfRule type="expression" dxfId="59" priority="3">
      <formula>$F3="v"</formula>
    </cfRule>
    <cfRule type="expression" dxfId="58" priority="4">
      <formula>$F3="no"</formula>
    </cfRule>
  </conditionalFormatting>
  <printOptions horizontalCentered="1"/>
  <pageMargins left="0.2" right="0.2" top="0.25" bottom="0.25" header="0.05" footer="0.3"/>
  <pageSetup orientation="landscape"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155E-DC48-439D-9D96-CD9F99A5FF6D}">
  <dimension ref="A1:Q493"/>
  <sheetViews>
    <sheetView workbookViewId="0">
      <selection activeCell="O3" sqref="O3:O493"/>
    </sheetView>
  </sheetViews>
  <sheetFormatPr defaultRowHeight="14.4" x14ac:dyDescent="0.3"/>
  <sheetData>
    <row r="1" spans="1:17" x14ac:dyDescent="0.3">
      <c r="E1">
        <f>COUNTA(E3:E1300)</f>
        <v>491</v>
      </c>
      <c r="F1">
        <f>E1/3</f>
        <v>163.66666666666666</v>
      </c>
      <c r="G1">
        <v>164</v>
      </c>
    </row>
    <row r="2" spans="1:17" x14ac:dyDescent="0.3">
      <c r="A2" t="s">
        <v>1462</v>
      </c>
      <c r="B2" t="s">
        <v>1463</v>
      </c>
      <c r="C2" t="s">
        <v>1464</v>
      </c>
      <c r="D2" t="s">
        <v>1465</v>
      </c>
      <c r="E2" t="s">
        <v>1340</v>
      </c>
      <c r="F2" t="s">
        <v>1466</v>
      </c>
      <c r="G2" t="s">
        <v>1467</v>
      </c>
      <c r="H2" t="s">
        <v>1468</v>
      </c>
      <c r="I2" t="s">
        <v>1469</v>
      </c>
      <c r="J2" t="s">
        <v>1470</v>
      </c>
      <c r="K2" t="s">
        <v>1471</v>
      </c>
      <c r="L2" t="s">
        <v>1341</v>
      </c>
      <c r="M2" t="s">
        <v>1472</v>
      </c>
      <c r="N2" t="s">
        <v>1473</v>
      </c>
      <c r="O2" t="s">
        <v>1474</v>
      </c>
      <c r="P2" t="s">
        <v>1475</v>
      </c>
      <c r="Q2" s="281"/>
    </row>
    <row r="3" spans="1:17" ht="30.6" x14ac:dyDescent="0.3">
      <c r="A3" s="271" t="s">
        <v>1589</v>
      </c>
      <c r="B3" s="272" t="s">
        <v>1590</v>
      </c>
      <c r="C3" s="272" t="s">
        <v>1591</v>
      </c>
      <c r="D3" s="272" t="s">
        <v>1592</v>
      </c>
      <c r="E3" t="s">
        <v>36</v>
      </c>
      <c r="F3" t="s">
        <v>37</v>
      </c>
      <c r="G3" t="s">
        <v>38</v>
      </c>
      <c r="H3" s="273" t="s">
        <v>1593</v>
      </c>
      <c r="I3" s="273" t="s">
        <v>20</v>
      </c>
      <c r="J3" s="273" t="s">
        <v>18</v>
      </c>
      <c r="K3" s="273" t="s">
        <v>1594</v>
      </c>
      <c r="L3" s="273" t="s">
        <v>39</v>
      </c>
      <c r="M3" s="272" t="s">
        <v>1595</v>
      </c>
      <c r="N3" s="272" t="s">
        <v>1596</v>
      </c>
      <c r="O3" s="273" t="s">
        <v>40</v>
      </c>
      <c r="P3" t="s">
        <v>1597</v>
      </c>
      <c r="Q3" s="274"/>
    </row>
    <row r="4" spans="1:17" ht="30.6" x14ac:dyDescent="0.3">
      <c r="A4" s="271" t="s">
        <v>1589</v>
      </c>
      <c r="B4" s="275" t="s">
        <v>1598</v>
      </c>
      <c r="C4" s="275" t="s">
        <v>1599</v>
      </c>
      <c r="D4" s="275" t="s">
        <v>1600</v>
      </c>
      <c r="E4" t="s">
        <v>41</v>
      </c>
      <c r="F4" t="s">
        <v>42</v>
      </c>
      <c r="G4" t="s">
        <v>43</v>
      </c>
      <c r="H4" s="276" t="s">
        <v>1593</v>
      </c>
      <c r="I4" s="276" t="s">
        <v>20</v>
      </c>
      <c r="J4" s="276" t="s">
        <v>18</v>
      </c>
      <c r="K4" s="276" t="s">
        <v>1594</v>
      </c>
      <c r="L4" s="276" t="s">
        <v>39</v>
      </c>
      <c r="M4" s="275" t="s">
        <v>1595</v>
      </c>
      <c r="N4" s="275" t="s">
        <v>1596</v>
      </c>
      <c r="O4" s="276" t="s">
        <v>40</v>
      </c>
      <c r="P4" t="s">
        <v>1597</v>
      </c>
      <c r="Q4" s="277"/>
    </row>
    <row r="5" spans="1:17" ht="30.6" x14ac:dyDescent="0.3">
      <c r="A5" s="271" t="s">
        <v>1589</v>
      </c>
      <c r="B5" s="272" t="s">
        <v>1598</v>
      </c>
      <c r="C5" s="272" t="s">
        <v>1601</v>
      </c>
      <c r="D5" s="272" t="s">
        <v>1602</v>
      </c>
      <c r="E5" t="s">
        <v>44</v>
      </c>
      <c r="F5" t="s">
        <v>45</v>
      </c>
      <c r="G5" t="s">
        <v>46</v>
      </c>
      <c r="H5" s="273" t="s">
        <v>1593</v>
      </c>
      <c r="I5" s="273" t="s">
        <v>20</v>
      </c>
      <c r="J5" s="273" t="s">
        <v>18</v>
      </c>
      <c r="K5" s="273" t="s">
        <v>1594</v>
      </c>
      <c r="L5" s="273" t="s">
        <v>39</v>
      </c>
      <c r="M5" s="272" t="s">
        <v>1603</v>
      </c>
      <c r="N5" s="272" t="s">
        <v>1596</v>
      </c>
      <c r="O5" s="273" t="s">
        <v>40</v>
      </c>
      <c r="P5" t="s">
        <v>1597</v>
      </c>
      <c r="Q5" s="274"/>
    </row>
    <row r="6" spans="1:17" ht="30.6" x14ac:dyDescent="0.3">
      <c r="A6" s="271" t="s">
        <v>1589</v>
      </c>
      <c r="B6" s="275" t="s">
        <v>1604</v>
      </c>
      <c r="C6" s="275" t="s">
        <v>1605</v>
      </c>
      <c r="D6" s="275" t="s">
        <v>1606</v>
      </c>
      <c r="E6" t="s">
        <v>47</v>
      </c>
      <c r="F6" t="s">
        <v>48</v>
      </c>
      <c r="G6" t="s">
        <v>49</v>
      </c>
      <c r="H6" s="276" t="s">
        <v>1593</v>
      </c>
      <c r="I6" s="276" t="s">
        <v>20</v>
      </c>
      <c r="J6" s="276" t="s">
        <v>17</v>
      </c>
      <c r="K6" s="276" t="s">
        <v>1594</v>
      </c>
      <c r="L6" s="276" t="s">
        <v>39</v>
      </c>
      <c r="M6" s="275" t="s">
        <v>1603</v>
      </c>
      <c r="N6" s="275" t="s">
        <v>1596</v>
      </c>
      <c r="O6" s="276" t="s">
        <v>40</v>
      </c>
      <c r="P6" t="s">
        <v>1597</v>
      </c>
      <c r="Q6" s="277"/>
    </row>
    <row r="7" spans="1:17" ht="30.6" x14ac:dyDescent="0.3">
      <c r="A7" s="271" t="s">
        <v>1589</v>
      </c>
      <c r="B7" s="272" t="s">
        <v>1598</v>
      </c>
      <c r="C7" s="272" t="s">
        <v>1607</v>
      </c>
      <c r="D7" s="272" t="s">
        <v>1608</v>
      </c>
      <c r="E7" t="s">
        <v>50</v>
      </c>
      <c r="F7" t="s">
        <v>51</v>
      </c>
      <c r="G7" t="s">
        <v>52</v>
      </c>
      <c r="H7" s="273" t="s">
        <v>1593</v>
      </c>
      <c r="I7" s="273" t="s">
        <v>20</v>
      </c>
      <c r="J7" s="273" t="s">
        <v>18</v>
      </c>
      <c r="K7" s="273" t="s">
        <v>1594</v>
      </c>
      <c r="L7" s="273" t="s">
        <v>39</v>
      </c>
      <c r="M7" s="272" t="s">
        <v>1603</v>
      </c>
      <c r="N7" s="272" t="s">
        <v>1596</v>
      </c>
      <c r="O7" s="273" t="s">
        <v>40</v>
      </c>
      <c r="P7" t="s">
        <v>1597</v>
      </c>
      <c r="Q7" s="274"/>
    </row>
    <row r="8" spans="1:17" ht="30.6" x14ac:dyDescent="0.3">
      <c r="A8" s="271" t="s">
        <v>1589</v>
      </c>
      <c r="B8" s="275" t="s">
        <v>1609</v>
      </c>
      <c r="C8" s="275" t="s">
        <v>1610</v>
      </c>
      <c r="D8" s="275" t="s">
        <v>1611</v>
      </c>
      <c r="E8" t="s">
        <v>53</v>
      </c>
      <c r="F8" t="s">
        <v>54</v>
      </c>
      <c r="G8" t="s">
        <v>55</v>
      </c>
      <c r="H8" s="276" t="s">
        <v>1593</v>
      </c>
      <c r="I8" s="276" t="s">
        <v>16</v>
      </c>
      <c r="J8" s="276" t="s">
        <v>18</v>
      </c>
      <c r="K8" s="276" t="s">
        <v>1594</v>
      </c>
      <c r="L8" s="276" t="s">
        <v>39</v>
      </c>
      <c r="M8" s="275" t="s">
        <v>1603</v>
      </c>
      <c r="N8" s="275" t="s">
        <v>1596</v>
      </c>
      <c r="O8" s="276" t="s">
        <v>40</v>
      </c>
      <c r="P8" t="s">
        <v>1597</v>
      </c>
      <c r="Q8" s="277"/>
    </row>
    <row r="9" spans="1:17" ht="30.6" x14ac:dyDescent="0.3">
      <c r="A9" s="271" t="s">
        <v>1589</v>
      </c>
      <c r="B9" s="272" t="s">
        <v>1598</v>
      </c>
      <c r="C9" s="272" t="s">
        <v>1612</v>
      </c>
      <c r="D9" s="272" t="s">
        <v>1613</v>
      </c>
      <c r="E9" t="s">
        <v>56</v>
      </c>
      <c r="F9" t="s">
        <v>57</v>
      </c>
      <c r="G9" t="s">
        <v>58</v>
      </c>
      <c r="H9" s="273" t="s">
        <v>1593</v>
      </c>
      <c r="I9" s="273" t="s">
        <v>16</v>
      </c>
      <c r="J9" s="273" t="s">
        <v>18</v>
      </c>
      <c r="K9" s="273" t="s">
        <v>1594</v>
      </c>
      <c r="L9" s="273" t="s">
        <v>39</v>
      </c>
      <c r="M9" s="272" t="s">
        <v>1603</v>
      </c>
      <c r="N9" s="272" t="s">
        <v>1596</v>
      </c>
      <c r="O9" s="273" t="s">
        <v>40</v>
      </c>
      <c r="P9" t="s">
        <v>1597</v>
      </c>
      <c r="Q9" s="274"/>
    </row>
    <row r="10" spans="1:17" ht="30.6" x14ac:dyDescent="0.3">
      <c r="A10" s="271" t="s">
        <v>1589</v>
      </c>
      <c r="B10" s="275" t="s">
        <v>1614</v>
      </c>
      <c r="C10" s="275" t="s">
        <v>1615</v>
      </c>
      <c r="D10" s="275" t="s">
        <v>1616</v>
      </c>
      <c r="E10" t="s">
        <v>59</v>
      </c>
      <c r="F10" t="s">
        <v>60</v>
      </c>
      <c r="G10" t="s">
        <v>61</v>
      </c>
      <c r="H10" s="276" t="s">
        <v>1593</v>
      </c>
      <c r="I10" s="276" t="s">
        <v>20</v>
      </c>
      <c r="J10" s="276" t="s">
        <v>17</v>
      </c>
      <c r="K10" s="276" t="s">
        <v>1594</v>
      </c>
      <c r="L10" s="276" t="s">
        <v>39</v>
      </c>
      <c r="M10" s="275" t="s">
        <v>1603</v>
      </c>
      <c r="N10" s="275" t="s">
        <v>1596</v>
      </c>
      <c r="O10" s="276" t="s">
        <v>40</v>
      </c>
      <c r="P10" t="s">
        <v>1597</v>
      </c>
      <c r="Q10" s="277"/>
    </row>
    <row r="11" spans="1:17" ht="30.6" x14ac:dyDescent="0.3">
      <c r="A11" s="271" t="s">
        <v>1589</v>
      </c>
      <c r="B11" s="272" t="s">
        <v>1598</v>
      </c>
      <c r="C11" s="272" t="s">
        <v>1617</v>
      </c>
      <c r="D11" s="272" t="s">
        <v>1618</v>
      </c>
      <c r="E11" t="s">
        <v>62</v>
      </c>
      <c r="F11" t="s">
        <v>63</v>
      </c>
      <c r="G11" t="s">
        <v>64</v>
      </c>
      <c r="H11" s="273" t="s">
        <v>1593</v>
      </c>
      <c r="I11" s="273" t="s">
        <v>20</v>
      </c>
      <c r="J11" s="273" t="s">
        <v>18</v>
      </c>
      <c r="K11" s="273" t="s">
        <v>1594</v>
      </c>
      <c r="L11" s="273" t="s">
        <v>39</v>
      </c>
      <c r="M11" s="272" t="s">
        <v>1603</v>
      </c>
      <c r="N11" s="272" t="s">
        <v>1596</v>
      </c>
      <c r="O11" s="273" t="s">
        <v>40</v>
      </c>
      <c r="P11" t="s">
        <v>1597</v>
      </c>
      <c r="Q11" s="274"/>
    </row>
    <row r="12" spans="1:17" ht="30.6" x14ac:dyDescent="0.3">
      <c r="A12" s="271" t="s">
        <v>1589</v>
      </c>
      <c r="B12" s="275" t="s">
        <v>1598</v>
      </c>
      <c r="C12" s="275" t="s">
        <v>1619</v>
      </c>
      <c r="D12" s="275" t="s">
        <v>1620</v>
      </c>
      <c r="E12" t="s">
        <v>65</v>
      </c>
      <c r="F12" t="s">
        <v>66</v>
      </c>
      <c r="G12" t="s">
        <v>67</v>
      </c>
      <c r="H12" s="276" t="s">
        <v>1593</v>
      </c>
      <c r="I12" s="276" t="s">
        <v>20</v>
      </c>
      <c r="J12" s="276" t="s">
        <v>18</v>
      </c>
      <c r="K12" s="276" t="s">
        <v>1594</v>
      </c>
      <c r="L12" s="276" t="s">
        <v>39</v>
      </c>
      <c r="M12" s="275" t="s">
        <v>1603</v>
      </c>
      <c r="N12" s="275" t="s">
        <v>1596</v>
      </c>
      <c r="O12" s="276" t="s">
        <v>40</v>
      </c>
      <c r="P12" t="s">
        <v>1597</v>
      </c>
      <c r="Q12" s="277"/>
    </row>
    <row r="13" spans="1:17" ht="30.6" x14ac:dyDescent="0.3">
      <c r="A13" s="271" t="s">
        <v>1589</v>
      </c>
      <c r="B13" s="272" t="s">
        <v>1621</v>
      </c>
      <c r="C13" s="272"/>
      <c r="D13" s="272" t="s">
        <v>1622</v>
      </c>
      <c r="E13" t="s">
        <v>68</v>
      </c>
      <c r="F13" t="s">
        <v>69</v>
      </c>
      <c r="G13" t="s">
        <v>70</v>
      </c>
      <c r="H13" s="273" t="s">
        <v>1593</v>
      </c>
      <c r="I13" s="273" t="s">
        <v>16</v>
      </c>
      <c r="J13" s="273" t="s">
        <v>17</v>
      </c>
      <c r="K13" s="273" t="s">
        <v>1623</v>
      </c>
      <c r="L13" s="273" t="s">
        <v>598</v>
      </c>
      <c r="M13" s="272" t="s">
        <v>1624</v>
      </c>
      <c r="N13" s="272" t="s">
        <v>1596</v>
      </c>
      <c r="O13" s="273" t="s">
        <v>24</v>
      </c>
      <c r="P13" t="s">
        <v>1597</v>
      </c>
      <c r="Q13" s="274"/>
    </row>
    <row r="14" spans="1:17" ht="30.6" x14ac:dyDescent="0.3">
      <c r="A14" s="271" t="s">
        <v>1589</v>
      </c>
      <c r="B14" s="275" t="s">
        <v>1625</v>
      </c>
      <c r="C14" s="275" t="s">
        <v>1626</v>
      </c>
      <c r="D14" s="275" t="s">
        <v>1627</v>
      </c>
      <c r="E14" t="s">
        <v>1498</v>
      </c>
      <c r="F14" t="s">
        <v>1499</v>
      </c>
      <c r="G14" t="s">
        <v>1500</v>
      </c>
      <c r="H14" s="276" t="s">
        <v>1628</v>
      </c>
      <c r="I14" s="276" t="s">
        <v>20</v>
      </c>
      <c r="J14" s="276" t="s">
        <v>17</v>
      </c>
      <c r="K14" s="276" t="s">
        <v>1629</v>
      </c>
      <c r="L14" s="276" t="s">
        <v>1503</v>
      </c>
      <c r="M14" s="275" t="s">
        <v>1630</v>
      </c>
      <c r="N14" s="275" t="s">
        <v>1631</v>
      </c>
      <c r="O14" s="276" t="s">
        <v>1497</v>
      </c>
      <c r="P14" t="s">
        <v>1597</v>
      </c>
      <c r="Q14" s="277"/>
    </row>
    <row r="15" spans="1:17" ht="30.6" x14ac:dyDescent="0.3">
      <c r="A15" s="271" t="s">
        <v>1589</v>
      </c>
      <c r="B15" s="278">
        <v>44728</v>
      </c>
      <c r="C15" s="272"/>
      <c r="D15" s="272" t="s">
        <v>1632</v>
      </c>
      <c r="E15" t="s">
        <v>71</v>
      </c>
      <c r="F15" t="s">
        <v>1633</v>
      </c>
      <c r="G15" t="s">
        <v>1634</v>
      </c>
      <c r="H15" s="273" t="s">
        <v>1593</v>
      </c>
      <c r="I15" s="273" t="s">
        <v>16</v>
      </c>
      <c r="J15" s="273" t="s">
        <v>17</v>
      </c>
      <c r="K15" s="273" t="s">
        <v>1635</v>
      </c>
      <c r="L15" s="273" t="s">
        <v>72</v>
      </c>
      <c r="M15" s="272" t="s">
        <v>1636</v>
      </c>
      <c r="N15" s="272" t="s">
        <v>1596</v>
      </c>
      <c r="O15" s="273" t="s">
        <v>1637</v>
      </c>
      <c r="P15" t="s">
        <v>1597</v>
      </c>
      <c r="Q15" s="274"/>
    </row>
    <row r="16" spans="1:17" ht="30.6" x14ac:dyDescent="0.3">
      <c r="A16" s="271" t="s">
        <v>1589</v>
      </c>
      <c r="B16" s="275" t="s">
        <v>1638</v>
      </c>
      <c r="C16" s="275"/>
      <c r="D16" s="275" t="s">
        <v>1639</v>
      </c>
      <c r="E16" t="s">
        <v>73</v>
      </c>
      <c r="F16" t="s">
        <v>1640</v>
      </c>
      <c r="G16" t="s">
        <v>1641</v>
      </c>
      <c r="H16" s="276" t="s">
        <v>1593</v>
      </c>
      <c r="I16" s="276" t="s">
        <v>16</v>
      </c>
      <c r="J16" s="276" t="s">
        <v>17</v>
      </c>
      <c r="K16" s="276" t="s">
        <v>1635</v>
      </c>
      <c r="L16" s="276" t="s">
        <v>72</v>
      </c>
      <c r="M16" s="275" t="s">
        <v>1636</v>
      </c>
      <c r="N16" s="275" t="s">
        <v>1596</v>
      </c>
      <c r="O16" s="276" t="s">
        <v>1637</v>
      </c>
      <c r="P16" t="s">
        <v>1597</v>
      </c>
      <c r="Q16" s="277"/>
    </row>
    <row r="17" spans="1:17" ht="30.6" x14ac:dyDescent="0.3">
      <c r="A17" s="271" t="s">
        <v>1589</v>
      </c>
      <c r="B17" s="272" t="s">
        <v>1642</v>
      </c>
      <c r="C17" s="272"/>
      <c r="D17" s="272" t="s">
        <v>1643</v>
      </c>
      <c r="E17" t="s">
        <v>75</v>
      </c>
      <c r="F17" t="s">
        <v>1644</v>
      </c>
      <c r="G17" t="s">
        <v>1645</v>
      </c>
      <c r="H17" s="273" t="s">
        <v>1593</v>
      </c>
      <c r="I17" s="273" t="s">
        <v>16</v>
      </c>
      <c r="J17" s="273" t="s">
        <v>17</v>
      </c>
      <c r="K17" s="273" t="s">
        <v>1635</v>
      </c>
      <c r="L17" s="273" t="s">
        <v>72</v>
      </c>
      <c r="M17" s="272" t="s">
        <v>1636</v>
      </c>
      <c r="N17" s="272" t="s">
        <v>1596</v>
      </c>
      <c r="O17" s="273" t="s">
        <v>1637</v>
      </c>
      <c r="P17" t="s">
        <v>1597</v>
      </c>
      <c r="Q17" s="274"/>
    </row>
    <row r="18" spans="1:17" ht="30.6" x14ac:dyDescent="0.3">
      <c r="A18" s="271" t="s">
        <v>1589</v>
      </c>
      <c r="B18" s="275" t="s">
        <v>1646</v>
      </c>
      <c r="C18" s="275"/>
      <c r="D18" s="275" t="s">
        <v>1647</v>
      </c>
      <c r="E18" t="s">
        <v>76</v>
      </c>
      <c r="F18" t="s">
        <v>77</v>
      </c>
      <c r="G18" t="s">
        <v>78</v>
      </c>
      <c r="H18" s="276" t="s">
        <v>1593</v>
      </c>
      <c r="I18" s="276" t="s">
        <v>16</v>
      </c>
      <c r="J18" s="276" t="s">
        <v>18</v>
      </c>
      <c r="K18" s="276" t="s">
        <v>1623</v>
      </c>
      <c r="L18" s="276" t="s">
        <v>598</v>
      </c>
      <c r="M18" s="275" t="s">
        <v>1648</v>
      </c>
      <c r="N18" s="275" t="s">
        <v>1631</v>
      </c>
      <c r="O18" s="276" t="s">
        <v>21</v>
      </c>
      <c r="P18" t="s">
        <v>1597</v>
      </c>
      <c r="Q18" s="277"/>
    </row>
    <row r="19" spans="1:17" ht="30.6" x14ac:dyDescent="0.3">
      <c r="A19" s="271" t="s">
        <v>1589</v>
      </c>
      <c r="B19" s="272" t="s">
        <v>1649</v>
      </c>
      <c r="C19" s="272"/>
      <c r="D19" s="272" t="s">
        <v>1650</v>
      </c>
      <c r="E19" t="s">
        <v>79</v>
      </c>
      <c r="F19" t="s">
        <v>80</v>
      </c>
      <c r="G19" t="s">
        <v>81</v>
      </c>
      <c r="H19" s="273" t="s">
        <v>1593</v>
      </c>
      <c r="I19" s="273" t="s">
        <v>16</v>
      </c>
      <c r="J19" s="273" t="s">
        <v>18</v>
      </c>
      <c r="K19" s="273" t="s">
        <v>1623</v>
      </c>
      <c r="L19" s="273" t="s">
        <v>598</v>
      </c>
      <c r="M19" s="272" t="s">
        <v>1648</v>
      </c>
      <c r="N19" s="272" t="s">
        <v>1596</v>
      </c>
      <c r="O19" s="273" t="s">
        <v>21</v>
      </c>
      <c r="P19" t="s">
        <v>1597</v>
      </c>
      <c r="Q19" s="274"/>
    </row>
    <row r="20" spans="1:17" ht="30.6" x14ac:dyDescent="0.3">
      <c r="A20" s="271" t="s">
        <v>1589</v>
      </c>
      <c r="B20" s="275" t="s">
        <v>1646</v>
      </c>
      <c r="C20" s="275"/>
      <c r="D20" s="275" t="s">
        <v>1651</v>
      </c>
      <c r="E20" t="s">
        <v>82</v>
      </c>
      <c r="F20" t="s">
        <v>83</v>
      </c>
      <c r="G20" t="s">
        <v>84</v>
      </c>
      <c r="H20" s="276" t="s">
        <v>1593</v>
      </c>
      <c r="I20" s="276" t="s">
        <v>16</v>
      </c>
      <c r="J20" s="276" t="s">
        <v>18</v>
      </c>
      <c r="K20" s="276" t="s">
        <v>1623</v>
      </c>
      <c r="L20" s="276" t="s">
        <v>598</v>
      </c>
      <c r="M20" s="275" t="s">
        <v>1648</v>
      </c>
      <c r="N20" s="275" t="s">
        <v>1596</v>
      </c>
      <c r="O20" s="276" t="s">
        <v>21</v>
      </c>
      <c r="P20" t="s">
        <v>1597</v>
      </c>
      <c r="Q20" s="277"/>
    </row>
    <row r="21" spans="1:17" ht="30.6" x14ac:dyDescent="0.3">
      <c r="A21" s="271" t="s">
        <v>1589</v>
      </c>
      <c r="B21" s="272" t="s">
        <v>1652</v>
      </c>
      <c r="C21" s="272"/>
      <c r="D21" s="272" t="s">
        <v>1653</v>
      </c>
      <c r="E21" t="s">
        <v>85</v>
      </c>
      <c r="F21" t="s">
        <v>86</v>
      </c>
      <c r="G21" t="s">
        <v>87</v>
      </c>
      <c r="H21" s="273" t="s">
        <v>1593</v>
      </c>
      <c r="I21" s="273" t="s">
        <v>16</v>
      </c>
      <c r="J21" s="273" t="s">
        <v>17</v>
      </c>
      <c r="K21" s="273" t="s">
        <v>1623</v>
      </c>
      <c r="L21" s="273" t="s">
        <v>88</v>
      </c>
      <c r="M21" s="272" t="s">
        <v>1654</v>
      </c>
      <c r="N21" s="272" t="s">
        <v>1596</v>
      </c>
      <c r="O21" s="273" t="s">
        <v>89</v>
      </c>
      <c r="P21" t="s">
        <v>1597</v>
      </c>
      <c r="Q21" s="274"/>
    </row>
    <row r="22" spans="1:17" ht="30.6" x14ac:dyDescent="0.3">
      <c r="A22" s="271" t="s">
        <v>1589</v>
      </c>
      <c r="B22" s="275" t="s">
        <v>1621</v>
      </c>
      <c r="C22" s="275"/>
      <c r="D22" s="275" t="s">
        <v>1655</v>
      </c>
      <c r="E22" t="s">
        <v>90</v>
      </c>
      <c r="F22" t="s">
        <v>91</v>
      </c>
      <c r="G22" t="s">
        <v>92</v>
      </c>
      <c r="H22" s="276" t="s">
        <v>1593</v>
      </c>
      <c r="I22" s="276" t="s">
        <v>16</v>
      </c>
      <c r="J22" s="276" t="s">
        <v>17</v>
      </c>
      <c r="K22" s="276" t="s">
        <v>1623</v>
      </c>
      <c r="L22" s="276" t="s">
        <v>598</v>
      </c>
      <c r="M22" s="275" t="s">
        <v>1656</v>
      </c>
      <c r="N22" s="275" t="s">
        <v>1596</v>
      </c>
      <c r="O22" s="276" t="s">
        <v>23</v>
      </c>
      <c r="P22" t="s">
        <v>1597</v>
      </c>
      <c r="Q22" s="277"/>
    </row>
    <row r="23" spans="1:17" ht="30.6" x14ac:dyDescent="0.3">
      <c r="A23" s="271" t="s">
        <v>1589</v>
      </c>
      <c r="B23" s="278">
        <v>44088</v>
      </c>
      <c r="C23" s="272"/>
      <c r="D23" s="272" t="s">
        <v>1657</v>
      </c>
      <c r="E23" t="s">
        <v>93</v>
      </c>
      <c r="F23" t="s">
        <v>1658</v>
      </c>
      <c r="G23" t="s">
        <v>1659</v>
      </c>
      <c r="H23" s="273" t="s">
        <v>1593</v>
      </c>
      <c r="I23" s="273" t="s">
        <v>16</v>
      </c>
      <c r="J23" s="273" t="s">
        <v>18</v>
      </c>
      <c r="K23" s="273" t="s">
        <v>1635</v>
      </c>
      <c r="L23" s="273" t="s">
        <v>72</v>
      </c>
      <c r="M23" s="272" t="s">
        <v>1636</v>
      </c>
      <c r="N23" s="272" t="s">
        <v>1596</v>
      </c>
      <c r="O23" s="273" t="s">
        <v>1660</v>
      </c>
      <c r="P23" t="s">
        <v>1597</v>
      </c>
      <c r="Q23" s="274"/>
    </row>
    <row r="24" spans="1:17" ht="30.6" x14ac:dyDescent="0.3">
      <c r="A24" s="271" t="s">
        <v>1589</v>
      </c>
      <c r="B24" s="275" t="s">
        <v>1661</v>
      </c>
      <c r="C24" s="275"/>
      <c r="D24" s="275" t="s">
        <v>1662</v>
      </c>
      <c r="E24" t="s">
        <v>94</v>
      </c>
      <c r="F24" t="s">
        <v>95</v>
      </c>
      <c r="G24" t="s">
        <v>96</v>
      </c>
      <c r="H24" s="276" t="s">
        <v>1593</v>
      </c>
      <c r="I24" s="276" t="s">
        <v>16</v>
      </c>
      <c r="J24" s="276" t="s">
        <v>18</v>
      </c>
      <c r="K24" s="276" t="s">
        <v>1635</v>
      </c>
      <c r="L24" s="276" t="s">
        <v>97</v>
      </c>
      <c r="M24" s="275" t="s">
        <v>1663</v>
      </c>
      <c r="N24" s="275" t="s">
        <v>1596</v>
      </c>
      <c r="O24" s="276" t="s">
        <v>24</v>
      </c>
      <c r="P24" t="s">
        <v>1597</v>
      </c>
      <c r="Q24" s="277"/>
    </row>
    <row r="25" spans="1:17" ht="30.6" x14ac:dyDescent="0.3">
      <c r="A25" s="271" t="s">
        <v>1589</v>
      </c>
      <c r="B25" s="278">
        <v>44454</v>
      </c>
      <c r="C25" s="272"/>
      <c r="D25" s="272" t="s">
        <v>1664</v>
      </c>
      <c r="E25" t="s">
        <v>98</v>
      </c>
      <c r="F25" t="s">
        <v>99</v>
      </c>
      <c r="G25" t="s">
        <v>100</v>
      </c>
      <c r="H25" s="273" t="s">
        <v>1593</v>
      </c>
      <c r="I25" s="273" t="s">
        <v>16</v>
      </c>
      <c r="J25" s="273" t="s">
        <v>18</v>
      </c>
      <c r="K25" s="273" t="s">
        <v>1635</v>
      </c>
      <c r="L25" s="273" t="s">
        <v>97</v>
      </c>
      <c r="M25" s="272" t="s">
        <v>1663</v>
      </c>
      <c r="N25" s="272" t="s">
        <v>1596</v>
      </c>
      <c r="O25" s="273" t="s">
        <v>24</v>
      </c>
      <c r="P25" t="s">
        <v>1597</v>
      </c>
      <c r="Q25" s="274"/>
    </row>
    <row r="26" spans="1:17" ht="30.6" x14ac:dyDescent="0.3">
      <c r="A26" s="271" t="s">
        <v>1589</v>
      </c>
      <c r="B26" s="275" t="s">
        <v>1665</v>
      </c>
      <c r="C26" s="275"/>
      <c r="D26" s="275" t="s">
        <v>1666</v>
      </c>
      <c r="E26" t="s">
        <v>101</v>
      </c>
      <c r="F26" t="s">
        <v>102</v>
      </c>
      <c r="G26" t="s">
        <v>103</v>
      </c>
      <c r="H26" s="276" t="s">
        <v>1593</v>
      </c>
      <c r="I26" s="276" t="s">
        <v>16</v>
      </c>
      <c r="J26" s="276" t="s">
        <v>18</v>
      </c>
      <c r="K26" s="276" t="s">
        <v>1635</v>
      </c>
      <c r="L26" s="276" t="s">
        <v>97</v>
      </c>
      <c r="M26" s="275" t="s">
        <v>1663</v>
      </c>
      <c r="N26" s="275" t="s">
        <v>1596</v>
      </c>
      <c r="O26" s="276" t="s">
        <v>24</v>
      </c>
      <c r="P26" t="s">
        <v>1597</v>
      </c>
      <c r="Q26" s="277"/>
    </row>
    <row r="27" spans="1:17" ht="30.6" x14ac:dyDescent="0.3">
      <c r="A27" s="271" t="s">
        <v>1589</v>
      </c>
      <c r="B27" s="272" t="s">
        <v>1646</v>
      </c>
      <c r="C27" s="272"/>
      <c r="D27" s="272" t="s">
        <v>1667</v>
      </c>
      <c r="E27" t="s">
        <v>104</v>
      </c>
      <c r="F27" t="s">
        <v>105</v>
      </c>
      <c r="G27" t="s">
        <v>106</v>
      </c>
      <c r="H27" s="273" t="s">
        <v>1593</v>
      </c>
      <c r="I27" s="273" t="s">
        <v>16</v>
      </c>
      <c r="J27" s="273" t="s">
        <v>18</v>
      </c>
      <c r="K27" s="273" t="s">
        <v>1623</v>
      </c>
      <c r="L27" s="273" t="s">
        <v>598</v>
      </c>
      <c r="M27" s="272" t="s">
        <v>1648</v>
      </c>
      <c r="N27" s="272" t="s">
        <v>1596</v>
      </c>
      <c r="O27" s="273" t="s">
        <v>21</v>
      </c>
      <c r="P27" t="s">
        <v>1597</v>
      </c>
      <c r="Q27" s="274"/>
    </row>
    <row r="28" spans="1:17" ht="30.6" x14ac:dyDescent="0.3">
      <c r="A28" s="271" t="s">
        <v>1589</v>
      </c>
      <c r="B28" s="275" t="s">
        <v>1668</v>
      </c>
      <c r="C28" s="275"/>
      <c r="D28" s="275" t="s">
        <v>1669</v>
      </c>
      <c r="E28" t="s">
        <v>107</v>
      </c>
      <c r="F28" t="s">
        <v>108</v>
      </c>
      <c r="G28" t="s">
        <v>109</v>
      </c>
      <c r="H28" s="276" t="s">
        <v>1593</v>
      </c>
      <c r="I28" s="276" t="s">
        <v>20</v>
      </c>
      <c r="J28" s="276" t="s">
        <v>17</v>
      </c>
      <c r="K28" s="276" t="s">
        <v>1594</v>
      </c>
      <c r="L28" s="276" t="s">
        <v>110</v>
      </c>
      <c r="M28" s="275" t="s">
        <v>1670</v>
      </c>
      <c r="N28" s="275" t="s">
        <v>1596</v>
      </c>
      <c r="O28" s="276" t="s">
        <v>24</v>
      </c>
      <c r="P28" t="s">
        <v>1597</v>
      </c>
      <c r="Q28" s="277"/>
    </row>
    <row r="29" spans="1:17" ht="30.6" x14ac:dyDescent="0.3">
      <c r="A29" s="271" t="s">
        <v>1589</v>
      </c>
      <c r="B29" s="272" t="s">
        <v>1668</v>
      </c>
      <c r="C29" s="272"/>
      <c r="D29" s="272" t="s">
        <v>1671</v>
      </c>
      <c r="E29" t="s">
        <v>111</v>
      </c>
      <c r="F29" t="s">
        <v>112</v>
      </c>
      <c r="G29" t="s">
        <v>113</v>
      </c>
      <c r="H29" s="273" t="s">
        <v>1593</v>
      </c>
      <c r="I29" s="273" t="s">
        <v>20</v>
      </c>
      <c r="J29" s="273" t="s">
        <v>17</v>
      </c>
      <c r="K29" s="273" t="s">
        <v>1594</v>
      </c>
      <c r="L29" s="273" t="s">
        <v>110</v>
      </c>
      <c r="M29" s="272" t="s">
        <v>1670</v>
      </c>
      <c r="N29" s="272" t="s">
        <v>1596</v>
      </c>
      <c r="O29" s="273" t="s">
        <v>24</v>
      </c>
      <c r="P29" t="s">
        <v>1597</v>
      </c>
      <c r="Q29" s="274"/>
    </row>
    <row r="30" spans="1:17" ht="30.6" x14ac:dyDescent="0.3">
      <c r="A30" s="271" t="s">
        <v>1589</v>
      </c>
      <c r="B30" s="275" t="s">
        <v>1668</v>
      </c>
      <c r="C30" s="275"/>
      <c r="D30" s="275" t="s">
        <v>1672</v>
      </c>
      <c r="E30" t="s">
        <v>114</v>
      </c>
      <c r="F30" t="s">
        <v>115</v>
      </c>
      <c r="G30" t="s">
        <v>116</v>
      </c>
      <c r="H30" s="276" t="s">
        <v>1593</v>
      </c>
      <c r="I30" s="276" t="s">
        <v>20</v>
      </c>
      <c r="J30" s="276" t="s">
        <v>17</v>
      </c>
      <c r="K30" s="276" t="s">
        <v>1594</v>
      </c>
      <c r="L30" s="276" t="s">
        <v>110</v>
      </c>
      <c r="M30" s="275" t="s">
        <v>1670</v>
      </c>
      <c r="N30" s="275" t="s">
        <v>1596</v>
      </c>
      <c r="O30" s="276" t="s">
        <v>24</v>
      </c>
      <c r="P30" t="s">
        <v>1597</v>
      </c>
      <c r="Q30" s="277"/>
    </row>
    <row r="31" spans="1:17" ht="30.6" x14ac:dyDescent="0.3">
      <c r="A31" s="271" t="s">
        <v>1589</v>
      </c>
      <c r="B31" s="272" t="s">
        <v>1673</v>
      </c>
      <c r="C31" s="272"/>
      <c r="D31" s="272" t="s">
        <v>1674</v>
      </c>
      <c r="E31" t="s">
        <v>1675</v>
      </c>
      <c r="F31" t="s">
        <v>1676</v>
      </c>
      <c r="G31" t="s">
        <v>1677</v>
      </c>
      <c r="H31" s="273" t="s">
        <v>1593</v>
      </c>
      <c r="I31" s="273" t="s">
        <v>16</v>
      </c>
      <c r="J31" s="273" t="s">
        <v>17</v>
      </c>
      <c r="K31" s="273" t="s">
        <v>1635</v>
      </c>
      <c r="L31" s="273" t="s">
        <v>72</v>
      </c>
      <c r="M31" s="272" t="s">
        <v>1678</v>
      </c>
      <c r="N31" s="272" t="s">
        <v>1596</v>
      </c>
      <c r="O31" s="273" t="s">
        <v>1679</v>
      </c>
      <c r="P31" t="s">
        <v>1597</v>
      </c>
      <c r="Q31" s="274"/>
    </row>
    <row r="32" spans="1:17" ht="30.6" x14ac:dyDescent="0.3">
      <c r="A32" s="271" t="s">
        <v>1589</v>
      </c>
      <c r="B32" s="275" t="s">
        <v>1680</v>
      </c>
      <c r="C32" s="275" t="s">
        <v>1681</v>
      </c>
      <c r="D32" s="275" t="s">
        <v>1682</v>
      </c>
      <c r="E32" t="s">
        <v>117</v>
      </c>
      <c r="F32" t="s">
        <v>118</v>
      </c>
      <c r="G32" t="s">
        <v>119</v>
      </c>
      <c r="H32" s="276" t="s">
        <v>1593</v>
      </c>
      <c r="I32" s="276" t="s">
        <v>20</v>
      </c>
      <c r="J32" s="276" t="s">
        <v>17</v>
      </c>
      <c r="K32" s="276" t="s">
        <v>1683</v>
      </c>
      <c r="L32" s="276" t="s">
        <v>120</v>
      </c>
      <c r="M32" s="275" t="s">
        <v>1684</v>
      </c>
      <c r="N32" s="275" t="s">
        <v>1596</v>
      </c>
      <c r="O32" s="276" t="s">
        <v>121</v>
      </c>
      <c r="P32" t="s">
        <v>1597</v>
      </c>
      <c r="Q32" s="277"/>
    </row>
    <row r="33" spans="1:17" ht="30.6" x14ac:dyDescent="0.3">
      <c r="A33" s="271" t="s">
        <v>1589</v>
      </c>
      <c r="B33" s="272" t="s">
        <v>1685</v>
      </c>
      <c r="C33" s="272" t="s">
        <v>1686</v>
      </c>
      <c r="D33" s="272" t="s">
        <v>1687</v>
      </c>
      <c r="E33" t="s">
        <v>122</v>
      </c>
      <c r="F33" t="s">
        <v>123</v>
      </c>
      <c r="G33" t="s">
        <v>124</v>
      </c>
      <c r="H33" s="273" t="s">
        <v>1593</v>
      </c>
      <c r="I33" s="273" t="s">
        <v>20</v>
      </c>
      <c r="J33" s="273" t="s">
        <v>17</v>
      </c>
      <c r="K33" s="273" t="s">
        <v>1683</v>
      </c>
      <c r="L33" s="273" t="s">
        <v>120</v>
      </c>
      <c r="M33" s="272" t="s">
        <v>1684</v>
      </c>
      <c r="N33" s="272" t="s">
        <v>1596</v>
      </c>
      <c r="O33" s="273" t="s">
        <v>26</v>
      </c>
      <c r="P33" t="s">
        <v>1597</v>
      </c>
      <c r="Q33" s="274"/>
    </row>
    <row r="34" spans="1:17" ht="30.6" x14ac:dyDescent="0.3">
      <c r="A34" s="271" t="s">
        <v>1589</v>
      </c>
      <c r="B34" s="275" t="s">
        <v>1685</v>
      </c>
      <c r="C34" s="275" t="s">
        <v>1688</v>
      </c>
      <c r="D34" s="275" t="s">
        <v>1689</v>
      </c>
      <c r="E34" t="s">
        <v>125</v>
      </c>
      <c r="F34" t="s">
        <v>126</v>
      </c>
      <c r="G34" t="s">
        <v>127</v>
      </c>
      <c r="H34" s="276" t="s">
        <v>1628</v>
      </c>
      <c r="I34" s="276" t="s">
        <v>20</v>
      </c>
      <c r="J34" s="276" t="s">
        <v>17</v>
      </c>
      <c r="K34" s="276" t="s">
        <v>1683</v>
      </c>
      <c r="L34" s="276" t="s">
        <v>120</v>
      </c>
      <c r="M34" s="275" t="s">
        <v>1684</v>
      </c>
      <c r="N34" s="275" t="s">
        <v>1596</v>
      </c>
      <c r="O34" s="276" t="s">
        <v>121</v>
      </c>
      <c r="P34" t="s">
        <v>1597</v>
      </c>
      <c r="Q34" s="277"/>
    </row>
    <row r="35" spans="1:17" ht="30.6" x14ac:dyDescent="0.3">
      <c r="A35" s="271" t="s">
        <v>1589</v>
      </c>
      <c r="B35" s="272" t="s">
        <v>1604</v>
      </c>
      <c r="C35" s="272" t="s">
        <v>1690</v>
      </c>
      <c r="D35" s="272" t="s">
        <v>1691</v>
      </c>
      <c r="E35" t="s">
        <v>128</v>
      </c>
      <c r="F35" t="s">
        <v>129</v>
      </c>
      <c r="G35" t="s">
        <v>130</v>
      </c>
      <c r="H35" s="273" t="s">
        <v>1628</v>
      </c>
      <c r="I35" s="273" t="s">
        <v>20</v>
      </c>
      <c r="J35" s="273" t="s">
        <v>17</v>
      </c>
      <c r="K35" s="273" t="s">
        <v>1683</v>
      </c>
      <c r="L35" s="273" t="s">
        <v>120</v>
      </c>
      <c r="M35" s="272" t="s">
        <v>1684</v>
      </c>
      <c r="N35" s="272" t="s">
        <v>1596</v>
      </c>
      <c r="O35" s="273" t="s">
        <v>121</v>
      </c>
      <c r="P35" t="s">
        <v>1597</v>
      </c>
      <c r="Q35" s="274"/>
    </row>
    <row r="36" spans="1:17" ht="30.6" x14ac:dyDescent="0.3">
      <c r="A36" s="271" t="s">
        <v>1589</v>
      </c>
      <c r="B36" s="275" t="s">
        <v>1685</v>
      </c>
      <c r="C36" s="275" t="s">
        <v>1692</v>
      </c>
      <c r="D36" s="275" t="s">
        <v>1693</v>
      </c>
      <c r="E36" t="s">
        <v>131</v>
      </c>
      <c r="F36" t="s">
        <v>132</v>
      </c>
      <c r="G36" t="s">
        <v>133</v>
      </c>
      <c r="H36" s="276" t="s">
        <v>1628</v>
      </c>
      <c r="I36" s="276" t="s">
        <v>20</v>
      </c>
      <c r="J36" s="276" t="s">
        <v>17</v>
      </c>
      <c r="K36" s="276" t="s">
        <v>1683</v>
      </c>
      <c r="L36" s="276" t="s">
        <v>120</v>
      </c>
      <c r="M36" s="275" t="s">
        <v>1684</v>
      </c>
      <c r="N36" s="275" t="s">
        <v>1596</v>
      </c>
      <c r="O36" s="276" t="s">
        <v>121</v>
      </c>
      <c r="P36" t="s">
        <v>1597</v>
      </c>
      <c r="Q36" s="277"/>
    </row>
    <row r="37" spans="1:17" ht="30.6" x14ac:dyDescent="0.3">
      <c r="A37" s="271" t="s">
        <v>1589</v>
      </c>
      <c r="B37" s="272" t="s">
        <v>1685</v>
      </c>
      <c r="C37" s="272" t="s">
        <v>1694</v>
      </c>
      <c r="D37" s="272" t="s">
        <v>1695</v>
      </c>
      <c r="E37" t="s">
        <v>134</v>
      </c>
      <c r="F37" t="s">
        <v>135</v>
      </c>
      <c r="G37" t="s">
        <v>136</v>
      </c>
      <c r="H37" s="273" t="s">
        <v>1628</v>
      </c>
      <c r="I37" s="273" t="s">
        <v>20</v>
      </c>
      <c r="J37" s="273" t="s">
        <v>17</v>
      </c>
      <c r="K37" s="273" t="s">
        <v>1683</v>
      </c>
      <c r="L37" s="273" t="s">
        <v>120</v>
      </c>
      <c r="M37" s="272" t="s">
        <v>1684</v>
      </c>
      <c r="N37" s="272" t="s">
        <v>1596</v>
      </c>
      <c r="O37" s="273" t="s">
        <v>121</v>
      </c>
      <c r="P37" t="s">
        <v>1597</v>
      </c>
      <c r="Q37" s="274"/>
    </row>
    <row r="38" spans="1:17" ht="30.6" x14ac:dyDescent="0.3">
      <c r="A38" s="271" t="s">
        <v>1589</v>
      </c>
      <c r="B38" s="279">
        <v>44470</v>
      </c>
      <c r="C38" s="275"/>
      <c r="D38" s="275" t="s">
        <v>1696</v>
      </c>
      <c r="E38" t="s">
        <v>137</v>
      </c>
      <c r="F38" t="s">
        <v>138</v>
      </c>
      <c r="G38" t="s">
        <v>139</v>
      </c>
      <c r="H38" s="276" t="s">
        <v>1593</v>
      </c>
      <c r="I38" s="276" t="s">
        <v>16</v>
      </c>
      <c r="J38" s="276" t="s">
        <v>18</v>
      </c>
      <c r="K38" s="276" t="s">
        <v>1683</v>
      </c>
      <c r="L38" s="276" t="s">
        <v>120</v>
      </c>
      <c r="M38" s="275" t="s">
        <v>1684</v>
      </c>
      <c r="N38" s="275" t="s">
        <v>1596</v>
      </c>
      <c r="O38" s="276" t="s">
        <v>121</v>
      </c>
      <c r="P38" t="s">
        <v>1597</v>
      </c>
      <c r="Q38" s="277"/>
    </row>
    <row r="39" spans="1:17" ht="30.6" x14ac:dyDescent="0.3">
      <c r="A39" s="271" t="s">
        <v>1589</v>
      </c>
      <c r="B39" s="272" t="s">
        <v>1697</v>
      </c>
      <c r="C39" s="272" t="s">
        <v>1698</v>
      </c>
      <c r="D39" s="272" t="s">
        <v>1699</v>
      </c>
      <c r="E39" t="s">
        <v>140</v>
      </c>
      <c r="F39" t="s">
        <v>141</v>
      </c>
      <c r="G39" t="s">
        <v>142</v>
      </c>
      <c r="H39" s="273" t="s">
        <v>1593</v>
      </c>
      <c r="I39" s="273" t="s">
        <v>16</v>
      </c>
      <c r="J39" s="273" t="s">
        <v>17</v>
      </c>
      <c r="K39" s="273" t="s">
        <v>1623</v>
      </c>
      <c r="L39" s="273" t="s">
        <v>598</v>
      </c>
      <c r="M39" s="272" t="s">
        <v>1700</v>
      </c>
      <c r="N39" s="272" t="s">
        <v>1596</v>
      </c>
      <c r="O39" s="273" t="s">
        <v>23</v>
      </c>
      <c r="P39" t="s">
        <v>1597</v>
      </c>
      <c r="Q39" s="274"/>
    </row>
    <row r="40" spans="1:17" ht="30.6" x14ac:dyDescent="0.3">
      <c r="A40" s="271" t="s">
        <v>1589</v>
      </c>
      <c r="B40" s="275" t="s">
        <v>1701</v>
      </c>
      <c r="C40" s="275" t="s">
        <v>1702</v>
      </c>
      <c r="D40" s="275" t="s">
        <v>1703</v>
      </c>
      <c r="E40" t="s">
        <v>1505</v>
      </c>
      <c r="F40" t="s">
        <v>1506</v>
      </c>
      <c r="G40" t="s">
        <v>1507</v>
      </c>
      <c r="H40" s="276" t="s">
        <v>1628</v>
      </c>
      <c r="I40" s="276" t="s">
        <v>20</v>
      </c>
      <c r="J40" s="276" t="s">
        <v>17</v>
      </c>
      <c r="K40" s="276" t="s">
        <v>1704</v>
      </c>
      <c r="L40" s="276" t="s">
        <v>146</v>
      </c>
      <c r="M40" s="275" t="s">
        <v>1705</v>
      </c>
      <c r="N40" s="275" t="s">
        <v>1596</v>
      </c>
      <c r="O40" s="276" t="s">
        <v>1504</v>
      </c>
      <c r="P40" t="s">
        <v>1597</v>
      </c>
      <c r="Q40" s="277"/>
    </row>
    <row r="41" spans="1:17" ht="30.6" x14ac:dyDescent="0.3">
      <c r="A41" s="271" t="s">
        <v>1589</v>
      </c>
      <c r="B41" s="272" t="s">
        <v>1706</v>
      </c>
      <c r="C41" s="272" t="s">
        <v>1707</v>
      </c>
      <c r="D41" s="272" t="s">
        <v>1708</v>
      </c>
      <c r="E41" t="s">
        <v>143</v>
      </c>
      <c r="F41" t="s">
        <v>144</v>
      </c>
      <c r="G41" t="s">
        <v>145</v>
      </c>
      <c r="H41" s="273" t="s">
        <v>1709</v>
      </c>
      <c r="I41" s="273" t="s">
        <v>20</v>
      </c>
      <c r="J41" s="273" t="s">
        <v>17</v>
      </c>
      <c r="K41" s="273" t="s">
        <v>1704</v>
      </c>
      <c r="L41" s="273" t="s">
        <v>146</v>
      </c>
      <c r="M41" s="272" t="s">
        <v>1710</v>
      </c>
      <c r="N41" s="272" t="s">
        <v>1631</v>
      </c>
      <c r="O41" s="273"/>
      <c r="P41" t="s">
        <v>1597</v>
      </c>
      <c r="Q41" s="274"/>
    </row>
    <row r="42" spans="1:17" ht="30.6" x14ac:dyDescent="0.3">
      <c r="A42" s="271" t="s">
        <v>1589</v>
      </c>
      <c r="B42" s="275" t="s">
        <v>1706</v>
      </c>
      <c r="C42" s="275" t="s">
        <v>1711</v>
      </c>
      <c r="D42" s="275" t="s">
        <v>1712</v>
      </c>
      <c r="E42" t="s">
        <v>147</v>
      </c>
      <c r="F42" t="s">
        <v>148</v>
      </c>
      <c r="G42" t="s">
        <v>149</v>
      </c>
      <c r="H42" s="276" t="s">
        <v>1709</v>
      </c>
      <c r="I42" s="276" t="s">
        <v>20</v>
      </c>
      <c r="J42" s="276" t="s">
        <v>17</v>
      </c>
      <c r="K42" s="276" t="s">
        <v>1704</v>
      </c>
      <c r="L42" s="276" t="s">
        <v>146</v>
      </c>
      <c r="M42" s="275" t="s">
        <v>1710</v>
      </c>
      <c r="N42" s="275" t="s">
        <v>1631</v>
      </c>
      <c r="O42" s="276"/>
      <c r="P42" t="s">
        <v>1597</v>
      </c>
      <c r="Q42" s="277"/>
    </row>
    <row r="43" spans="1:17" ht="30.6" x14ac:dyDescent="0.3">
      <c r="A43" s="271" t="s">
        <v>1589</v>
      </c>
      <c r="B43" s="272" t="s">
        <v>1652</v>
      </c>
      <c r="C43" s="272"/>
      <c r="D43" s="272" t="s">
        <v>1713</v>
      </c>
      <c r="E43" t="s">
        <v>150</v>
      </c>
      <c r="F43" t="s">
        <v>151</v>
      </c>
      <c r="G43" t="s">
        <v>152</v>
      </c>
      <c r="H43" s="273" t="s">
        <v>1593</v>
      </c>
      <c r="I43" s="273" t="s">
        <v>16</v>
      </c>
      <c r="J43" s="273" t="s">
        <v>17</v>
      </c>
      <c r="K43" s="273" t="s">
        <v>1623</v>
      </c>
      <c r="L43" s="273" t="s">
        <v>88</v>
      </c>
      <c r="M43" s="272" t="s">
        <v>1654</v>
      </c>
      <c r="N43" s="272" t="s">
        <v>1596</v>
      </c>
      <c r="O43" s="273" t="s">
        <v>89</v>
      </c>
      <c r="P43" t="s">
        <v>1597</v>
      </c>
      <c r="Q43" s="274"/>
    </row>
    <row r="44" spans="1:17" ht="30.6" x14ac:dyDescent="0.3">
      <c r="A44" s="271" t="s">
        <v>1589</v>
      </c>
      <c r="B44" s="275" t="s">
        <v>1701</v>
      </c>
      <c r="C44" s="275" t="s">
        <v>1714</v>
      </c>
      <c r="D44" s="275" t="s">
        <v>1715</v>
      </c>
      <c r="E44" t="s">
        <v>1508</v>
      </c>
      <c r="F44" t="s">
        <v>1509</v>
      </c>
      <c r="G44" t="s">
        <v>1510</v>
      </c>
      <c r="H44" s="276" t="s">
        <v>1628</v>
      </c>
      <c r="I44" s="276" t="s">
        <v>20</v>
      </c>
      <c r="J44" s="276" t="s">
        <v>17</v>
      </c>
      <c r="K44" s="276" t="s">
        <v>1704</v>
      </c>
      <c r="L44" s="276" t="s">
        <v>146</v>
      </c>
      <c r="M44" s="275" t="s">
        <v>1705</v>
      </c>
      <c r="N44" s="275" t="s">
        <v>1596</v>
      </c>
      <c r="O44" s="276" t="s">
        <v>1504</v>
      </c>
      <c r="P44" t="s">
        <v>1597</v>
      </c>
      <c r="Q44" s="277"/>
    </row>
    <row r="45" spans="1:17" ht="30.6" x14ac:dyDescent="0.3">
      <c r="A45" s="271" t="s">
        <v>1589</v>
      </c>
      <c r="B45" s="272" t="s">
        <v>1701</v>
      </c>
      <c r="C45" s="272" t="s">
        <v>1716</v>
      </c>
      <c r="D45" s="272" t="s">
        <v>1717</v>
      </c>
      <c r="E45" t="s">
        <v>1511</v>
      </c>
      <c r="F45" t="s">
        <v>1512</v>
      </c>
      <c r="G45" t="s">
        <v>1513</v>
      </c>
      <c r="H45" s="273" t="s">
        <v>1628</v>
      </c>
      <c r="I45" s="273" t="s">
        <v>20</v>
      </c>
      <c r="J45" s="273" t="s">
        <v>17</v>
      </c>
      <c r="K45" s="273" t="s">
        <v>1704</v>
      </c>
      <c r="L45" s="273" t="s">
        <v>146</v>
      </c>
      <c r="M45" s="272" t="s">
        <v>1705</v>
      </c>
      <c r="N45" s="272" t="s">
        <v>1596</v>
      </c>
      <c r="O45" s="273" t="s">
        <v>1504</v>
      </c>
      <c r="P45" t="s">
        <v>1597</v>
      </c>
      <c r="Q45" s="274"/>
    </row>
    <row r="46" spans="1:17" ht="30.6" x14ac:dyDescent="0.3">
      <c r="A46" s="271" t="s">
        <v>1589</v>
      </c>
      <c r="B46" s="275" t="s">
        <v>1701</v>
      </c>
      <c r="C46" s="275" t="s">
        <v>1718</v>
      </c>
      <c r="D46" s="275" t="s">
        <v>1719</v>
      </c>
      <c r="E46" t="s">
        <v>1514</v>
      </c>
      <c r="F46" t="s">
        <v>1515</v>
      </c>
      <c r="G46" t="s">
        <v>1516</v>
      </c>
      <c r="H46" s="276" t="s">
        <v>1628</v>
      </c>
      <c r="I46" s="276" t="s">
        <v>20</v>
      </c>
      <c r="J46" s="276" t="s">
        <v>17</v>
      </c>
      <c r="K46" s="276" t="s">
        <v>1704</v>
      </c>
      <c r="L46" s="276" t="s">
        <v>146</v>
      </c>
      <c r="M46" s="275" t="s">
        <v>1705</v>
      </c>
      <c r="N46" s="275" t="s">
        <v>1596</v>
      </c>
      <c r="O46" s="276" t="s">
        <v>1504</v>
      </c>
      <c r="P46" t="s">
        <v>1597</v>
      </c>
      <c r="Q46" s="277"/>
    </row>
    <row r="47" spans="1:17" ht="30.6" x14ac:dyDescent="0.3">
      <c r="A47" s="271" t="s">
        <v>1589</v>
      </c>
      <c r="B47" s="272" t="s">
        <v>1638</v>
      </c>
      <c r="C47" s="272"/>
      <c r="D47" s="272" t="s">
        <v>1720</v>
      </c>
      <c r="E47" t="s">
        <v>153</v>
      </c>
      <c r="F47" t="s">
        <v>1721</v>
      </c>
      <c r="G47" t="s">
        <v>1722</v>
      </c>
      <c r="H47" s="273" t="s">
        <v>1593</v>
      </c>
      <c r="I47" s="273" t="s">
        <v>16</v>
      </c>
      <c r="J47" s="273" t="s">
        <v>17</v>
      </c>
      <c r="K47" s="273" t="s">
        <v>1635</v>
      </c>
      <c r="L47" s="273" t="s">
        <v>72</v>
      </c>
      <c r="M47" s="272" t="s">
        <v>1636</v>
      </c>
      <c r="N47" s="272" t="s">
        <v>1596</v>
      </c>
      <c r="O47" s="273" t="s">
        <v>1637</v>
      </c>
      <c r="P47" t="s">
        <v>1597</v>
      </c>
      <c r="Q47" s="274"/>
    </row>
    <row r="48" spans="1:17" ht="30.6" x14ac:dyDescent="0.3">
      <c r="A48" s="271" t="s">
        <v>1589</v>
      </c>
      <c r="B48" s="275" t="s">
        <v>1723</v>
      </c>
      <c r="C48" s="275"/>
      <c r="D48" s="275" t="s">
        <v>1724</v>
      </c>
      <c r="E48" t="s">
        <v>154</v>
      </c>
      <c r="F48" t="s">
        <v>155</v>
      </c>
      <c r="G48" t="s">
        <v>156</v>
      </c>
      <c r="H48" s="276" t="s">
        <v>1593</v>
      </c>
      <c r="I48" s="276" t="s">
        <v>16</v>
      </c>
      <c r="J48" s="276" t="s">
        <v>17</v>
      </c>
      <c r="K48" s="276" t="s">
        <v>1623</v>
      </c>
      <c r="L48" s="276" t="s">
        <v>88</v>
      </c>
      <c r="M48" s="275" t="s">
        <v>1654</v>
      </c>
      <c r="N48" s="275" t="s">
        <v>1596</v>
      </c>
      <c r="O48" s="276" t="s">
        <v>89</v>
      </c>
      <c r="P48" t="s">
        <v>1597</v>
      </c>
      <c r="Q48" s="277"/>
    </row>
    <row r="49" spans="1:17" ht="30.6" x14ac:dyDescent="0.3">
      <c r="A49" s="271" t="s">
        <v>1589</v>
      </c>
      <c r="B49" s="272" t="s">
        <v>1725</v>
      </c>
      <c r="C49" s="272"/>
      <c r="D49" s="272" t="s">
        <v>1726</v>
      </c>
      <c r="E49" t="s">
        <v>157</v>
      </c>
      <c r="F49" t="s">
        <v>1727</v>
      </c>
      <c r="G49" t="s">
        <v>1728</v>
      </c>
      <c r="H49" s="273" t="s">
        <v>1593</v>
      </c>
      <c r="I49" s="273" t="s">
        <v>16</v>
      </c>
      <c r="J49" s="273" t="s">
        <v>17</v>
      </c>
      <c r="K49" s="273" t="s">
        <v>1635</v>
      </c>
      <c r="L49" s="273" t="s">
        <v>72</v>
      </c>
      <c r="M49" s="272" t="s">
        <v>1636</v>
      </c>
      <c r="N49" s="272" t="s">
        <v>1596</v>
      </c>
      <c r="O49" s="273" t="s">
        <v>1637</v>
      </c>
      <c r="P49" t="s">
        <v>1597</v>
      </c>
      <c r="Q49" s="274"/>
    </row>
    <row r="50" spans="1:17" ht="30.6" x14ac:dyDescent="0.3">
      <c r="A50" s="271" t="s">
        <v>1589</v>
      </c>
      <c r="B50" s="275" t="s">
        <v>1725</v>
      </c>
      <c r="C50" s="275"/>
      <c r="D50" s="275" t="s">
        <v>1729</v>
      </c>
      <c r="E50" t="s">
        <v>158</v>
      </c>
      <c r="F50" t="s">
        <v>1730</v>
      </c>
      <c r="G50" t="s">
        <v>1731</v>
      </c>
      <c r="H50" s="276" t="s">
        <v>1593</v>
      </c>
      <c r="I50" s="276" t="s">
        <v>16</v>
      </c>
      <c r="J50" s="276" t="s">
        <v>17</v>
      </c>
      <c r="K50" s="276" t="s">
        <v>1635</v>
      </c>
      <c r="L50" s="276" t="s">
        <v>72</v>
      </c>
      <c r="M50" s="275" t="s">
        <v>1636</v>
      </c>
      <c r="N50" s="275" t="s">
        <v>1596</v>
      </c>
      <c r="O50" s="276" t="s">
        <v>1637</v>
      </c>
      <c r="P50" t="s">
        <v>1597</v>
      </c>
      <c r="Q50" s="277"/>
    </row>
    <row r="51" spans="1:17" ht="30.6" x14ac:dyDescent="0.3">
      <c r="A51" s="271" t="s">
        <v>1589</v>
      </c>
      <c r="B51" s="272" t="s">
        <v>1725</v>
      </c>
      <c r="C51" s="272"/>
      <c r="D51" s="272" t="s">
        <v>1732</v>
      </c>
      <c r="E51" t="s">
        <v>159</v>
      </c>
      <c r="F51" t="s">
        <v>1733</v>
      </c>
      <c r="G51" t="s">
        <v>1734</v>
      </c>
      <c r="H51" s="273" t="s">
        <v>1593</v>
      </c>
      <c r="I51" s="273" t="s">
        <v>16</v>
      </c>
      <c r="J51" s="273" t="s">
        <v>17</v>
      </c>
      <c r="K51" s="273" t="s">
        <v>1635</v>
      </c>
      <c r="L51" s="273" t="s">
        <v>72</v>
      </c>
      <c r="M51" s="272" t="s">
        <v>1636</v>
      </c>
      <c r="N51" s="272" t="s">
        <v>1596</v>
      </c>
      <c r="O51" s="273" t="s">
        <v>1637</v>
      </c>
      <c r="P51" t="s">
        <v>1597</v>
      </c>
      <c r="Q51" s="274"/>
    </row>
    <row r="52" spans="1:17" ht="30.6" x14ac:dyDescent="0.3">
      <c r="A52" s="271" t="s">
        <v>1589</v>
      </c>
      <c r="B52" s="275" t="s">
        <v>1735</v>
      </c>
      <c r="C52" s="275"/>
      <c r="D52" s="275" t="s">
        <v>1736</v>
      </c>
      <c r="E52" t="s">
        <v>160</v>
      </c>
      <c r="F52" t="s">
        <v>161</v>
      </c>
      <c r="G52" t="s">
        <v>162</v>
      </c>
      <c r="H52" s="276" t="s">
        <v>1709</v>
      </c>
      <c r="I52" s="276" t="s">
        <v>16</v>
      </c>
      <c r="J52" s="276" t="s">
        <v>17</v>
      </c>
      <c r="K52" s="276" t="s">
        <v>1594</v>
      </c>
      <c r="L52" s="276" t="s">
        <v>39</v>
      </c>
      <c r="M52" s="275" t="s">
        <v>1737</v>
      </c>
      <c r="N52" s="275" t="s">
        <v>1596</v>
      </c>
      <c r="O52" s="276" t="s">
        <v>163</v>
      </c>
      <c r="P52" t="s">
        <v>1597</v>
      </c>
      <c r="Q52" s="277"/>
    </row>
    <row r="53" spans="1:17" ht="40.799999999999997" x14ac:dyDescent="0.3">
      <c r="A53" s="271" t="s">
        <v>1589</v>
      </c>
      <c r="B53" s="272" t="s">
        <v>1738</v>
      </c>
      <c r="C53" s="272"/>
      <c r="D53" s="272" t="s">
        <v>1739</v>
      </c>
      <c r="E53" t="s">
        <v>164</v>
      </c>
      <c r="F53" t="s">
        <v>165</v>
      </c>
      <c r="G53" t="s">
        <v>166</v>
      </c>
      <c r="H53" s="273" t="s">
        <v>1628</v>
      </c>
      <c r="I53" s="273" t="s">
        <v>16</v>
      </c>
      <c r="J53" s="273" t="s">
        <v>17</v>
      </c>
      <c r="K53" s="273" t="s">
        <v>1635</v>
      </c>
      <c r="L53" s="273" t="s">
        <v>167</v>
      </c>
      <c r="M53" s="272" t="s">
        <v>1740</v>
      </c>
      <c r="N53" s="272" t="s">
        <v>1631</v>
      </c>
      <c r="O53" s="273"/>
      <c r="P53" t="s">
        <v>1597</v>
      </c>
      <c r="Q53" s="274"/>
    </row>
    <row r="54" spans="1:17" ht="40.799999999999997" x14ac:dyDescent="0.3">
      <c r="A54" s="271" t="s">
        <v>1589</v>
      </c>
      <c r="B54" s="275" t="s">
        <v>1738</v>
      </c>
      <c r="C54" s="275"/>
      <c r="D54" s="275" t="s">
        <v>1741</v>
      </c>
      <c r="E54" t="s">
        <v>168</v>
      </c>
      <c r="F54" t="s">
        <v>169</v>
      </c>
      <c r="G54" t="s">
        <v>170</v>
      </c>
      <c r="H54" s="276" t="s">
        <v>1628</v>
      </c>
      <c r="I54" s="276" t="s">
        <v>16</v>
      </c>
      <c r="J54" s="276" t="s">
        <v>17</v>
      </c>
      <c r="K54" s="276" t="s">
        <v>1635</v>
      </c>
      <c r="L54" s="276" t="s">
        <v>167</v>
      </c>
      <c r="M54" s="275" t="s">
        <v>1740</v>
      </c>
      <c r="N54" s="275" t="s">
        <v>1596</v>
      </c>
      <c r="O54" s="276" t="s">
        <v>24</v>
      </c>
      <c r="P54" t="s">
        <v>1597</v>
      </c>
      <c r="Q54" s="277"/>
    </row>
    <row r="55" spans="1:17" ht="40.799999999999997" x14ac:dyDescent="0.3">
      <c r="A55" s="271" t="s">
        <v>1589</v>
      </c>
      <c r="B55" s="272" t="s">
        <v>1665</v>
      </c>
      <c r="C55" s="272"/>
      <c r="D55" s="272" t="s">
        <v>1742</v>
      </c>
      <c r="E55" t="s">
        <v>171</v>
      </c>
      <c r="F55" t="s">
        <v>172</v>
      </c>
      <c r="G55" t="s">
        <v>173</v>
      </c>
      <c r="H55" s="273" t="s">
        <v>1628</v>
      </c>
      <c r="I55" s="273" t="s">
        <v>16</v>
      </c>
      <c r="J55" s="273" t="s">
        <v>18</v>
      </c>
      <c r="K55" s="273" t="s">
        <v>1635</v>
      </c>
      <c r="L55" s="273" t="s">
        <v>167</v>
      </c>
      <c r="M55" s="272" t="s">
        <v>1740</v>
      </c>
      <c r="N55" s="272" t="s">
        <v>1631</v>
      </c>
      <c r="O55" s="273" t="s">
        <v>24</v>
      </c>
      <c r="P55" t="s">
        <v>1597</v>
      </c>
      <c r="Q55" s="274"/>
    </row>
    <row r="56" spans="1:17" ht="40.799999999999997" x14ac:dyDescent="0.3">
      <c r="A56" s="271" t="s">
        <v>1589</v>
      </c>
      <c r="B56" s="275" t="s">
        <v>1665</v>
      </c>
      <c r="C56" s="275"/>
      <c r="D56" s="275" t="s">
        <v>1743</v>
      </c>
      <c r="E56" t="s">
        <v>174</v>
      </c>
      <c r="F56" t="s">
        <v>175</v>
      </c>
      <c r="G56" t="s">
        <v>176</v>
      </c>
      <c r="H56" s="276" t="s">
        <v>1628</v>
      </c>
      <c r="I56" s="276" t="s">
        <v>16</v>
      </c>
      <c r="J56" s="276" t="s">
        <v>18</v>
      </c>
      <c r="K56" s="276" t="s">
        <v>1635</v>
      </c>
      <c r="L56" s="276" t="s">
        <v>167</v>
      </c>
      <c r="M56" s="275" t="s">
        <v>1740</v>
      </c>
      <c r="N56" s="275" t="s">
        <v>1631</v>
      </c>
      <c r="O56" s="276"/>
      <c r="P56" t="s">
        <v>1597</v>
      </c>
      <c r="Q56" s="277"/>
    </row>
    <row r="57" spans="1:17" ht="40.799999999999997" x14ac:dyDescent="0.3">
      <c r="A57" s="271" t="s">
        <v>1589</v>
      </c>
      <c r="B57" s="272" t="s">
        <v>1665</v>
      </c>
      <c r="C57" s="272"/>
      <c r="D57" s="272" t="s">
        <v>1744</v>
      </c>
      <c r="E57" t="s">
        <v>177</v>
      </c>
      <c r="F57" t="s">
        <v>178</v>
      </c>
      <c r="G57" t="s">
        <v>179</v>
      </c>
      <c r="H57" s="273" t="s">
        <v>1628</v>
      </c>
      <c r="I57" s="273" t="s">
        <v>16</v>
      </c>
      <c r="J57" s="273" t="s">
        <v>18</v>
      </c>
      <c r="K57" s="273" t="s">
        <v>1635</v>
      </c>
      <c r="L57" s="273" t="s">
        <v>167</v>
      </c>
      <c r="M57" s="272" t="s">
        <v>1740</v>
      </c>
      <c r="N57" s="272" t="s">
        <v>1596</v>
      </c>
      <c r="O57" s="273" t="s">
        <v>24</v>
      </c>
      <c r="P57" t="s">
        <v>1597</v>
      </c>
      <c r="Q57" s="274"/>
    </row>
    <row r="58" spans="1:17" ht="40.799999999999997" x14ac:dyDescent="0.3">
      <c r="A58" s="271" t="s">
        <v>1589</v>
      </c>
      <c r="B58" s="275" t="s">
        <v>1665</v>
      </c>
      <c r="C58" s="275"/>
      <c r="D58" s="275" t="s">
        <v>1745</v>
      </c>
      <c r="E58" t="s">
        <v>180</v>
      </c>
      <c r="F58" t="s">
        <v>181</v>
      </c>
      <c r="G58" t="s">
        <v>182</v>
      </c>
      <c r="H58" s="276" t="s">
        <v>1628</v>
      </c>
      <c r="I58" s="276" t="s">
        <v>16</v>
      </c>
      <c r="J58" s="276" t="s">
        <v>18</v>
      </c>
      <c r="K58" s="276" t="s">
        <v>1635</v>
      </c>
      <c r="L58" s="276" t="s">
        <v>167</v>
      </c>
      <c r="M58" s="275" t="s">
        <v>1740</v>
      </c>
      <c r="N58" s="275" t="s">
        <v>1596</v>
      </c>
      <c r="O58" s="276" t="s">
        <v>24</v>
      </c>
      <c r="P58" t="s">
        <v>1597</v>
      </c>
      <c r="Q58" s="277"/>
    </row>
    <row r="59" spans="1:17" ht="40.799999999999997" x14ac:dyDescent="0.3">
      <c r="A59" s="271" t="s">
        <v>1589</v>
      </c>
      <c r="B59" s="272" t="s">
        <v>1665</v>
      </c>
      <c r="C59" s="272"/>
      <c r="D59" s="272" t="s">
        <v>1746</v>
      </c>
      <c r="E59" t="s">
        <v>183</v>
      </c>
      <c r="F59" t="s">
        <v>184</v>
      </c>
      <c r="G59" t="s">
        <v>185</v>
      </c>
      <c r="H59" s="273" t="s">
        <v>1628</v>
      </c>
      <c r="I59" s="273" t="s">
        <v>16</v>
      </c>
      <c r="J59" s="273" t="s">
        <v>18</v>
      </c>
      <c r="K59" s="273" t="s">
        <v>1635</v>
      </c>
      <c r="L59" s="273" t="s">
        <v>167</v>
      </c>
      <c r="M59" s="272" t="s">
        <v>1740</v>
      </c>
      <c r="N59" s="272" t="s">
        <v>1596</v>
      </c>
      <c r="O59" s="273" t="s">
        <v>24</v>
      </c>
      <c r="P59" t="s">
        <v>1597</v>
      </c>
      <c r="Q59" s="274"/>
    </row>
    <row r="60" spans="1:17" ht="40.799999999999997" x14ac:dyDescent="0.3">
      <c r="A60" s="271" t="s">
        <v>1589</v>
      </c>
      <c r="B60" s="275" t="s">
        <v>1665</v>
      </c>
      <c r="C60" s="275"/>
      <c r="D60" s="275" t="s">
        <v>1747</v>
      </c>
      <c r="E60" t="s">
        <v>186</v>
      </c>
      <c r="F60" t="s">
        <v>187</v>
      </c>
      <c r="G60" t="s">
        <v>188</v>
      </c>
      <c r="H60" s="276" t="s">
        <v>1628</v>
      </c>
      <c r="I60" s="276" t="s">
        <v>16</v>
      </c>
      <c r="J60" s="276" t="s">
        <v>18</v>
      </c>
      <c r="K60" s="276" t="s">
        <v>1635</v>
      </c>
      <c r="L60" s="276" t="s">
        <v>167</v>
      </c>
      <c r="M60" s="275" t="s">
        <v>1740</v>
      </c>
      <c r="N60" s="275" t="s">
        <v>1596</v>
      </c>
      <c r="O60" s="276" t="s">
        <v>24</v>
      </c>
      <c r="P60" t="s">
        <v>1597</v>
      </c>
      <c r="Q60" s="277"/>
    </row>
    <row r="61" spans="1:17" ht="40.799999999999997" x14ac:dyDescent="0.3">
      <c r="A61" s="271" t="s">
        <v>1589</v>
      </c>
      <c r="B61" s="272" t="s">
        <v>1748</v>
      </c>
      <c r="C61" s="272"/>
      <c r="D61" s="272" t="s">
        <v>1749</v>
      </c>
      <c r="E61" t="s">
        <v>189</v>
      </c>
      <c r="F61" t="s">
        <v>190</v>
      </c>
      <c r="G61" t="s">
        <v>191</v>
      </c>
      <c r="H61" s="273" t="s">
        <v>1628</v>
      </c>
      <c r="I61" s="273" t="s">
        <v>16</v>
      </c>
      <c r="J61" s="273" t="s">
        <v>18</v>
      </c>
      <c r="K61" s="273" t="s">
        <v>1635</v>
      </c>
      <c r="L61" s="273" t="s">
        <v>167</v>
      </c>
      <c r="M61" s="272" t="s">
        <v>1740</v>
      </c>
      <c r="N61" s="272" t="s">
        <v>1596</v>
      </c>
      <c r="O61" s="273" t="s">
        <v>24</v>
      </c>
      <c r="P61" t="s">
        <v>1597</v>
      </c>
      <c r="Q61" s="274"/>
    </row>
    <row r="62" spans="1:17" ht="40.799999999999997" x14ac:dyDescent="0.3">
      <c r="A62" s="271" t="s">
        <v>1589</v>
      </c>
      <c r="B62" s="275" t="s">
        <v>1665</v>
      </c>
      <c r="C62" s="275"/>
      <c r="D62" s="275" t="s">
        <v>1750</v>
      </c>
      <c r="E62" t="s">
        <v>192</v>
      </c>
      <c r="F62" t="s">
        <v>193</v>
      </c>
      <c r="G62" t="s">
        <v>194</v>
      </c>
      <c r="H62" s="276" t="s">
        <v>1628</v>
      </c>
      <c r="I62" s="276" t="s">
        <v>16</v>
      </c>
      <c r="J62" s="276" t="s">
        <v>18</v>
      </c>
      <c r="K62" s="276" t="s">
        <v>1635</v>
      </c>
      <c r="L62" s="276" t="s">
        <v>167</v>
      </c>
      <c r="M62" s="275" t="s">
        <v>1740</v>
      </c>
      <c r="N62" s="275" t="s">
        <v>1596</v>
      </c>
      <c r="O62" s="276" t="s">
        <v>24</v>
      </c>
      <c r="P62" t="s">
        <v>1597</v>
      </c>
      <c r="Q62" s="277"/>
    </row>
    <row r="63" spans="1:17" ht="40.799999999999997" x14ac:dyDescent="0.3">
      <c r="A63" s="271" t="s">
        <v>1589</v>
      </c>
      <c r="B63" s="272" t="s">
        <v>1665</v>
      </c>
      <c r="C63" s="272"/>
      <c r="D63" s="272" t="s">
        <v>1751</v>
      </c>
      <c r="E63" t="s">
        <v>195</v>
      </c>
      <c r="F63" t="s">
        <v>196</v>
      </c>
      <c r="G63" t="s">
        <v>173</v>
      </c>
      <c r="H63" s="273" t="s">
        <v>1593</v>
      </c>
      <c r="I63" s="273" t="s">
        <v>16</v>
      </c>
      <c r="J63" s="273" t="s">
        <v>18</v>
      </c>
      <c r="K63" s="273" t="s">
        <v>1635</v>
      </c>
      <c r="L63" s="273" t="s">
        <v>167</v>
      </c>
      <c r="M63" s="272" t="s">
        <v>1740</v>
      </c>
      <c r="N63" s="272" t="s">
        <v>1631</v>
      </c>
      <c r="O63" s="273"/>
      <c r="P63" t="s">
        <v>1597</v>
      </c>
      <c r="Q63" s="274"/>
    </row>
    <row r="64" spans="1:17" ht="40.799999999999997" x14ac:dyDescent="0.3">
      <c r="A64" s="271" t="s">
        <v>1589</v>
      </c>
      <c r="B64" s="275" t="s">
        <v>1665</v>
      </c>
      <c r="C64" s="275"/>
      <c r="D64" s="275" t="s">
        <v>1752</v>
      </c>
      <c r="E64" t="s">
        <v>197</v>
      </c>
      <c r="F64" t="s">
        <v>198</v>
      </c>
      <c r="G64" t="s">
        <v>199</v>
      </c>
      <c r="H64" s="276" t="s">
        <v>1593</v>
      </c>
      <c r="I64" s="276" t="s">
        <v>16</v>
      </c>
      <c r="J64" s="276" t="s">
        <v>18</v>
      </c>
      <c r="K64" s="276" t="s">
        <v>1635</v>
      </c>
      <c r="L64" s="276" t="s">
        <v>167</v>
      </c>
      <c r="M64" s="275" t="s">
        <v>1740</v>
      </c>
      <c r="N64" s="275" t="s">
        <v>1631</v>
      </c>
      <c r="O64" s="276"/>
      <c r="P64" t="s">
        <v>1597</v>
      </c>
      <c r="Q64" s="277"/>
    </row>
    <row r="65" spans="1:17" ht="40.799999999999997" x14ac:dyDescent="0.3">
      <c r="A65" s="271" t="s">
        <v>1589</v>
      </c>
      <c r="B65" s="272" t="s">
        <v>1665</v>
      </c>
      <c r="C65" s="272"/>
      <c r="D65" s="272" t="s">
        <v>1753</v>
      </c>
      <c r="E65" t="s">
        <v>200</v>
      </c>
      <c r="F65" t="s">
        <v>201</v>
      </c>
      <c r="G65" t="s">
        <v>202</v>
      </c>
      <c r="H65" s="273" t="s">
        <v>1593</v>
      </c>
      <c r="I65" s="273" t="s">
        <v>16</v>
      </c>
      <c r="J65" s="273" t="s">
        <v>18</v>
      </c>
      <c r="K65" s="273" t="s">
        <v>1635</v>
      </c>
      <c r="L65" s="273" t="s">
        <v>167</v>
      </c>
      <c r="M65" s="272" t="s">
        <v>1740</v>
      </c>
      <c r="N65" s="272" t="s">
        <v>1631</v>
      </c>
      <c r="O65" s="273"/>
      <c r="P65" t="s">
        <v>1597</v>
      </c>
      <c r="Q65" s="274"/>
    </row>
    <row r="66" spans="1:17" ht="40.799999999999997" x14ac:dyDescent="0.3">
      <c r="A66" s="271" t="s">
        <v>1589</v>
      </c>
      <c r="B66" s="275" t="s">
        <v>1665</v>
      </c>
      <c r="C66" s="275"/>
      <c r="D66" s="275" t="s">
        <v>1754</v>
      </c>
      <c r="E66" t="s">
        <v>203</v>
      </c>
      <c r="F66" t="s">
        <v>204</v>
      </c>
      <c r="G66" t="s">
        <v>205</v>
      </c>
      <c r="H66" s="276" t="s">
        <v>1593</v>
      </c>
      <c r="I66" s="276" t="s">
        <v>16</v>
      </c>
      <c r="J66" s="276" t="s">
        <v>18</v>
      </c>
      <c r="K66" s="276" t="s">
        <v>1635</v>
      </c>
      <c r="L66" s="276" t="s">
        <v>167</v>
      </c>
      <c r="M66" s="275" t="s">
        <v>1740</v>
      </c>
      <c r="N66" s="275" t="s">
        <v>1631</v>
      </c>
      <c r="O66" s="276"/>
      <c r="P66" t="s">
        <v>1597</v>
      </c>
      <c r="Q66" s="277"/>
    </row>
    <row r="67" spans="1:17" ht="30.6" x14ac:dyDescent="0.3">
      <c r="A67" s="271" t="s">
        <v>1589</v>
      </c>
      <c r="B67" s="272" t="s">
        <v>1755</v>
      </c>
      <c r="C67" s="272"/>
      <c r="D67" s="272" t="s">
        <v>1756</v>
      </c>
      <c r="E67" t="s">
        <v>206</v>
      </c>
      <c r="F67" t="s">
        <v>207</v>
      </c>
      <c r="G67" t="s">
        <v>208</v>
      </c>
      <c r="H67" s="273" t="s">
        <v>1593</v>
      </c>
      <c r="I67" s="273" t="s">
        <v>16</v>
      </c>
      <c r="J67" s="273" t="s">
        <v>17</v>
      </c>
      <c r="K67" s="273" t="s">
        <v>1635</v>
      </c>
      <c r="L67" s="273" t="s">
        <v>97</v>
      </c>
      <c r="M67" s="272" t="s">
        <v>1663</v>
      </c>
      <c r="N67" s="272" t="s">
        <v>1596</v>
      </c>
      <c r="O67" s="273" t="s">
        <v>24</v>
      </c>
      <c r="P67" t="s">
        <v>1597</v>
      </c>
      <c r="Q67" s="274"/>
    </row>
    <row r="68" spans="1:17" ht="40.799999999999997" x14ac:dyDescent="0.3">
      <c r="A68" s="271" t="s">
        <v>1589</v>
      </c>
      <c r="B68" s="275" t="s">
        <v>1665</v>
      </c>
      <c r="C68" s="275"/>
      <c r="D68" s="275" t="s">
        <v>1757</v>
      </c>
      <c r="E68" t="s">
        <v>209</v>
      </c>
      <c r="F68" t="s">
        <v>210</v>
      </c>
      <c r="G68" t="s">
        <v>211</v>
      </c>
      <c r="H68" s="276" t="s">
        <v>1593</v>
      </c>
      <c r="I68" s="276" t="s">
        <v>16</v>
      </c>
      <c r="J68" s="276" t="s">
        <v>18</v>
      </c>
      <c r="K68" s="276" t="s">
        <v>1635</v>
      </c>
      <c r="L68" s="276" t="s">
        <v>167</v>
      </c>
      <c r="M68" s="275" t="s">
        <v>1740</v>
      </c>
      <c r="N68" s="275" t="s">
        <v>1596</v>
      </c>
      <c r="O68" s="276" t="s">
        <v>212</v>
      </c>
      <c r="P68" t="s">
        <v>1597</v>
      </c>
      <c r="Q68" s="277"/>
    </row>
    <row r="69" spans="1:17" ht="30.6" x14ac:dyDescent="0.3">
      <c r="A69" s="271" t="s">
        <v>1589</v>
      </c>
      <c r="B69" s="272" t="s">
        <v>1758</v>
      </c>
      <c r="C69" s="272" t="s">
        <v>1759</v>
      </c>
      <c r="D69" s="272" t="s">
        <v>1760</v>
      </c>
      <c r="E69" t="s">
        <v>213</v>
      </c>
      <c r="F69" t="s">
        <v>1517</v>
      </c>
      <c r="G69" t="s">
        <v>1518</v>
      </c>
      <c r="H69" s="273" t="s">
        <v>1709</v>
      </c>
      <c r="I69" s="273" t="s">
        <v>20</v>
      </c>
      <c r="J69" s="273" t="s">
        <v>17</v>
      </c>
      <c r="K69" s="273" t="s">
        <v>1704</v>
      </c>
      <c r="L69" s="273" t="s">
        <v>215</v>
      </c>
      <c r="M69" s="272" t="s">
        <v>1761</v>
      </c>
      <c r="N69" s="272" t="s">
        <v>1631</v>
      </c>
      <c r="O69" s="273"/>
      <c r="P69" t="s">
        <v>1597</v>
      </c>
      <c r="Q69" s="274"/>
    </row>
    <row r="70" spans="1:17" ht="30.6" x14ac:dyDescent="0.3">
      <c r="A70" s="271" t="s">
        <v>1589</v>
      </c>
      <c r="B70" s="275" t="s">
        <v>1758</v>
      </c>
      <c r="C70" s="275" t="s">
        <v>1762</v>
      </c>
      <c r="D70" s="275" t="s">
        <v>1763</v>
      </c>
      <c r="E70" t="s">
        <v>216</v>
      </c>
      <c r="F70" t="s">
        <v>214</v>
      </c>
      <c r="G70" t="s">
        <v>217</v>
      </c>
      <c r="H70" s="276" t="s">
        <v>1709</v>
      </c>
      <c r="I70" s="276" t="s">
        <v>20</v>
      </c>
      <c r="J70" s="276" t="s">
        <v>17</v>
      </c>
      <c r="K70" s="276" t="s">
        <v>1704</v>
      </c>
      <c r="L70" s="276" t="s">
        <v>215</v>
      </c>
      <c r="M70" s="275" t="s">
        <v>1761</v>
      </c>
      <c r="N70" s="275" t="s">
        <v>1631</v>
      </c>
      <c r="O70" s="276"/>
      <c r="P70" t="s">
        <v>1597</v>
      </c>
      <c r="Q70" s="277"/>
    </row>
    <row r="71" spans="1:17" ht="30.6" x14ac:dyDescent="0.3">
      <c r="A71" s="271" t="s">
        <v>1589</v>
      </c>
      <c r="B71" s="272" t="s">
        <v>1764</v>
      </c>
      <c r="C71" s="272" t="s">
        <v>1765</v>
      </c>
      <c r="D71" s="272" t="s">
        <v>1766</v>
      </c>
      <c r="E71" t="s">
        <v>218</v>
      </c>
      <c r="F71" t="s">
        <v>219</v>
      </c>
      <c r="G71" t="s">
        <v>220</v>
      </c>
      <c r="H71" s="273" t="s">
        <v>1767</v>
      </c>
      <c r="I71" s="273" t="s">
        <v>20</v>
      </c>
      <c r="J71" s="273" t="s">
        <v>18</v>
      </c>
      <c r="K71" s="273" t="s">
        <v>1635</v>
      </c>
      <c r="L71" s="273" t="s">
        <v>1448</v>
      </c>
      <c r="M71" s="272" t="s">
        <v>1768</v>
      </c>
      <c r="N71" s="272" t="s">
        <v>1631</v>
      </c>
      <c r="O71" s="273"/>
      <c r="P71" t="s">
        <v>1597</v>
      </c>
      <c r="Q71" s="274"/>
    </row>
    <row r="72" spans="1:17" ht="30.6" x14ac:dyDescent="0.3">
      <c r="A72" s="271" t="s">
        <v>1589</v>
      </c>
      <c r="B72" s="275" t="s">
        <v>1769</v>
      </c>
      <c r="C72" s="275" t="s">
        <v>1770</v>
      </c>
      <c r="D72" s="275" t="s">
        <v>1771</v>
      </c>
      <c r="E72" t="s">
        <v>221</v>
      </c>
      <c r="F72" t="s">
        <v>222</v>
      </c>
      <c r="G72" t="s">
        <v>223</v>
      </c>
      <c r="H72" s="276" t="s">
        <v>1767</v>
      </c>
      <c r="I72" s="276" t="s">
        <v>20</v>
      </c>
      <c r="J72" s="276" t="s">
        <v>18</v>
      </c>
      <c r="K72" s="276" t="s">
        <v>1635</v>
      </c>
      <c r="L72" s="276" t="s">
        <v>1448</v>
      </c>
      <c r="M72" s="275" t="s">
        <v>1768</v>
      </c>
      <c r="N72" s="275" t="s">
        <v>1631</v>
      </c>
      <c r="O72" s="276"/>
      <c r="P72" t="s">
        <v>1597</v>
      </c>
      <c r="Q72" s="277"/>
    </row>
    <row r="73" spans="1:17" ht="30.6" x14ac:dyDescent="0.3">
      <c r="A73" s="271" t="s">
        <v>1589</v>
      </c>
      <c r="B73" s="272" t="s">
        <v>1764</v>
      </c>
      <c r="C73" s="272" t="s">
        <v>1772</v>
      </c>
      <c r="D73" s="272" t="s">
        <v>1773</v>
      </c>
      <c r="E73" t="s">
        <v>224</v>
      </c>
      <c r="F73" t="s">
        <v>225</v>
      </c>
      <c r="G73" t="s">
        <v>226</v>
      </c>
      <c r="H73" s="273" t="s">
        <v>1767</v>
      </c>
      <c r="I73" s="273" t="s">
        <v>20</v>
      </c>
      <c r="J73" s="273" t="s">
        <v>18</v>
      </c>
      <c r="K73" s="273" t="s">
        <v>1635</v>
      </c>
      <c r="L73" s="273" t="s">
        <v>1448</v>
      </c>
      <c r="M73" s="272" t="s">
        <v>1768</v>
      </c>
      <c r="N73" s="272" t="s">
        <v>1631</v>
      </c>
      <c r="O73" s="273"/>
      <c r="P73" t="s">
        <v>1597</v>
      </c>
      <c r="Q73" s="274"/>
    </row>
    <row r="74" spans="1:17" ht="30.6" x14ac:dyDescent="0.3">
      <c r="A74" s="271" t="s">
        <v>1589</v>
      </c>
      <c r="B74" s="275" t="s">
        <v>1764</v>
      </c>
      <c r="C74" s="275" t="s">
        <v>1774</v>
      </c>
      <c r="D74" s="275" t="s">
        <v>1775</v>
      </c>
      <c r="E74" t="s">
        <v>227</v>
      </c>
      <c r="F74" t="s">
        <v>228</v>
      </c>
      <c r="G74" t="s">
        <v>229</v>
      </c>
      <c r="H74" s="276" t="s">
        <v>1767</v>
      </c>
      <c r="I74" s="276" t="s">
        <v>20</v>
      </c>
      <c r="J74" s="276" t="s">
        <v>18</v>
      </c>
      <c r="K74" s="276" t="s">
        <v>1635</v>
      </c>
      <c r="L74" s="276" t="s">
        <v>1448</v>
      </c>
      <c r="M74" s="275" t="s">
        <v>1768</v>
      </c>
      <c r="N74" s="275" t="s">
        <v>1631</v>
      </c>
      <c r="O74" s="276"/>
      <c r="P74" t="s">
        <v>1597</v>
      </c>
      <c r="Q74" s="277"/>
    </row>
    <row r="75" spans="1:17" ht="30.6" x14ac:dyDescent="0.3">
      <c r="A75" s="271" t="s">
        <v>1589</v>
      </c>
      <c r="B75" s="272" t="s">
        <v>1776</v>
      </c>
      <c r="C75" s="272" t="s">
        <v>1777</v>
      </c>
      <c r="D75" s="272" t="s">
        <v>1778</v>
      </c>
      <c r="E75" t="s">
        <v>230</v>
      </c>
      <c r="F75" t="s">
        <v>231</v>
      </c>
      <c r="G75" t="s">
        <v>232</v>
      </c>
      <c r="H75" s="273" t="s">
        <v>1767</v>
      </c>
      <c r="I75" s="273" t="s">
        <v>20</v>
      </c>
      <c r="J75" s="273" t="s">
        <v>18</v>
      </c>
      <c r="K75" s="273" t="s">
        <v>1635</v>
      </c>
      <c r="L75" s="273" t="s">
        <v>1448</v>
      </c>
      <c r="M75" s="272" t="s">
        <v>1768</v>
      </c>
      <c r="N75" s="272" t="s">
        <v>1631</v>
      </c>
      <c r="O75" s="273"/>
      <c r="P75" t="s">
        <v>1597</v>
      </c>
      <c r="Q75" s="274"/>
    </row>
    <row r="76" spans="1:17" ht="30.6" x14ac:dyDescent="0.3">
      <c r="A76" s="271" t="s">
        <v>1589</v>
      </c>
      <c r="B76" s="275" t="s">
        <v>1764</v>
      </c>
      <c r="C76" s="275" t="s">
        <v>1779</v>
      </c>
      <c r="D76" s="275" t="s">
        <v>1780</v>
      </c>
      <c r="E76" t="s">
        <v>233</v>
      </c>
      <c r="F76" t="s">
        <v>234</v>
      </c>
      <c r="G76" t="s">
        <v>235</v>
      </c>
      <c r="H76" s="276" t="s">
        <v>1767</v>
      </c>
      <c r="I76" s="276" t="s">
        <v>20</v>
      </c>
      <c r="J76" s="276" t="s">
        <v>18</v>
      </c>
      <c r="K76" s="276" t="s">
        <v>1635</v>
      </c>
      <c r="L76" s="276" t="s">
        <v>1448</v>
      </c>
      <c r="M76" s="275" t="s">
        <v>1768</v>
      </c>
      <c r="N76" s="275" t="s">
        <v>1631</v>
      </c>
      <c r="O76" s="276"/>
      <c r="P76" t="s">
        <v>1597</v>
      </c>
      <c r="Q76" s="277"/>
    </row>
    <row r="77" spans="1:17" ht="30.6" x14ac:dyDescent="0.3">
      <c r="A77" s="271" t="s">
        <v>1589</v>
      </c>
      <c r="B77" s="272" t="s">
        <v>1776</v>
      </c>
      <c r="C77" s="272" t="s">
        <v>1781</v>
      </c>
      <c r="D77" s="272" t="s">
        <v>1782</v>
      </c>
      <c r="E77" t="s">
        <v>236</v>
      </c>
      <c r="F77" t="s">
        <v>237</v>
      </c>
      <c r="G77" t="s">
        <v>238</v>
      </c>
      <c r="H77" s="273" t="s">
        <v>1767</v>
      </c>
      <c r="I77" s="273" t="s">
        <v>20</v>
      </c>
      <c r="J77" s="273" t="s">
        <v>18</v>
      </c>
      <c r="K77" s="273" t="s">
        <v>1635</v>
      </c>
      <c r="L77" s="273" t="s">
        <v>1448</v>
      </c>
      <c r="M77" s="272" t="s">
        <v>1768</v>
      </c>
      <c r="N77" s="272" t="s">
        <v>1631</v>
      </c>
      <c r="O77" s="273"/>
      <c r="P77" t="s">
        <v>1597</v>
      </c>
      <c r="Q77" s="274"/>
    </row>
    <row r="78" spans="1:17" ht="30.6" x14ac:dyDescent="0.3">
      <c r="A78" s="271" t="s">
        <v>1589</v>
      </c>
      <c r="B78" s="275" t="s">
        <v>1764</v>
      </c>
      <c r="C78" s="275" t="s">
        <v>1783</v>
      </c>
      <c r="D78" s="275" t="s">
        <v>1784</v>
      </c>
      <c r="E78" t="s">
        <v>239</v>
      </c>
      <c r="F78" t="s">
        <v>240</v>
      </c>
      <c r="G78" t="s">
        <v>241</v>
      </c>
      <c r="H78" s="276" t="s">
        <v>1767</v>
      </c>
      <c r="I78" s="276" t="s">
        <v>20</v>
      </c>
      <c r="J78" s="276" t="s">
        <v>18</v>
      </c>
      <c r="K78" s="276" t="s">
        <v>1635</v>
      </c>
      <c r="L78" s="276" t="s">
        <v>1448</v>
      </c>
      <c r="M78" s="275" t="s">
        <v>1768</v>
      </c>
      <c r="N78" s="275" t="s">
        <v>1631</v>
      </c>
      <c r="O78" s="276"/>
      <c r="P78" t="s">
        <v>1597</v>
      </c>
      <c r="Q78" s="277"/>
    </row>
    <row r="79" spans="1:17" ht="30.6" x14ac:dyDescent="0.3">
      <c r="A79" s="271" t="s">
        <v>1589</v>
      </c>
      <c r="B79" s="272" t="s">
        <v>1769</v>
      </c>
      <c r="C79" s="272" t="s">
        <v>1785</v>
      </c>
      <c r="D79" s="272" t="s">
        <v>1786</v>
      </c>
      <c r="E79" t="s">
        <v>242</v>
      </c>
      <c r="F79" t="s">
        <v>243</v>
      </c>
      <c r="G79" t="s">
        <v>244</v>
      </c>
      <c r="H79" s="273" t="s">
        <v>1767</v>
      </c>
      <c r="I79" s="273" t="s">
        <v>20</v>
      </c>
      <c r="J79" s="273" t="s">
        <v>18</v>
      </c>
      <c r="K79" s="273" t="s">
        <v>1635</v>
      </c>
      <c r="L79" s="273" t="s">
        <v>1448</v>
      </c>
      <c r="M79" s="272" t="s">
        <v>1768</v>
      </c>
      <c r="N79" s="272" t="s">
        <v>1631</v>
      </c>
      <c r="O79" s="273"/>
      <c r="P79" t="s">
        <v>1597</v>
      </c>
      <c r="Q79" s="274"/>
    </row>
    <row r="80" spans="1:17" ht="30.6" x14ac:dyDescent="0.3">
      <c r="A80" s="271" t="s">
        <v>1589</v>
      </c>
      <c r="B80" s="275" t="s">
        <v>1764</v>
      </c>
      <c r="C80" s="275" t="s">
        <v>1787</v>
      </c>
      <c r="D80" s="275" t="s">
        <v>1788</v>
      </c>
      <c r="E80" t="s">
        <v>245</v>
      </c>
      <c r="F80" t="s">
        <v>246</v>
      </c>
      <c r="G80" t="s">
        <v>247</v>
      </c>
      <c r="H80" s="276" t="s">
        <v>1767</v>
      </c>
      <c r="I80" s="276" t="s">
        <v>20</v>
      </c>
      <c r="J80" s="276" t="s">
        <v>18</v>
      </c>
      <c r="K80" s="276" t="s">
        <v>1635</v>
      </c>
      <c r="L80" s="276" t="s">
        <v>1448</v>
      </c>
      <c r="M80" s="275" t="s">
        <v>1768</v>
      </c>
      <c r="N80" s="275" t="s">
        <v>1631</v>
      </c>
      <c r="O80" s="276"/>
      <c r="P80" t="s">
        <v>1597</v>
      </c>
      <c r="Q80" s="277"/>
    </row>
    <row r="81" spans="1:17" ht="30.6" x14ac:dyDescent="0.3">
      <c r="A81" s="271" t="s">
        <v>1589</v>
      </c>
      <c r="B81" s="272" t="s">
        <v>1789</v>
      </c>
      <c r="C81" s="272" t="s">
        <v>1790</v>
      </c>
      <c r="D81" s="272" t="s">
        <v>1791</v>
      </c>
      <c r="E81" t="s">
        <v>248</v>
      </c>
      <c r="F81" t="s">
        <v>249</v>
      </c>
      <c r="G81" t="s">
        <v>250</v>
      </c>
      <c r="H81" s="273" t="s">
        <v>1593</v>
      </c>
      <c r="I81" s="273" t="s">
        <v>20</v>
      </c>
      <c r="J81" s="273" t="s">
        <v>18</v>
      </c>
      <c r="K81" s="273" t="s">
        <v>1704</v>
      </c>
      <c r="L81" s="273" t="s">
        <v>251</v>
      </c>
      <c r="M81" s="272" t="s">
        <v>1792</v>
      </c>
      <c r="N81" s="272" t="s">
        <v>1596</v>
      </c>
      <c r="O81" s="273" t="s">
        <v>212</v>
      </c>
      <c r="P81" t="s">
        <v>1597</v>
      </c>
      <c r="Q81" s="274"/>
    </row>
    <row r="82" spans="1:17" ht="30.6" x14ac:dyDescent="0.3">
      <c r="A82" s="271" t="s">
        <v>1589</v>
      </c>
      <c r="B82" s="275" t="s">
        <v>1789</v>
      </c>
      <c r="C82" s="275" t="s">
        <v>1793</v>
      </c>
      <c r="D82" s="275" t="s">
        <v>1794</v>
      </c>
      <c r="E82" t="s">
        <v>252</v>
      </c>
      <c r="F82" t="s">
        <v>253</v>
      </c>
      <c r="G82" t="s">
        <v>254</v>
      </c>
      <c r="H82" s="276" t="s">
        <v>1593</v>
      </c>
      <c r="I82" s="276" t="s">
        <v>20</v>
      </c>
      <c r="J82" s="276" t="s">
        <v>18</v>
      </c>
      <c r="K82" s="276" t="s">
        <v>1704</v>
      </c>
      <c r="L82" s="276" t="s">
        <v>251</v>
      </c>
      <c r="M82" s="275" t="s">
        <v>1792</v>
      </c>
      <c r="N82" s="275" t="s">
        <v>1596</v>
      </c>
      <c r="O82" s="276" t="s">
        <v>212</v>
      </c>
      <c r="P82" t="s">
        <v>1597</v>
      </c>
      <c r="Q82" s="277"/>
    </row>
    <row r="83" spans="1:17" ht="30.6" x14ac:dyDescent="0.3">
      <c r="A83" s="271" t="s">
        <v>1589</v>
      </c>
      <c r="B83" s="272" t="s">
        <v>1789</v>
      </c>
      <c r="C83" s="272" t="s">
        <v>1795</v>
      </c>
      <c r="D83" s="272" t="s">
        <v>1796</v>
      </c>
      <c r="E83" t="s">
        <v>255</v>
      </c>
      <c r="F83" t="s">
        <v>256</v>
      </c>
      <c r="G83" t="s">
        <v>257</v>
      </c>
      <c r="H83" s="273" t="s">
        <v>1593</v>
      </c>
      <c r="I83" s="273" t="s">
        <v>20</v>
      </c>
      <c r="J83" s="273" t="s">
        <v>18</v>
      </c>
      <c r="K83" s="273" t="s">
        <v>1704</v>
      </c>
      <c r="L83" s="273" t="s">
        <v>251</v>
      </c>
      <c r="M83" s="272" t="s">
        <v>1792</v>
      </c>
      <c r="N83" s="272" t="s">
        <v>1596</v>
      </c>
      <c r="O83" s="273" t="s">
        <v>212</v>
      </c>
      <c r="P83" t="s">
        <v>1597</v>
      </c>
      <c r="Q83" s="274"/>
    </row>
    <row r="84" spans="1:17" ht="30.6" x14ac:dyDescent="0.3">
      <c r="A84" s="271" t="s">
        <v>1589</v>
      </c>
      <c r="B84" s="275" t="s">
        <v>1789</v>
      </c>
      <c r="C84" s="275" t="s">
        <v>1797</v>
      </c>
      <c r="D84" s="275" t="s">
        <v>1798</v>
      </c>
      <c r="E84" t="s">
        <v>258</v>
      </c>
      <c r="F84" t="s">
        <v>259</v>
      </c>
      <c r="G84" t="s">
        <v>260</v>
      </c>
      <c r="H84" s="276" t="s">
        <v>1593</v>
      </c>
      <c r="I84" s="276" t="s">
        <v>20</v>
      </c>
      <c r="J84" s="276" t="s">
        <v>18</v>
      </c>
      <c r="K84" s="276" t="s">
        <v>1704</v>
      </c>
      <c r="L84" s="276" t="s">
        <v>251</v>
      </c>
      <c r="M84" s="275" t="s">
        <v>1792</v>
      </c>
      <c r="N84" s="275" t="s">
        <v>1596</v>
      </c>
      <c r="O84" s="276" t="s">
        <v>24</v>
      </c>
      <c r="P84" t="s">
        <v>1597</v>
      </c>
      <c r="Q84" s="277"/>
    </row>
    <row r="85" spans="1:17" ht="30.6" x14ac:dyDescent="0.3">
      <c r="A85" s="271" t="s">
        <v>1589</v>
      </c>
      <c r="B85" s="272" t="s">
        <v>1789</v>
      </c>
      <c r="C85" s="272" t="s">
        <v>1799</v>
      </c>
      <c r="D85" s="272" t="s">
        <v>1800</v>
      </c>
      <c r="E85" t="s">
        <v>261</v>
      </c>
      <c r="F85" t="s">
        <v>262</v>
      </c>
      <c r="G85" t="s">
        <v>263</v>
      </c>
      <c r="H85" s="273" t="s">
        <v>1593</v>
      </c>
      <c r="I85" s="273" t="s">
        <v>20</v>
      </c>
      <c r="J85" s="273" t="s">
        <v>18</v>
      </c>
      <c r="K85" s="273" t="s">
        <v>1704</v>
      </c>
      <c r="L85" s="273" t="s">
        <v>251</v>
      </c>
      <c r="M85" s="272" t="s">
        <v>1792</v>
      </c>
      <c r="N85" s="272" t="s">
        <v>1596</v>
      </c>
      <c r="O85" s="273" t="s">
        <v>24</v>
      </c>
      <c r="P85" t="s">
        <v>1597</v>
      </c>
      <c r="Q85" s="274"/>
    </row>
    <row r="86" spans="1:17" ht="30.6" x14ac:dyDescent="0.3">
      <c r="A86" s="271" t="s">
        <v>1589</v>
      </c>
      <c r="B86" s="275" t="s">
        <v>1801</v>
      </c>
      <c r="C86" s="275" t="s">
        <v>1802</v>
      </c>
      <c r="D86" s="275" t="s">
        <v>1803</v>
      </c>
      <c r="E86" t="s">
        <v>264</v>
      </c>
      <c r="F86" t="s">
        <v>1519</v>
      </c>
      <c r="G86" t="s">
        <v>1520</v>
      </c>
      <c r="H86" s="276" t="s">
        <v>1593</v>
      </c>
      <c r="I86" s="276" t="s">
        <v>20</v>
      </c>
      <c r="J86" s="276" t="s">
        <v>17</v>
      </c>
      <c r="K86" s="276" t="s">
        <v>1594</v>
      </c>
      <c r="L86" s="276" t="s">
        <v>110</v>
      </c>
      <c r="M86" s="275" t="s">
        <v>1670</v>
      </c>
      <c r="N86" s="275"/>
      <c r="O86" s="276" t="s">
        <v>24</v>
      </c>
      <c r="P86" t="s">
        <v>1597</v>
      </c>
      <c r="Q86" s="277"/>
    </row>
    <row r="87" spans="1:17" ht="30.6" x14ac:dyDescent="0.3">
      <c r="A87" s="271" t="s">
        <v>1589</v>
      </c>
      <c r="B87" s="272" t="s">
        <v>1801</v>
      </c>
      <c r="C87" s="272" t="s">
        <v>1804</v>
      </c>
      <c r="D87" s="272" t="s">
        <v>1805</v>
      </c>
      <c r="E87" t="s">
        <v>265</v>
      </c>
      <c r="F87" t="s">
        <v>1521</v>
      </c>
      <c r="G87" t="s">
        <v>1522</v>
      </c>
      <c r="H87" s="273" t="s">
        <v>1593</v>
      </c>
      <c r="I87" s="273" t="s">
        <v>20</v>
      </c>
      <c r="J87" s="273" t="s">
        <v>17</v>
      </c>
      <c r="K87" s="273" t="s">
        <v>1594</v>
      </c>
      <c r="L87" s="273" t="s">
        <v>110</v>
      </c>
      <c r="M87" s="272" t="s">
        <v>1670</v>
      </c>
      <c r="N87" s="272" t="s">
        <v>1596</v>
      </c>
      <c r="O87" s="273" t="s">
        <v>24</v>
      </c>
      <c r="P87" t="s">
        <v>1597</v>
      </c>
      <c r="Q87" s="274"/>
    </row>
    <row r="88" spans="1:17" ht="30.6" x14ac:dyDescent="0.3">
      <c r="A88" s="271" t="s">
        <v>1589</v>
      </c>
      <c r="B88" s="275" t="s">
        <v>1806</v>
      </c>
      <c r="C88" s="275" t="s">
        <v>1807</v>
      </c>
      <c r="D88" s="275" t="s">
        <v>1808</v>
      </c>
      <c r="E88" t="s">
        <v>266</v>
      </c>
      <c r="F88" t="s">
        <v>267</v>
      </c>
      <c r="G88" t="s">
        <v>268</v>
      </c>
      <c r="H88" s="276" t="s">
        <v>1593</v>
      </c>
      <c r="I88" s="276" t="s">
        <v>20</v>
      </c>
      <c r="J88" s="276" t="s">
        <v>17</v>
      </c>
      <c r="K88" s="276" t="s">
        <v>1594</v>
      </c>
      <c r="L88" s="276" t="s">
        <v>110</v>
      </c>
      <c r="M88" s="275" t="s">
        <v>1670</v>
      </c>
      <c r="N88" s="275" t="s">
        <v>1596</v>
      </c>
      <c r="O88" s="276" t="s">
        <v>24</v>
      </c>
      <c r="P88" t="s">
        <v>1597</v>
      </c>
      <c r="Q88" s="277"/>
    </row>
    <row r="89" spans="1:17" ht="30.6" x14ac:dyDescent="0.3">
      <c r="A89" s="271" t="s">
        <v>1589</v>
      </c>
      <c r="B89" s="272" t="s">
        <v>1801</v>
      </c>
      <c r="C89" s="272" t="s">
        <v>1809</v>
      </c>
      <c r="D89" s="272" t="s">
        <v>1810</v>
      </c>
      <c r="E89" t="s">
        <v>269</v>
      </c>
      <c r="F89" t="s">
        <v>1523</v>
      </c>
      <c r="G89" t="s">
        <v>1524</v>
      </c>
      <c r="H89" s="273" t="s">
        <v>1593</v>
      </c>
      <c r="I89" s="273" t="s">
        <v>20</v>
      </c>
      <c r="J89" s="273" t="s">
        <v>17</v>
      </c>
      <c r="K89" s="273" t="s">
        <v>1594</v>
      </c>
      <c r="L89" s="273" t="s">
        <v>110</v>
      </c>
      <c r="M89" s="272" t="s">
        <v>1670</v>
      </c>
      <c r="N89" s="272" t="s">
        <v>1596</v>
      </c>
      <c r="O89" s="273" t="s">
        <v>24</v>
      </c>
      <c r="P89" t="s">
        <v>1597</v>
      </c>
      <c r="Q89" s="274"/>
    </row>
    <row r="90" spans="1:17" ht="30.6" x14ac:dyDescent="0.3">
      <c r="A90" s="271" t="s">
        <v>1589</v>
      </c>
      <c r="B90" s="275" t="s">
        <v>1811</v>
      </c>
      <c r="C90" s="275" t="s">
        <v>1812</v>
      </c>
      <c r="D90" s="275" t="s">
        <v>1813</v>
      </c>
      <c r="E90" t="s">
        <v>270</v>
      </c>
      <c r="F90" t="s">
        <v>271</v>
      </c>
      <c r="G90" t="s">
        <v>272</v>
      </c>
      <c r="H90" s="276" t="s">
        <v>1593</v>
      </c>
      <c r="I90" s="276" t="s">
        <v>20</v>
      </c>
      <c r="J90" s="276" t="s">
        <v>17</v>
      </c>
      <c r="K90" s="276" t="s">
        <v>1594</v>
      </c>
      <c r="L90" s="276" t="s">
        <v>110</v>
      </c>
      <c r="M90" s="275" t="s">
        <v>1670</v>
      </c>
      <c r="N90" s="275" t="s">
        <v>1596</v>
      </c>
      <c r="O90" s="276" t="s">
        <v>24</v>
      </c>
      <c r="P90" t="s">
        <v>1597</v>
      </c>
      <c r="Q90" s="277"/>
    </row>
    <row r="91" spans="1:17" ht="30.6" x14ac:dyDescent="0.3">
      <c r="A91" s="271" t="s">
        <v>1589</v>
      </c>
      <c r="B91" s="272" t="s">
        <v>1814</v>
      </c>
      <c r="C91" s="272" t="s">
        <v>1815</v>
      </c>
      <c r="D91" s="272" t="s">
        <v>1816</v>
      </c>
      <c r="E91" t="s">
        <v>273</v>
      </c>
      <c r="F91" t="s">
        <v>1525</v>
      </c>
      <c r="G91" t="s">
        <v>1526</v>
      </c>
      <c r="H91" s="273" t="s">
        <v>1593</v>
      </c>
      <c r="I91" s="273" t="s">
        <v>20</v>
      </c>
      <c r="J91" s="273" t="s">
        <v>17</v>
      </c>
      <c r="K91" s="273" t="s">
        <v>1594</v>
      </c>
      <c r="L91" s="273" t="s">
        <v>110</v>
      </c>
      <c r="M91" s="272" t="s">
        <v>1670</v>
      </c>
      <c r="N91" s="272"/>
      <c r="O91" s="273" t="s">
        <v>24</v>
      </c>
      <c r="P91" t="s">
        <v>1597</v>
      </c>
      <c r="Q91" s="274"/>
    </row>
    <row r="92" spans="1:17" ht="30.6" x14ac:dyDescent="0.3">
      <c r="A92" s="271" t="s">
        <v>1589</v>
      </c>
      <c r="B92" s="275" t="s">
        <v>1814</v>
      </c>
      <c r="C92" s="275" t="s">
        <v>1817</v>
      </c>
      <c r="D92" s="275" t="s">
        <v>1818</v>
      </c>
      <c r="E92" t="s">
        <v>274</v>
      </c>
      <c r="F92" t="s">
        <v>1527</v>
      </c>
      <c r="G92" t="s">
        <v>1528</v>
      </c>
      <c r="H92" s="276" t="s">
        <v>1593</v>
      </c>
      <c r="I92" s="276" t="s">
        <v>20</v>
      </c>
      <c r="J92" s="276" t="s">
        <v>17</v>
      </c>
      <c r="K92" s="276" t="s">
        <v>1594</v>
      </c>
      <c r="L92" s="276" t="s">
        <v>110</v>
      </c>
      <c r="M92" s="275" t="s">
        <v>1670</v>
      </c>
      <c r="N92" s="275"/>
      <c r="O92" s="276" t="s">
        <v>24</v>
      </c>
      <c r="P92" t="s">
        <v>1597</v>
      </c>
      <c r="Q92" s="277"/>
    </row>
    <row r="93" spans="1:17" ht="30.6" x14ac:dyDescent="0.3">
      <c r="A93" s="271" t="s">
        <v>1589</v>
      </c>
      <c r="B93" s="272" t="s">
        <v>1801</v>
      </c>
      <c r="C93" s="272" t="s">
        <v>1819</v>
      </c>
      <c r="D93" s="272" t="s">
        <v>1820</v>
      </c>
      <c r="E93" t="s">
        <v>275</v>
      </c>
      <c r="F93" t="s">
        <v>1529</v>
      </c>
      <c r="G93" t="s">
        <v>1530</v>
      </c>
      <c r="H93" s="273" t="s">
        <v>1593</v>
      </c>
      <c r="I93" s="273" t="s">
        <v>20</v>
      </c>
      <c r="J93" s="273" t="s">
        <v>17</v>
      </c>
      <c r="K93" s="273" t="s">
        <v>1594</v>
      </c>
      <c r="L93" s="273" t="s">
        <v>110</v>
      </c>
      <c r="M93" s="272" t="s">
        <v>1670</v>
      </c>
      <c r="N93" s="272"/>
      <c r="O93" s="273" t="s">
        <v>24</v>
      </c>
      <c r="P93" t="s">
        <v>1597</v>
      </c>
      <c r="Q93" s="274"/>
    </row>
    <row r="94" spans="1:17" ht="30.6" x14ac:dyDescent="0.3">
      <c r="A94" s="271" t="s">
        <v>1589</v>
      </c>
      <c r="B94" s="275" t="s">
        <v>1821</v>
      </c>
      <c r="C94" s="275" t="s">
        <v>1822</v>
      </c>
      <c r="D94" s="275" t="s">
        <v>1823</v>
      </c>
      <c r="E94" t="s">
        <v>276</v>
      </c>
      <c r="F94" t="s">
        <v>277</v>
      </c>
      <c r="G94" t="s">
        <v>278</v>
      </c>
      <c r="H94" s="276" t="s">
        <v>1593</v>
      </c>
      <c r="I94" s="276" t="s">
        <v>20</v>
      </c>
      <c r="J94" s="276" t="s">
        <v>17</v>
      </c>
      <c r="K94" s="276" t="s">
        <v>1594</v>
      </c>
      <c r="L94" s="276" t="s">
        <v>110</v>
      </c>
      <c r="M94" s="275" t="s">
        <v>1670</v>
      </c>
      <c r="N94" s="275" t="s">
        <v>1596</v>
      </c>
      <c r="O94" s="276" t="s">
        <v>24</v>
      </c>
      <c r="P94" t="s">
        <v>1597</v>
      </c>
      <c r="Q94" s="277"/>
    </row>
    <row r="95" spans="1:17" ht="30.6" x14ac:dyDescent="0.3">
      <c r="A95" s="271" t="s">
        <v>1589</v>
      </c>
      <c r="B95" s="272" t="s">
        <v>1821</v>
      </c>
      <c r="C95" s="272" t="s">
        <v>1824</v>
      </c>
      <c r="D95" s="272" t="s">
        <v>1825</v>
      </c>
      <c r="E95" t="s">
        <v>279</v>
      </c>
      <c r="F95" t="s">
        <v>1531</v>
      </c>
      <c r="G95" t="s">
        <v>1532</v>
      </c>
      <c r="H95" s="273" t="s">
        <v>1593</v>
      </c>
      <c r="I95" s="273" t="s">
        <v>20</v>
      </c>
      <c r="J95" s="273" t="s">
        <v>17</v>
      </c>
      <c r="K95" s="273" t="s">
        <v>1594</v>
      </c>
      <c r="L95" s="273" t="s">
        <v>110</v>
      </c>
      <c r="M95" s="272" t="s">
        <v>1670</v>
      </c>
      <c r="N95" s="272"/>
      <c r="O95" s="273" t="s">
        <v>280</v>
      </c>
      <c r="P95" t="s">
        <v>1597</v>
      </c>
      <c r="Q95" s="274"/>
    </row>
    <row r="96" spans="1:17" ht="30.6" x14ac:dyDescent="0.3">
      <c r="A96" s="271" t="s">
        <v>1589</v>
      </c>
      <c r="B96" s="275" t="s">
        <v>1801</v>
      </c>
      <c r="C96" s="275" t="s">
        <v>1826</v>
      </c>
      <c r="D96" s="275" t="s">
        <v>1827</v>
      </c>
      <c r="E96" t="s">
        <v>281</v>
      </c>
      <c r="F96" t="s">
        <v>1533</v>
      </c>
      <c r="G96" t="s">
        <v>1534</v>
      </c>
      <c r="H96" s="276" t="s">
        <v>1593</v>
      </c>
      <c r="I96" s="276" t="s">
        <v>20</v>
      </c>
      <c r="J96" s="276" t="s">
        <v>17</v>
      </c>
      <c r="K96" s="276" t="s">
        <v>1594</v>
      </c>
      <c r="L96" s="276" t="s">
        <v>110</v>
      </c>
      <c r="M96" s="275" t="s">
        <v>1670</v>
      </c>
      <c r="N96" s="275"/>
      <c r="O96" s="276" t="s">
        <v>24</v>
      </c>
      <c r="P96" t="s">
        <v>1597</v>
      </c>
      <c r="Q96" s="277"/>
    </row>
    <row r="97" spans="1:17" ht="30.6" x14ac:dyDescent="0.3">
      <c r="A97" s="271" t="s">
        <v>1589</v>
      </c>
      <c r="B97" s="272" t="s">
        <v>1801</v>
      </c>
      <c r="C97" s="272" t="s">
        <v>1828</v>
      </c>
      <c r="D97" s="272" t="s">
        <v>1829</v>
      </c>
      <c r="E97" t="s">
        <v>282</v>
      </c>
      <c r="F97" t="s">
        <v>1535</v>
      </c>
      <c r="G97" t="s">
        <v>1536</v>
      </c>
      <c r="H97" s="273" t="s">
        <v>1593</v>
      </c>
      <c r="I97" s="273" t="s">
        <v>20</v>
      </c>
      <c r="J97" s="273" t="s">
        <v>17</v>
      </c>
      <c r="K97" s="273" t="s">
        <v>1594</v>
      </c>
      <c r="L97" s="273" t="s">
        <v>110</v>
      </c>
      <c r="M97" s="272" t="s">
        <v>1670</v>
      </c>
      <c r="N97" s="272" t="s">
        <v>1830</v>
      </c>
      <c r="O97" s="273" t="s">
        <v>22</v>
      </c>
      <c r="P97" t="s">
        <v>1597</v>
      </c>
      <c r="Q97" s="274"/>
    </row>
    <row r="98" spans="1:17" ht="30.6" x14ac:dyDescent="0.3">
      <c r="A98" s="271" t="s">
        <v>1589</v>
      </c>
      <c r="B98" s="275" t="s">
        <v>1801</v>
      </c>
      <c r="C98" s="275" t="s">
        <v>1831</v>
      </c>
      <c r="D98" s="275" t="s">
        <v>1832</v>
      </c>
      <c r="E98" t="s">
        <v>283</v>
      </c>
      <c r="F98" t="s">
        <v>1537</v>
      </c>
      <c r="G98" t="s">
        <v>1538</v>
      </c>
      <c r="H98" s="276" t="s">
        <v>1593</v>
      </c>
      <c r="I98" s="276" t="s">
        <v>20</v>
      </c>
      <c r="J98" s="276" t="s">
        <v>17</v>
      </c>
      <c r="K98" s="276" t="s">
        <v>1594</v>
      </c>
      <c r="L98" s="276" t="s">
        <v>110</v>
      </c>
      <c r="M98" s="275" t="s">
        <v>1670</v>
      </c>
      <c r="N98" s="275"/>
      <c r="O98" s="276" t="s">
        <v>24</v>
      </c>
      <c r="P98" t="s">
        <v>1597</v>
      </c>
      <c r="Q98" s="277"/>
    </row>
    <row r="99" spans="1:17" ht="30.6" x14ac:dyDescent="0.3">
      <c r="A99" s="271" t="s">
        <v>1589</v>
      </c>
      <c r="B99" s="278">
        <v>44470</v>
      </c>
      <c r="C99" s="272"/>
      <c r="D99" s="272" t="s">
        <v>1833</v>
      </c>
      <c r="E99" t="s">
        <v>284</v>
      </c>
      <c r="F99" t="s">
        <v>285</v>
      </c>
      <c r="G99" t="s">
        <v>286</v>
      </c>
      <c r="H99" s="273" t="s">
        <v>1593</v>
      </c>
      <c r="I99" s="273" t="s">
        <v>16</v>
      </c>
      <c r="J99" s="273" t="s">
        <v>18</v>
      </c>
      <c r="K99" s="273" t="s">
        <v>1594</v>
      </c>
      <c r="L99" s="273" t="s">
        <v>110</v>
      </c>
      <c r="M99" s="272" t="s">
        <v>1670</v>
      </c>
      <c r="N99" s="272" t="s">
        <v>1596</v>
      </c>
      <c r="O99" s="273" t="s">
        <v>23</v>
      </c>
      <c r="P99" t="s">
        <v>1597</v>
      </c>
      <c r="Q99" s="274"/>
    </row>
    <row r="100" spans="1:17" ht="30.6" x14ac:dyDescent="0.3">
      <c r="A100" s="271" t="s">
        <v>1589</v>
      </c>
      <c r="B100" s="275" t="s">
        <v>1834</v>
      </c>
      <c r="C100" s="275"/>
      <c r="D100" s="275" t="s">
        <v>1835</v>
      </c>
      <c r="E100" t="s">
        <v>1476</v>
      </c>
      <c r="F100" t="s">
        <v>1477</v>
      </c>
      <c r="G100" t="s">
        <v>1478</v>
      </c>
      <c r="H100" s="276" t="s">
        <v>1593</v>
      </c>
      <c r="I100" s="276" t="s">
        <v>16</v>
      </c>
      <c r="J100" s="276" t="s">
        <v>17</v>
      </c>
      <c r="K100" s="276" t="s">
        <v>1594</v>
      </c>
      <c r="L100" s="276" t="s">
        <v>110</v>
      </c>
      <c r="M100" s="275" t="s">
        <v>1836</v>
      </c>
      <c r="N100" s="275" t="s">
        <v>1596</v>
      </c>
      <c r="O100" s="276" t="s">
        <v>1459</v>
      </c>
      <c r="P100" t="s">
        <v>1597</v>
      </c>
      <c r="Q100" s="277"/>
    </row>
    <row r="101" spans="1:17" ht="30.6" x14ac:dyDescent="0.3">
      <c r="A101" s="271" t="s">
        <v>1589</v>
      </c>
      <c r="B101" s="272" t="s">
        <v>1806</v>
      </c>
      <c r="C101" s="272"/>
      <c r="D101" s="272" t="s">
        <v>1837</v>
      </c>
      <c r="E101" t="s">
        <v>287</v>
      </c>
      <c r="F101" t="s">
        <v>288</v>
      </c>
      <c r="G101" t="s">
        <v>289</v>
      </c>
      <c r="H101" s="273" t="s">
        <v>1593</v>
      </c>
      <c r="I101" s="273" t="s">
        <v>16</v>
      </c>
      <c r="J101" s="273" t="s">
        <v>17</v>
      </c>
      <c r="K101" s="273" t="s">
        <v>1594</v>
      </c>
      <c r="L101" s="273" t="s">
        <v>110</v>
      </c>
      <c r="M101" s="272" t="s">
        <v>1670</v>
      </c>
      <c r="N101" s="272"/>
      <c r="O101" s="273" t="s">
        <v>24</v>
      </c>
      <c r="P101" t="s">
        <v>1597</v>
      </c>
      <c r="Q101" s="274"/>
    </row>
    <row r="102" spans="1:17" ht="30.6" x14ac:dyDescent="0.3">
      <c r="A102" s="271" t="s">
        <v>1589</v>
      </c>
      <c r="B102" s="275" t="s">
        <v>1668</v>
      </c>
      <c r="C102" s="275"/>
      <c r="D102" s="275" t="s">
        <v>1838</v>
      </c>
      <c r="E102" t="s">
        <v>290</v>
      </c>
      <c r="F102" t="s">
        <v>291</v>
      </c>
      <c r="G102" t="s">
        <v>292</v>
      </c>
      <c r="H102" s="276" t="s">
        <v>1593</v>
      </c>
      <c r="I102" s="276" t="s">
        <v>16</v>
      </c>
      <c r="J102" s="276" t="s">
        <v>17</v>
      </c>
      <c r="K102" s="276" t="s">
        <v>1594</v>
      </c>
      <c r="L102" s="276" t="s">
        <v>110</v>
      </c>
      <c r="M102" s="275" t="s">
        <v>1670</v>
      </c>
      <c r="N102" s="275" t="s">
        <v>1596</v>
      </c>
      <c r="O102" s="276" t="s">
        <v>24</v>
      </c>
      <c r="P102" t="s">
        <v>1597</v>
      </c>
      <c r="Q102" s="277"/>
    </row>
    <row r="103" spans="1:17" ht="30.6" x14ac:dyDescent="0.3">
      <c r="A103" s="271" t="s">
        <v>1589</v>
      </c>
      <c r="B103" s="272" t="s">
        <v>1839</v>
      </c>
      <c r="C103" s="272"/>
      <c r="D103" s="272" t="s">
        <v>1840</v>
      </c>
      <c r="E103" t="s">
        <v>1479</v>
      </c>
      <c r="F103" t="s">
        <v>1480</v>
      </c>
      <c r="G103" t="s">
        <v>1481</v>
      </c>
      <c r="H103" s="273" t="s">
        <v>1593</v>
      </c>
      <c r="I103" s="273" t="s">
        <v>16</v>
      </c>
      <c r="J103" s="273" t="s">
        <v>17</v>
      </c>
      <c r="K103" s="273" t="s">
        <v>1594</v>
      </c>
      <c r="L103" s="273" t="s">
        <v>110</v>
      </c>
      <c r="M103" s="272" t="s">
        <v>1836</v>
      </c>
      <c r="N103" s="272" t="s">
        <v>1841</v>
      </c>
      <c r="O103" s="273" t="s">
        <v>1460</v>
      </c>
      <c r="P103" t="s">
        <v>1597</v>
      </c>
      <c r="Q103" s="274"/>
    </row>
    <row r="104" spans="1:17" ht="30.6" x14ac:dyDescent="0.3">
      <c r="A104" s="271" t="s">
        <v>1589</v>
      </c>
      <c r="B104" s="275" t="s">
        <v>1839</v>
      </c>
      <c r="C104" s="275"/>
      <c r="D104" s="275" t="s">
        <v>1842</v>
      </c>
      <c r="E104" t="s">
        <v>1482</v>
      </c>
      <c r="F104" t="s">
        <v>1483</v>
      </c>
      <c r="G104" t="s">
        <v>1484</v>
      </c>
      <c r="H104" s="276" t="s">
        <v>1593</v>
      </c>
      <c r="I104" s="276" t="s">
        <v>16</v>
      </c>
      <c r="J104" s="276" t="s">
        <v>17</v>
      </c>
      <c r="K104" s="276" t="s">
        <v>1594</v>
      </c>
      <c r="L104" s="276" t="s">
        <v>110</v>
      </c>
      <c r="M104" s="275" t="s">
        <v>1836</v>
      </c>
      <c r="N104" s="275" t="s">
        <v>1596</v>
      </c>
      <c r="O104" s="276" t="s">
        <v>1461</v>
      </c>
      <c r="P104" t="s">
        <v>1597</v>
      </c>
      <c r="Q104" s="277"/>
    </row>
    <row r="105" spans="1:17" ht="30.6" x14ac:dyDescent="0.3">
      <c r="A105" s="271" t="s">
        <v>1589</v>
      </c>
      <c r="B105" s="272" t="s">
        <v>1839</v>
      </c>
      <c r="C105" s="272"/>
      <c r="D105" s="272" t="s">
        <v>1843</v>
      </c>
      <c r="E105" t="s">
        <v>1485</v>
      </c>
      <c r="F105" t="s">
        <v>1486</v>
      </c>
      <c r="G105" t="s">
        <v>1487</v>
      </c>
      <c r="H105" s="273" t="s">
        <v>1593</v>
      </c>
      <c r="I105" s="273" t="s">
        <v>16</v>
      </c>
      <c r="J105" s="273" t="s">
        <v>17</v>
      </c>
      <c r="K105" s="273" t="s">
        <v>1594</v>
      </c>
      <c r="L105" s="273" t="s">
        <v>110</v>
      </c>
      <c r="M105" s="272" t="s">
        <v>1836</v>
      </c>
      <c r="N105" s="272" t="s">
        <v>1596</v>
      </c>
      <c r="O105" s="273" t="s">
        <v>1461</v>
      </c>
      <c r="P105" t="s">
        <v>1597</v>
      </c>
      <c r="Q105" s="274"/>
    </row>
    <row r="106" spans="1:17" ht="30.6" x14ac:dyDescent="0.3">
      <c r="A106" s="271" t="s">
        <v>1589</v>
      </c>
      <c r="B106" s="279">
        <v>44475</v>
      </c>
      <c r="C106" s="275"/>
      <c r="D106" s="275" t="s">
        <v>1844</v>
      </c>
      <c r="E106" t="s">
        <v>293</v>
      </c>
      <c r="F106" t="s">
        <v>294</v>
      </c>
      <c r="G106" t="s">
        <v>295</v>
      </c>
      <c r="H106" s="276" t="s">
        <v>1593</v>
      </c>
      <c r="I106" s="276" t="s">
        <v>16</v>
      </c>
      <c r="J106" s="276" t="s">
        <v>18</v>
      </c>
      <c r="K106" s="276" t="s">
        <v>1594</v>
      </c>
      <c r="L106" s="276" t="s">
        <v>110</v>
      </c>
      <c r="M106" s="275" t="s">
        <v>1845</v>
      </c>
      <c r="N106" s="275"/>
      <c r="O106" s="276" t="s">
        <v>24</v>
      </c>
      <c r="P106" t="s">
        <v>1597</v>
      </c>
      <c r="Q106" s="277"/>
    </row>
    <row r="107" spans="1:17" ht="30.6" x14ac:dyDescent="0.3">
      <c r="A107" s="271" t="s">
        <v>1589</v>
      </c>
      <c r="B107" s="278">
        <v>44475</v>
      </c>
      <c r="C107" s="272"/>
      <c r="D107" s="272" t="s">
        <v>1846</v>
      </c>
      <c r="E107" t="s">
        <v>296</v>
      </c>
      <c r="F107" t="s">
        <v>297</v>
      </c>
      <c r="G107" t="s">
        <v>298</v>
      </c>
      <c r="H107" s="273" t="s">
        <v>1593</v>
      </c>
      <c r="I107" s="273" t="s">
        <v>16</v>
      </c>
      <c r="J107" s="273" t="s">
        <v>18</v>
      </c>
      <c r="K107" s="273" t="s">
        <v>1594</v>
      </c>
      <c r="L107" s="273" t="s">
        <v>110</v>
      </c>
      <c r="M107" s="272" t="s">
        <v>1845</v>
      </c>
      <c r="N107" s="272"/>
      <c r="O107" s="273" t="s">
        <v>24</v>
      </c>
      <c r="P107" t="s">
        <v>1597</v>
      </c>
      <c r="Q107" s="274"/>
    </row>
    <row r="108" spans="1:17" ht="30.6" x14ac:dyDescent="0.3">
      <c r="A108" s="271" t="s">
        <v>1589</v>
      </c>
      <c r="B108" s="279">
        <v>44475</v>
      </c>
      <c r="C108" s="275"/>
      <c r="D108" s="275" t="s">
        <v>1847</v>
      </c>
      <c r="E108" t="s">
        <v>299</v>
      </c>
      <c r="F108" t="s">
        <v>297</v>
      </c>
      <c r="G108" t="s">
        <v>300</v>
      </c>
      <c r="H108" s="276" t="s">
        <v>1593</v>
      </c>
      <c r="I108" s="276" t="s">
        <v>16</v>
      </c>
      <c r="J108" s="276" t="s">
        <v>18</v>
      </c>
      <c r="K108" s="276" t="s">
        <v>1594</v>
      </c>
      <c r="L108" s="276" t="s">
        <v>110</v>
      </c>
      <c r="M108" s="275" t="s">
        <v>1845</v>
      </c>
      <c r="N108" s="275"/>
      <c r="O108" s="276" t="s">
        <v>24</v>
      </c>
      <c r="P108" t="s">
        <v>1597</v>
      </c>
      <c r="Q108" s="277"/>
    </row>
    <row r="109" spans="1:17" ht="30.6" x14ac:dyDescent="0.3">
      <c r="A109" s="271" t="s">
        <v>1589</v>
      </c>
      <c r="B109" s="278">
        <v>44475</v>
      </c>
      <c r="C109" s="272"/>
      <c r="D109" s="272" t="s">
        <v>1848</v>
      </c>
      <c r="E109" t="s">
        <v>301</v>
      </c>
      <c r="F109" t="s">
        <v>302</v>
      </c>
      <c r="G109" t="s">
        <v>303</v>
      </c>
      <c r="H109" s="273" t="s">
        <v>1593</v>
      </c>
      <c r="I109" s="273" t="s">
        <v>16</v>
      </c>
      <c r="J109" s="273" t="s">
        <v>18</v>
      </c>
      <c r="K109" s="273" t="s">
        <v>1594</v>
      </c>
      <c r="L109" s="273" t="s">
        <v>110</v>
      </c>
      <c r="M109" s="272" t="s">
        <v>1845</v>
      </c>
      <c r="N109" s="272"/>
      <c r="O109" s="273" t="s">
        <v>24</v>
      </c>
      <c r="P109" t="s">
        <v>1597</v>
      </c>
      <c r="Q109" s="274"/>
    </row>
    <row r="110" spans="1:17" ht="30.6" x14ac:dyDescent="0.3">
      <c r="A110" s="271" t="s">
        <v>1589</v>
      </c>
      <c r="B110" s="279">
        <v>44475</v>
      </c>
      <c r="C110" s="275"/>
      <c r="D110" s="275" t="s">
        <v>1849</v>
      </c>
      <c r="E110" t="s">
        <v>304</v>
      </c>
      <c r="F110" t="s">
        <v>305</v>
      </c>
      <c r="G110" t="s">
        <v>306</v>
      </c>
      <c r="H110" s="276" t="s">
        <v>1593</v>
      </c>
      <c r="I110" s="276" t="s">
        <v>16</v>
      </c>
      <c r="J110" s="276" t="s">
        <v>18</v>
      </c>
      <c r="K110" s="276" t="s">
        <v>1594</v>
      </c>
      <c r="L110" s="276" t="s">
        <v>110</v>
      </c>
      <c r="M110" s="275" t="s">
        <v>1845</v>
      </c>
      <c r="N110" s="275"/>
      <c r="O110" s="276" t="s">
        <v>24</v>
      </c>
      <c r="P110" t="s">
        <v>1597</v>
      </c>
      <c r="Q110" s="277"/>
    </row>
    <row r="111" spans="1:17" ht="30.6" x14ac:dyDescent="0.3">
      <c r="A111" s="271" t="s">
        <v>1589</v>
      </c>
      <c r="B111" s="278">
        <v>44475</v>
      </c>
      <c r="C111" s="272"/>
      <c r="D111" s="272" t="s">
        <v>1850</v>
      </c>
      <c r="E111" t="s">
        <v>307</v>
      </c>
      <c r="F111" t="s">
        <v>308</v>
      </c>
      <c r="G111" t="s">
        <v>309</v>
      </c>
      <c r="H111" s="273" t="s">
        <v>1593</v>
      </c>
      <c r="I111" s="273" t="s">
        <v>16</v>
      </c>
      <c r="J111" s="273" t="s">
        <v>18</v>
      </c>
      <c r="K111" s="273" t="s">
        <v>1594</v>
      </c>
      <c r="L111" s="273" t="s">
        <v>110</v>
      </c>
      <c r="M111" s="272" t="s">
        <v>1845</v>
      </c>
      <c r="N111" s="272"/>
      <c r="O111" s="273" t="s">
        <v>24</v>
      </c>
      <c r="P111" t="s">
        <v>1597</v>
      </c>
      <c r="Q111" s="274"/>
    </row>
    <row r="112" spans="1:17" ht="30.6" x14ac:dyDescent="0.3">
      <c r="A112" s="271" t="s">
        <v>1589</v>
      </c>
      <c r="B112" s="275" t="s">
        <v>1621</v>
      </c>
      <c r="C112" s="275"/>
      <c r="D112" s="275" t="s">
        <v>1851</v>
      </c>
      <c r="E112" t="s">
        <v>310</v>
      </c>
      <c r="F112" t="s">
        <v>311</v>
      </c>
      <c r="G112" t="s">
        <v>312</v>
      </c>
      <c r="H112" s="276" t="s">
        <v>1593</v>
      </c>
      <c r="I112" s="276" t="s">
        <v>16</v>
      </c>
      <c r="J112" s="276" t="s">
        <v>17</v>
      </c>
      <c r="K112" s="276" t="s">
        <v>1623</v>
      </c>
      <c r="L112" s="276" t="s">
        <v>88</v>
      </c>
      <c r="M112" s="275" t="s">
        <v>1654</v>
      </c>
      <c r="N112" s="275" t="s">
        <v>1596</v>
      </c>
      <c r="O112" s="276" t="s">
        <v>89</v>
      </c>
      <c r="P112" t="s">
        <v>1597</v>
      </c>
      <c r="Q112" s="277"/>
    </row>
    <row r="113" spans="1:17" ht="30.6" x14ac:dyDescent="0.3">
      <c r="A113" s="271" t="s">
        <v>1589</v>
      </c>
      <c r="B113" s="272" t="s">
        <v>1652</v>
      </c>
      <c r="C113" s="272"/>
      <c r="D113" s="272" t="s">
        <v>1852</v>
      </c>
      <c r="E113" t="s">
        <v>313</v>
      </c>
      <c r="F113" t="s">
        <v>314</v>
      </c>
      <c r="G113" t="s">
        <v>315</v>
      </c>
      <c r="H113" s="273" t="s">
        <v>1767</v>
      </c>
      <c r="I113" s="273" t="s">
        <v>16</v>
      </c>
      <c r="J113" s="273" t="s">
        <v>17</v>
      </c>
      <c r="K113" s="273" t="s">
        <v>1623</v>
      </c>
      <c r="L113" s="273" t="s">
        <v>88</v>
      </c>
      <c r="M113" s="272" t="s">
        <v>1654</v>
      </c>
      <c r="N113" s="272" t="s">
        <v>1596</v>
      </c>
      <c r="O113" s="273" t="s">
        <v>89</v>
      </c>
      <c r="P113" t="s">
        <v>1597</v>
      </c>
      <c r="Q113" s="274"/>
    </row>
    <row r="114" spans="1:17" ht="30.6" x14ac:dyDescent="0.3">
      <c r="A114" s="271" t="s">
        <v>1589</v>
      </c>
      <c r="B114" s="275" t="s">
        <v>1853</v>
      </c>
      <c r="C114" s="275"/>
      <c r="D114" s="275" t="s">
        <v>1854</v>
      </c>
      <c r="E114" t="s">
        <v>316</v>
      </c>
      <c r="F114" t="s">
        <v>317</v>
      </c>
      <c r="G114" t="s">
        <v>318</v>
      </c>
      <c r="H114" s="276" t="s">
        <v>1593</v>
      </c>
      <c r="I114" s="276" t="s">
        <v>16</v>
      </c>
      <c r="J114" s="276" t="s">
        <v>17</v>
      </c>
      <c r="K114" s="276" t="s">
        <v>1635</v>
      </c>
      <c r="L114" s="276" t="s">
        <v>319</v>
      </c>
      <c r="M114" s="275" t="s">
        <v>1855</v>
      </c>
      <c r="N114" s="275" t="s">
        <v>1596</v>
      </c>
      <c r="O114" s="276" t="s">
        <v>212</v>
      </c>
      <c r="P114" t="s">
        <v>1597</v>
      </c>
      <c r="Q114" s="277"/>
    </row>
    <row r="115" spans="1:17" ht="30.6" x14ac:dyDescent="0.3">
      <c r="A115" s="271" t="s">
        <v>1589</v>
      </c>
      <c r="B115" s="272" t="s">
        <v>1856</v>
      </c>
      <c r="C115" s="272" t="s">
        <v>1857</v>
      </c>
      <c r="D115" s="272" t="s">
        <v>1858</v>
      </c>
      <c r="E115" t="s">
        <v>320</v>
      </c>
      <c r="F115" t="s">
        <v>321</v>
      </c>
      <c r="G115" t="s">
        <v>322</v>
      </c>
      <c r="H115" s="273" t="s">
        <v>1628</v>
      </c>
      <c r="I115" s="273" t="s">
        <v>20</v>
      </c>
      <c r="J115" s="273" t="s">
        <v>17</v>
      </c>
      <c r="K115" s="273" t="s">
        <v>1704</v>
      </c>
      <c r="L115" s="273" t="s">
        <v>146</v>
      </c>
      <c r="M115" s="272" t="s">
        <v>1859</v>
      </c>
      <c r="N115" s="272" t="s">
        <v>1631</v>
      </c>
      <c r="O115" s="273"/>
      <c r="P115" t="s">
        <v>1597</v>
      </c>
      <c r="Q115" s="274"/>
    </row>
    <row r="116" spans="1:17" ht="30.6" x14ac:dyDescent="0.3">
      <c r="A116" s="271" t="s">
        <v>1589</v>
      </c>
      <c r="B116" s="275" t="s">
        <v>1860</v>
      </c>
      <c r="C116" s="275" t="s">
        <v>1861</v>
      </c>
      <c r="D116" s="275" t="s">
        <v>1862</v>
      </c>
      <c r="E116" t="s">
        <v>323</v>
      </c>
      <c r="F116" t="s">
        <v>324</v>
      </c>
      <c r="G116" t="s">
        <v>325</v>
      </c>
      <c r="H116" s="276" t="s">
        <v>1628</v>
      </c>
      <c r="I116" s="276" t="s">
        <v>20</v>
      </c>
      <c r="J116" s="276" t="s">
        <v>17</v>
      </c>
      <c r="K116" s="276" t="s">
        <v>1704</v>
      </c>
      <c r="L116" s="276" t="s">
        <v>146</v>
      </c>
      <c r="M116" s="275" t="s">
        <v>1859</v>
      </c>
      <c r="N116" s="275" t="s">
        <v>1631</v>
      </c>
      <c r="O116" s="276"/>
      <c r="P116" t="s">
        <v>1597</v>
      </c>
      <c r="Q116" s="277"/>
    </row>
    <row r="117" spans="1:17" ht="30.6" x14ac:dyDescent="0.3">
      <c r="A117" s="271" t="s">
        <v>1589</v>
      </c>
      <c r="B117" s="272" t="s">
        <v>1856</v>
      </c>
      <c r="C117" s="272" t="s">
        <v>1863</v>
      </c>
      <c r="D117" s="272" t="s">
        <v>1864</v>
      </c>
      <c r="E117" t="s">
        <v>326</v>
      </c>
      <c r="F117" t="s">
        <v>327</v>
      </c>
      <c r="G117" t="s">
        <v>328</v>
      </c>
      <c r="H117" s="273" t="s">
        <v>1628</v>
      </c>
      <c r="I117" s="273" t="s">
        <v>20</v>
      </c>
      <c r="J117" s="273" t="s">
        <v>17</v>
      </c>
      <c r="K117" s="273" t="s">
        <v>1704</v>
      </c>
      <c r="L117" s="273" t="s">
        <v>146</v>
      </c>
      <c r="M117" s="272" t="s">
        <v>1859</v>
      </c>
      <c r="N117" s="272" t="s">
        <v>1631</v>
      </c>
      <c r="O117" s="273"/>
      <c r="P117" t="s">
        <v>1597</v>
      </c>
      <c r="Q117" s="274"/>
    </row>
    <row r="118" spans="1:17" ht="30.6" x14ac:dyDescent="0.3">
      <c r="A118" s="271" t="s">
        <v>1589</v>
      </c>
      <c r="B118" s="275" t="s">
        <v>1860</v>
      </c>
      <c r="C118" s="275" t="s">
        <v>1865</v>
      </c>
      <c r="D118" s="275" t="s">
        <v>1866</v>
      </c>
      <c r="E118" t="s">
        <v>329</v>
      </c>
      <c r="F118" t="s">
        <v>330</v>
      </c>
      <c r="G118" t="s">
        <v>331</v>
      </c>
      <c r="H118" s="276" t="s">
        <v>1628</v>
      </c>
      <c r="I118" s="276" t="s">
        <v>20</v>
      </c>
      <c r="J118" s="276" t="s">
        <v>17</v>
      </c>
      <c r="K118" s="276" t="s">
        <v>1704</v>
      </c>
      <c r="L118" s="276" t="s">
        <v>146</v>
      </c>
      <c r="M118" s="275" t="s">
        <v>1859</v>
      </c>
      <c r="N118" s="275" t="s">
        <v>1631</v>
      </c>
      <c r="O118" s="276"/>
      <c r="P118" t="s">
        <v>1597</v>
      </c>
      <c r="Q118" s="277"/>
    </row>
    <row r="119" spans="1:17" ht="30.6" x14ac:dyDescent="0.3">
      <c r="A119" s="271" t="s">
        <v>1589</v>
      </c>
      <c r="B119" s="272" t="s">
        <v>1856</v>
      </c>
      <c r="C119" s="272" t="s">
        <v>1867</v>
      </c>
      <c r="D119" s="272" t="s">
        <v>1868</v>
      </c>
      <c r="E119" t="s">
        <v>332</v>
      </c>
      <c r="F119" t="s">
        <v>333</v>
      </c>
      <c r="G119" t="s">
        <v>334</v>
      </c>
      <c r="H119" s="273" t="s">
        <v>1628</v>
      </c>
      <c r="I119" s="273" t="s">
        <v>20</v>
      </c>
      <c r="J119" s="273" t="s">
        <v>17</v>
      </c>
      <c r="K119" s="273" t="s">
        <v>1704</v>
      </c>
      <c r="L119" s="273" t="s">
        <v>146</v>
      </c>
      <c r="M119" s="272" t="s">
        <v>1859</v>
      </c>
      <c r="N119" s="272" t="s">
        <v>1631</v>
      </c>
      <c r="O119" s="273"/>
      <c r="P119" t="s">
        <v>1597</v>
      </c>
      <c r="Q119" s="274"/>
    </row>
    <row r="120" spans="1:17" ht="30.6" x14ac:dyDescent="0.3">
      <c r="A120" s="271" t="s">
        <v>1589</v>
      </c>
      <c r="B120" s="275" t="s">
        <v>1856</v>
      </c>
      <c r="C120" s="275" t="s">
        <v>1869</v>
      </c>
      <c r="D120" s="275" t="s">
        <v>1870</v>
      </c>
      <c r="E120" t="s">
        <v>335</v>
      </c>
      <c r="F120" t="s">
        <v>336</v>
      </c>
      <c r="G120" t="s">
        <v>337</v>
      </c>
      <c r="H120" s="276" t="s">
        <v>1628</v>
      </c>
      <c r="I120" s="276" t="s">
        <v>20</v>
      </c>
      <c r="J120" s="276" t="s">
        <v>17</v>
      </c>
      <c r="K120" s="276" t="s">
        <v>1704</v>
      </c>
      <c r="L120" s="276" t="s">
        <v>146</v>
      </c>
      <c r="M120" s="275" t="s">
        <v>1859</v>
      </c>
      <c r="N120" s="275" t="s">
        <v>1631</v>
      </c>
      <c r="O120" s="276"/>
      <c r="P120" t="s">
        <v>1597</v>
      </c>
      <c r="Q120" s="277"/>
    </row>
    <row r="121" spans="1:17" ht="30.6" x14ac:dyDescent="0.3">
      <c r="A121" s="271" t="s">
        <v>1589</v>
      </c>
      <c r="B121" s="272" t="s">
        <v>1860</v>
      </c>
      <c r="C121" s="272" t="s">
        <v>1871</v>
      </c>
      <c r="D121" s="272" t="s">
        <v>1872</v>
      </c>
      <c r="E121" t="s">
        <v>338</v>
      </c>
      <c r="F121" t="s">
        <v>330</v>
      </c>
      <c r="G121" t="s">
        <v>339</v>
      </c>
      <c r="H121" s="273" t="s">
        <v>1628</v>
      </c>
      <c r="I121" s="273" t="s">
        <v>16</v>
      </c>
      <c r="J121" s="273" t="s">
        <v>18</v>
      </c>
      <c r="K121" s="273" t="s">
        <v>1704</v>
      </c>
      <c r="L121" s="273" t="s">
        <v>146</v>
      </c>
      <c r="M121" s="272" t="s">
        <v>1859</v>
      </c>
      <c r="N121" s="272" t="s">
        <v>1631</v>
      </c>
      <c r="O121" s="273"/>
      <c r="P121" t="s">
        <v>1597</v>
      </c>
      <c r="Q121" s="274"/>
    </row>
    <row r="122" spans="1:17" ht="30.6" x14ac:dyDescent="0.3">
      <c r="A122" s="271" t="s">
        <v>1589</v>
      </c>
      <c r="B122" s="275" t="s">
        <v>1856</v>
      </c>
      <c r="C122" s="275" t="s">
        <v>1873</v>
      </c>
      <c r="D122" s="275" t="s">
        <v>1874</v>
      </c>
      <c r="E122" t="s">
        <v>340</v>
      </c>
      <c r="F122" t="s">
        <v>341</v>
      </c>
      <c r="G122" t="s">
        <v>342</v>
      </c>
      <c r="H122" s="276" t="s">
        <v>1628</v>
      </c>
      <c r="I122" s="276" t="s">
        <v>20</v>
      </c>
      <c r="J122" s="276" t="s">
        <v>17</v>
      </c>
      <c r="K122" s="276" t="s">
        <v>1704</v>
      </c>
      <c r="L122" s="276" t="s">
        <v>146</v>
      </c>
      <c r="M122" s="275" t="s">
        <v>1859</v>
      </c>
      <c r="N122" s="275" t="s">
        <v>1631</v>
      </c>
      <c r="O122" s="276"/>
      <c r="P122" t="s">
        <v>1597</v>
      </c>
      <c r="Q122" s="277"/>
    </row>
    <row r="123" spans="1:17" ht="30.6" x14ac:dyDescent="0.3">
      <c r="A123" s="271" t="s">
        <v>1589</v>
      </c>
      <c r="B123" s="272" t="s">
        <v>1875</v>
      </c>
      <c r="C123" s="272" t="s">
        <v>1876</v>
      </c>
      <c r="D123" s="272" t="s">
        <v>1877</v>
      </c>
      <c r="E123" t="s">
        <v>343</v>
      </c>
      <c r="F123" t="s">
        <v>344</v>
      </c>
      <c r="G123" t="s">
        <v>345</v>
      </c>
      <c r="H123" s="273" t="s">
        <v>1593</v>
      </c>
      <c r="I123" s="273" t="s">
        <v>20</v>
      </c>
      <c r="J123" s="273" t="s">
        <v>17</v>
      </c>
      <c r="K123" s="273" t="s">
        <v>1623</v>
      </c>
      <c r="L123" s="273" t="s">
        <v>346</v>
      </c>
      <c r="M123" s="272" t="s">
        <v>1878</v>
      </c>
      <c r="N123" s="272" t="s">
        <v>1596</v>
      </c>
      <c r="O123" s="273" t="s">
        <v>23</v>
      </c>
      <c r="P123" t="s">
        <v>1597</v>
      </c>
      <c r="Q123" s="274"/>
    </row>
    <row r="124" spans="1:17" ht="30.6" x14ac:dyDescent="0.3">
      <c r="A124" s="271" t="s">
        <v>1589</v>
      </c>
      <c r="B124" s="275" t="s">
        <v>1879</v>
      </c>
      <c r="C124" s="275" t="s">
        <v>1880</v>
      </c>
      <c r="D124" s="275" t="s">
        <v>1881</v>
      </c>
      <c r="E124" t="s">
        <v>347</v>
      </c>
      <c r="F124" t="s">
        <v>348</v>
      </c>
      <c r="G124" t="s">
        <v>349</v>
      </c>
      <c r="H124" s="276" t="s">
        <v>1593</v>
      </c>
      <c r="I124" s="276" t="s">
        <v>20</v>
      </c>
      <c r="J124" s="276" t="s">
        <v>18</v>
      </c>
      <c r="K124" s="276" t="s">
        <v>1623</v>
      </c>
      <c r="L124" s="276" t="s">
        <v>346</v>
      </c>
      <c r="M124" s="275" t="s">
        <v>1878</v>
      </c>
      <c r="N124" s="275" t="s">
        <v>1596</v>
      </c>
      <c r="O124" s="276" t="s">
        <v>23</v>
      </c>
      <c r="P124" t="s">
        <v>1597</v>
      </c>
      <c r="Q124" s="277"/>
    </row>
    <row r="125" spans="1:17" ht="30.6" x14ac:dyDescent="0.3">
      <c r="A125" s="271" t="s">
        <v>1589</v>
      </c>
      <c r="B125" s="272" t="s">
        <v>1875</v>
      </c>
      <c r="C125" s="272" t="s">
        <v>1882</v>
      </c>
      <c r="D125" s="272" t="s">
        <v>1883</v>
      </c>
      <c r="E125" t="s">
        <v>350</v>
      </c>
      <c r="F125" t="s">
        <v>1884</v>
      </c>
      <c r="G125" t="s">
        <v>1885</v>
      </c>
      <c r="H125" s="273" t="s">
        <v>1593</v>
      </c>
      <c r="I125" s="273" t="s">
        <v>20</v>
      </c>
      <c r="J125" s="273" t="s">
        <v>17</v>
      </c>
      <c r="K125" s="273" t="s">
        <v>1623</v>
      </c>
      <c r="L125" s="273" t="s">
        <v>346</v>
      </c>
      <c r="M125" s="272" t="s">
        <v>1878</v>
      </c>
      <c r="N125" s="272" t="s">
        <v>1596</v>
      </c>
      <c r="O125" s="273" t="s">
        <v>23</v>
      </c>
      <c r="P125" t="s">
        <v>1597</v>
      </c>
      <c r="Q125" s="274"/>
    </row>
    <row r="126" spans="1:17" ht="30.6" x14ac:dyDescent="0.3">
      <c r="A126" s="271" t="s">
        <v>1589</v>
      </c>
      <c r="B126" s="275" t="s">
        <v>1879</v>
      </c>
      <c r="C126" s="275" t="s">
        <v>1886</v>
      </c>
      <c r="D126" s="275" t="s">
        <v>1887</v>
      </c>
      <c r="E126" t="s">
        <v>351</v>
      </c>
      <c r="F126" t="s">
        <v>352</v>
      </c>
      <c r="G126" t="s">
        <v>353</v>
      </c>
      <c r="H126" s="276" t="s">
        <v>1593</v>
      </c>
      <c r="I126" s="276" t="s">
        <v>20</v>
      </c>
      <c r="J126" s="276" t="s">
        <v>18</v>
      </c>
      <c r="K126" s="276" t="s">
        <v>1623</v>
      </c>
      <c r="L126" s="276" t="s">
        <v>346</v>
      </c>
      <c r="M126" s="275" t="s">
        <v>1878</v>
      </c>
      <c r="N126" s="275" t="s">
        <v>1596</v>
      </c>
      <c r="O126" s="276" t="s">
        <v>23</v>
      </c>
      <c r="P126" t="s">
        <v>1597</v>
      </c>
      <c r="Q126" s="277"/>
    </row>
    <row r="127" spans="1:17" ht="30.6" x14ac:dyDescent="0.3">
      <c r="A127" s="271" t="s">
        <v>1589</v>
      </c>
      <c r="B127" s="272" t="s">
        <v>1879</v>
      </c>
      <c r="C127" s="272" t="s">
        <v>1888</v>
      </c>
      <c r="D127" s="272" t="s">
        <v>1889</v>
      </c>
      <c r="E127" t="s">
        <v>354</v>
      </c>
      <c r="F127" t="s">
        <v>355</v>
      </c>
      <c r="G127" t="s">
        <v>356</v>
      </c>
      <c r="H127" s="273" t="s">
        <v>1593</v>
      </c>
      <c r="I127" s="273" t="s">
        <v>20</v>
      </c>
      <c r="J127" s="273" t="s">
        <v>18</v>
      </c>
      <c r="K127" s="273" t="s">
        <v>1623</v>
      </c>
      <c r="L127" s="273" t="s">
        <v>346</v>
      </c>
      <c r="M127" s="272" t="s">
        <v>1878</v>
      </c>
      <c r="N127" s="272" t="s">
        <v>1596</v>
      </c>
      <c r="O127" s="273" t="s">
        <v>23</v>
      </c>
      <c r="P127" t="s">
        <v>1597</v>
      </c>
      <c r="Q127" s="274"/>
    </row>
    <row r="128" spans="1:17" ht="30.6" x14ac:dyDescent="0.3">
      <c r="A128" s="271" t="s">
        <v>1589</v>
      </c>
      <c r="B128" s="275" t="s">
        <v>1879</v>
      </c>
      <c r="C128" s="275" t="s">
        <v>1890</v>
      </c>
      <c r="D128" s="275" t="s">
        <v>1891</v>
      </c>
      <c r="E128" t="s">
        <v>357</v>
      </c>
      <c r="F128" t="s">
        <v>358</v>
      </c>
      <c r="G128" t="s">
        <v>359</v>
      </c>
      <c r="H128" s="276" t="s">
        <v>1593</v>
      </c>
      <c r="I128" s="276" t="s">
        <v>20</v>
      </c>
      <c r="J128" s="276" t="s">
        <v>18</v>
      </c>
      <c r="K128" s="276" t="s">
        <v>1623</v>
      </c>
      <c r="L128" s="276" t="s">
        <v>346</v>
      </c>
      <c r="M128" s="275" t="s">
        <v>1878</v>
      </c>
      <c r="N128" s="275" t="s">
        <v>1596</v>
      </c>
      <c r="O128" s="276" t="s">
        <v>23</v>
      </c>
      <c r="P128" t="s">
        <v>1597</v>
      </c>
      <c r="Q128" s="277"/>
    </row>
    <row r="129" spans="1:17" ht="30.6" x14ac:dyDescent="0.3">
      <c r="A129" s="271" t="s">
        <v>1589</v>
      </c>
      <c r="B129" s="272" t="s">
        <v>1892</v>
      </c>
      <c r="C129" s="272" t="s">
        <v>1893</v>
      </c>
      <c r="D129" s="272" t="s">
        <v>1894</v>
      </c>
      <c r="E129" t="s">
        <v>360</v>
      </c>
      <c r="F129" t="s">
        <v>361</v>
      </c>
      <c r="G129" t="s">
        <v>362</v>
      </c>
      <c r="H129" s="273" t="s">
        <v>1593</v>
      </c>
      <c r="I129" s="273" t="s">
        <v>20</v>
      </c>
      <c r="J129" s="273" t="s">
        <v>17</v>
      </c>
      <c r="K129" s="273" t="s">
        <v>1623</v>
      </c>
      <c r="L129" s="273" t="s">
        <v>346</v>
      </c>
      <c r="M129" s="272" t="s">
        <v>1878</v>
      </c>
      <c r="N129" s="272" t="s">
        <v>1596</v>
      </c>
      <c r="O129" s="273" t="s">
        <v>23</v>
      </c>
      <c r="P129" t="s">
        <v>1597</v>
      </c>
      <c r="Q129" s="274"/>
    </row>
    <row r="130" spans="1:17" ht="30.6" x14ac:dyDescent="0.3">
      <c r="A130" s="271" t="s">
        <v>1589</v>
      </c>
      <c r="B130" s="275" t="s">
        <v>1879</v>
      </c>
      <c r="C130" s="275" t="s">
        <v>1895</v>
      </c>
      <c r="D130" s="275" t="s">
        <v>1896</v>
      </c>
      <c r="E130" t="s">
        <v>363</v>
      </c>
      <c r="F130" t="s">
        <v>364</v>
      </c>
      <c r="G130" t="s">
        <v>365</v>
      </c>
      <c r="H130" s="276" t="s">
        <v>1593</v>
      </c>
      <c r="I130" s="276" t="s">
        <v>20</v>
      </c>
      <c r="J130" s="276" t="s">
        <v>18</v>
      </c>
      <c r="K130" s="276" t="s">
        <v>1623</v>
      </c>
      <c r="L130" s="276" t="s">
        <v>346</v>
      </c>
      <c r="M130" s="275" t="s">
        <v>1878</v>
      </c>
      <c r="N130" s="275" t="s">
        <v>1596</v>
      </c>
      <c r="O130" s="276" t="s">
        <v>23</v>
      </c>
      <c r="P130" t="s">
        <v>1597</v>
      </c>
      <c r="Q130" s="277"/>
    </row>
    <row r="131" spans="1:17" ht="30.6" x14ac:dyDescent="0.3">
      <c r="A131" s="271" t="s">
        <v>1589</v>
      </c>
      <c r="B131" s="272" t="s">
        <v>1879</v>
      </c>
      <c r="C131" s="272" t="s">
        <v>1897</v>
      </c>
      <c r="D131" s="272" t="s">
        <v>1898</v>
      </c>
      <c r="E131" t="s">
        <v>366</v>
      </c>
      <c r="F131" t="s">
        <v>367</v>
      </c>
      <c r="G131" t="s">
        <v>368</v>
      </c>
      <c r="H131" s="273" t="s">
        <v>1593</v>
      </c>
      <c r="I131" s="273" t="s">
        <v>20</v>
      </c>
      <c r="J131" s="273" t="s">
        <v>18</v>
      </c>
      <c r="K131" s="273" t="s">
        <v>1623</v>
      </c>
      <c r="L131" s="273" t="s">
        <v>346</v>
      </c>
      <c r="M131" s="272" t="s">
        <v>1878</v>
      </c>
      <c r="N131" s="272" t="s">
        <v>1596</v>
      </c>
      <c r="O131" s="273" t="s">
        <v>23</v>
      </c>
      <c r="P131" t="s">
        <v>1597</v>
      </c>
      <c r="Q131" s="274"/>
    </row>
    <row r="132" spans="1:17" ht="30.6" x14ac:dyDescent="0.3">
      <c r="A132" s="271" t="s">
        <v>1589</v>
      </c>
      <c r="B132" s="275" t="s">
        <v>1879</v>
      </c>
      <c r="C132" s="275" t="s">
        <v>1899</v>
      </c>
      <c r="D132" s="275" t="s">
        <v>1900</v>
      </c>
      <c r="E132" t="s">
        <v>369</v>
      </c>
      <c r="F132" t="s">
        <v>370</v>
      </c>
      <c r="G132" t="s">
        <v>371</v>
      </c>
      <c r="H132" s="276" t="s">
        <v>1593</v>
      </c>
      <c r="I132" s="276" t="s">
        <v>20</v>
      </c>
      <c r="J132" s="276" t="s">
        <v>18</v>
      </c>
      <c r="K132" s="276" t="s">
        <v>1623</v>
      </c>
      <c r="L132" s="276" t="s">
        <v>346</v>
      </c>
      <c r="M132" s="275" t="s">
        <v>1878</v>
      </c>
      <c r="N132" s="275" t="s">
        <v>1596</v>
      </c>
      <c r="O132" s="276" t="s">
        <v>23</v>
      </c>
      <c r="P132" t="s">
        <v>1597</v>
      </c>
      <c r="Q132" s="277"/>
    </row>
    <row r="133" spans="1:17" ht="30.6" x14ac:dyDescent="0.3">
      <c r="A133" s="271" t="s">
        <v>1589</v>
      </c>
      <c r="B133" s="272" t="s">
        <v>1879</v>
      </c>
      <c r="C133" s="272" t="s">
        <v>1901</v>
      </c>
      <c r="D133" s="272" t="s">
        <v>1902</v>
      </c>
      <c r="E133" t="s">
        <v>372</v>
      </c>
      <c r="F133" t="s">
        <v>373</v>
      </c>
      <c r="G133" t="s">
        <v>374</v>
      </c>
      <c r="H133" s="273" t="s">
        <v>1593</v>
      </c>
      <c r="I133" s="273" t="s">
        <v>20</v>
      </c>
      <c r="J133" s="273" t="s">
        <v>18</v>
      </c>
      <c r="K133" s="273" t="s">
        <v>1623</v>
      </c>
      <c r="L133" s="273" t="s">
        <v>346</v>
      </c>
      <c r="M133" s="272" t="s">
        <v>1878</v>
      </c>
      <c r="N133" s="272" t="s">
        <v>1596</v>
      </c>
      <c r="O133" s="273" t="s">
        <v>23</v>
      </c>
      <c r="P133" t="s">
        <v>1597</v>
      </c>
      <c r="Q133" s="274"/>
    </row>
    <row r="134" spans="1:17" ht="30.6" x14ac:dyDescent="0.3">
      <c r="A134" s="271" t="s">
        <v>1589</v>
      </c>
      <c r="B134" s="275" t="s">
        <v>1879</v>
      </c>
      <c r="C134" s="275" t="s">
        <v>1903</v>
      </c>
      <c r="D134" s="275" t="s">
        <v>1904</v>
      </c>
      <c r="E134" t="s">
        <v>375</v>
      </c>
      <c r="F134" t="s">
        <v>376</v>
      </c>
      <c r="G134" t="s">
        <v>377</v>
      </c>
      <c r="H134" s="276" t="s">
        <v>1593</v>
      </c>
      <c r="I134" s="276" t="s">
        <v>20</v>
      </c>
      <c r="J134" s="276" t="s">
        <v>18</v>
      </c>
      <c r="K134" s="276" t="s">
        <v>1623</v>
      </c>
      <c r="L134" s="276" t="s">
        <v>346</v>
      </c>
      <c r="M134" s="275" t="s">
        <v>1878</v>
      </c>
      <c r="N134" s="275" t="s">
        <v>1596</v>
      </c>
      <c r="O134" s="276" t="s">
        <v>23</v>
      </c>
      <c r="P134" t="s">
        <v>1597</v>
      </c>
      <c r="Q134" s="277"/>
    </row>
    <row r="135" spans="1:17" ht="30.6" x14ac:dyDescent="0.3">
      <c r="A135" s="271" t="s">
        <v>1589</v>
      </c>
      <c r="B135" s="272" t="s">
        <v>1879</v>
      </c>
      <c r="C135" s="272" t="s">
        <v>1905</v>
      </c>
      <c r="D135" s="272" t="s">
        <v>1906</v>
      </c>
      <c r="E135" t="s">
        <v>378</v>
      </c>
      <c r="F135" t="s">
        <v>379</v>
      </c>
      <c r="G135" t="s">
        <v>380</v>
      </c>
      <c r="H135" s="273" t="s">
        <v>1593</v>
      </c>
      <c r="I135" s="273" t="s">
        <v>20</v>
      </c>
      <c r="J135" s="273" t="s">
        <v>18</v>
      </c>
      <c r="K135" s="273" t="s">
        <v>1623</v>
      </c>
      <c r="L135" s="273" t="s">
        <v>346</v>
      </c>
      <c r="M135" s="272" t="s">
        <v>1878</v>
      </c>
      <c r="N135" s="272" t="s">
        <v>1596</v>
      </c>
      <c r="O135" s="273" t="s">
        <v>23</v>
      </c>
      <c r="P135" t="s">
        <v>1597</v>
      </c>
      <c r="Q135" s="274"/>
    </row>
    <row r="136" spans="1:17" ht="30.6" x14ac:dyDescent="0.3">
      <c r="A136" s="271" t="s">
        <v>1589</v>
      </c>
      <c r="B136" s="275" t="s">
        <v>1879</v>
      </c>
      <c r="C136" s="275"/>
      <c r="D136" s="275" t="s">
        <v>1907</v>
      </c>
      <c r="E136" t="s">
        <v>381</v>
      </c>
      <c r="F136" t="s">
        <v>382</v>
      </c>
      <c r="G136" t="s">
        <v>383</v>
      </c>
      <c r="H136" s="276" t="s">
        <v>1593</v>
      </c>
      <c r="I136" s="276" t="s">
        <v>16</v>
      </c>
      <c r="J136" s="276" t="s">
        <v>17</v>
      </c>
      <c r="K136" s="276" t="s">
        <v>1623</v>
      </c>
      <c r="L136" s="276" t="s">
        <v>346</v>
      </c>
      <c r="M136" s="275" t="s">
        <v>1908</v>
      </c>
      <c r="N136" s="275" t="s">
        <v>1596</v>
      </c>
      <c r="O136" s="276" t="s">
        <v>23</v>
      </c>
      <c r="P136" t="s">
        <v>1597</v>
      </c>
      <c r="Q136" s="277"/>
    </row>
    <row r="137" spans="1:17" ht="30.6" x14ac:dyDescent="0.3">
      <c r="A137" s="271" t="s">
        <v>1589</v>
      </c>
      <c r="B137" s="272" t="s">
        <v>1879</v>
      </c>
      <c r="C137" s="272"/>
      <c r="D137" s="272" t="s">
        <v>1909</v>
      </c>
      <c r="E137" t="s">
        <v>384</v>
      </c>
      <c r="F137" t="s">
        <v>385</v>
      </c>
      <c r="G137" t="s">
        <v>386</v>
      </c>
      <c r="H137" s="273" t="s">
        <v>1593</v>
      </c>
      <c r="I137" s="273" t="s">
        <v>16</v>
      </c>
      <c r="J137" s="273" t="s">
        <v>18</v>
      </c>
      <c r="K137" s="273" t="s">
        <v>1623</v>
      </c>
      <c r="L137" s="273" t="s">
        <v>346</v>
      </c>
      <c r="M137" s="272" t="s">
        <v>1908</v>
      </c>
      <c r="N137" s="272" t="s">
        <v>1596</v>
      </c>
      <c r="O137" s="273" t="s">
        <v>23</v>
      </c>
      <c r="P137" t="s">
        <v>1597</v>
      </c>
      <c r="Q137" s="274"/>
    </row>
    <row r="138" spans="1:17" ht="30.6" x14ac:dyDescent="0.3">
      <c r="A138" s="271" t="s">
        <v>1589</v>
      </c>
      <c r="B138" s="275" t="s">
        <v>1879</v>
      </c>
      <c r="C138" s="275"/>
      <c r="D138" s="275" t="s">
        <v>1910</v>
      </c>
      <c r="E138" t="s">
        <v>387</v>
      </c>
      <c r="F138" t="s">
        <v>388</v>
      </c>
      <c r="G138" t="s">
        <v>389</v>
      </c>
      <c r="H138" s="276" t="s">
        <v>1593</v>
      </c>
      <c r="I138" s="276" t="s">
        <v>16</v>
      </c>
      <c r="J138" s="276" t="s">
        <v>17</v>
      </c>
      <c r="K138" s="276" t="s">
        <v>1623</v>
      </c>
      <c r="L138" s="276" t="s">
        <v>346</v>
      </c>
      <c r="M138" s="275" t="s">
        <v>1908</v>
      </c>
      <c r="N138" s="275" t="s">
        <v>1596</v>
      </c>
      <c r="O138" s="276" t="s">
        <v>23</v>
      </c>
      <c r="P138" t="s">
        <v>1597</v>
      </c>
      <c r="Q138" s="277"/>
    </row>
    <row r="139" spans="1:17" ht="30.6" x14ac:dyDescent="0.3">
      <c r="A139" s="271" t="s">
        <v>1589</v>
      </c>
      <c r="B139" s="272" t="s">
        <v>1879</v>
      </c>
      <c r="C139" s="272"/>
      <c r="D139" s="272" t="s">
        <v>1911</v>
      </c>
      <c r="E139" t="s">
        <v>390</v>
      </c>
      <c r="F139" t="s">
        <v>391</v>
      </c>
      <c r="G139" t="s">
        <v>392</v>
      </c>
      <c r="H139" s="273" t="s">
        <v>1593</v>
      </c>
      <c r="I139" s="273" t="s">
        <v>16</v>
      </c>
      <c r="J139" s="273" t="s">
        <v>18</v>
      </c>
      <c r="K139" s="273" t="s">
        <v>1623</v>
      </c>
      <c r="L139" s="273" t="s">
        <v>346</v>
      </c>
      <c r="M139" s="272" t="s">
        <v>1908</v>
      </c>
      <c r="N139" s="272" t="s">
        <v>1596</v>
      </c>
      <c r="O139" s="273" t="s">
        <v>23</v>
      </c>
      <c r="P139" t="s">
        <v>1597</v>
      </c>
      <c r="Q139" s="274"/>
    </row>
    <row r="140" spans="1:17" ht="30.6" x14ac:dyDescent="0.3">
      <c r="A140" s="271" t="s">
        <v>1589</v>
      </c>
      <c r="B140" s="275" t="s">
        <v>1879</v>
      </c>
      <c r="C140" s="275"/>
      <c r="D140" s="275" t="s">
        <v>1912</v>
      </c>
      <c r="E140" t="s">
        <v>393</v>
      </c>
      <c r="F140" t="s">
        <v>394</v>
      </c>
      <c r="G140" t="s">
        <v>395</v>
      </c>
      <c r="H140" s="276" t="s">
        <v>1593</v>
      </c>
      <c r="I140" s="276" t="s">
        <v>16</v>
      </c>
      <c r="J140" s="276" t="s">
        <v>17</v>
      </c>
      <c r="K140" s="276" t="s">
        <v>1623</v>
      </c>
      <c r="L140" s="276" t="s">
        <v>346</v>
      </c>
      <c r="M140" s="275" t="s">
        <v>1908</v>
      </c>
      <c r="N140" s="275" t="s">
        <v>1596</v>
      </c>
      <c r="O140" s="276" t="s">
        <v>23</v>
      </c>
      <c r="P140" t="s">
        <v>1597</v>
      </c>
      <c r="Q140" s="277"/>
    </row>
    <row r="141" spans="1:17" ht="30.6" x14ac:dyDescent="0.3">
      <c r="A141" s="271" t="s">
        <v>1589</v>
      </c>
      <c r="B141" s="272" t="s">
        <v>1879</v>
      </c>
      <c r="C141" s="272"/>
      <c r="D141" s="272" t="s">
        <v>1913</v>
      </c>
      <c r="E141" t="s">
        <v>396</v>
      </c>
      <c r="F141" t="s">
        <v>397</v>
      </c>
      <c r="G141" t="s">
        <v>398</v>
      </c>
      <c r="H141" s="273" t="s">
        <v>1593</v>
      </c>
      <c r="I141" s="273" t="s">
        <v>16</v>
      </c>
      <c r="J141" s="273" t="s">
        <v>18</v>
      </c>
      <c r="K141" s="273" t="s">
        <v>1623</v>
      </c>
      <c r="L141" s="273" t="s">
        <v>346</v>
      </c>
      <c r="M141" s="272" t="s">
        <v>1908</v>
      </c>
      <c r="N141" s="272" t="s">
        <v>1596</v>
      </c>
      <c r="O141" s="273" t="s">
        <v>23</v>
      </c>
      <c r="P141" t="s">
        <v>1597</v>
      </c>
      <c r="Q141" s="274"/>
    </row>
    <row r="142" spans="1:17" ht="30.6" x14ac:dyDescent="0.3">
      <c r="A142" s="271" t="s">
        <v>1589</v>
      </c>
      <c r="B142" s="279">
        <v>44092</v>
      </c>
      <c r="C142" s="275"/>
      <c r="D142" s="275" t="s">
        <v>1914</v>
      </c>
      <c r="E142" t="s">
        <v>399</v>
      </c>
      <c r="F142" t="s">
        <v>376</v>
      </c>
      <c r="G142" t="s">
        <v>377</v>
      </c>
      <c r="H142" s="276" t="s">
        <v>1593</v>
      </c>
      <c r="I142" s="276" t="s">
        <v>16</v>
      </c>
      <c r="J142" s="276" t="s">
        <v>18</v>
      </c>
      <c r="K142" s="276" t="s">
        <v>1623</v>
      </c>
      <c r="L142" s="276" t="s">
        <v>346</v>
      </c>
      <c r="M142" s="275" t="s">
        <v>1908</v>
      </c>
      <c r="N142" s="275" t="s">
        <v>1631</v>
      </c>
      <c r="O142" s="276" t="s">
        <v>23</v>
      </c>
      <c r="P142" t="s">
        <v>1597</v>
      </c>
      <c r="Q142" s="277"/>
    </row>
    <row r="143" spans="1:17" ht="30.6" x14ac:dyDescent="0.3">
      <c r="A143" s="271" t="s">
        <v>1589</v>
      </c>
      <c r="B143" s="272" t="s">
        <v>1892</v>
      </c>
      <c r="C143" s="272"/>
      <c r="D143" s="272" t="s">
        <v>1915</v>
      </c>
      <c r="E143" t="s">
        <v>400</v>
      </c>
      <c r="F143" t="s">
        <v>373</v>
      </c>
      <c r="G143" t="s">
        <v>374</v>
      </c>
      <c r="H143" s="273" t="s">
        <v>1593</v>
      </c>
      <c r="I143" s="273" t="s">
        <v>16</v>
      </c>
      <c r="J143" s="273" t="s">
        <v>17</v>
      </c>
      <c r="K143" s="273" t="s">
        <v>1623</v>
      </c>
      <c r="L143" s="273" t="s">
        <v>346</v>
      </c>
      <c r="M143" s="272" t="s">
        <v>1908</v>
      </c>
      <c r="N143" s="272" t="s">
        <v>1596</v>
      </c>
      <c r="O143" s="273" t="s">
        <v>23</v>
      </c>
      <c r="P143" t="s">
        <v>1597</v>
      </c>
      <c r="Q143" s="274"/>
    </row>
    <row r="144" spans="1:17" ht="30.6" x14ac:dyDescent="0.3">
      <c r="A144" s="271" t="s">
        <v>1589</v>
      </c>
      <c r="B144" s="279">
        <v>44092</v>
      </c>
      <c r="C144" s="275"/>
      <c r="D144" s="275" t="s">
        <v>1916</v>
      </c>
      <c r="E144" t="s">
        <v>401</v>
      </c>
      <c r="F144" t="s">
        <v>402</v>
      </c>
      <c r="G144" t="s">
        <v>403</v>
      </c>
      <c r="H144" s="276" t="s">
        <v>1593</v>
      </c>
      <c r="I144" s="276" t="s">
        <v>16</v>
      </c>
      <c r="J144" s="276" t="s">
        <v>18</v>
      </c>
      <c r="K144" s="276" t="s">
        <v>1623</v>
      </c>
      <c r="L144" s="276" t="s">
        <v>346</v>
      </c>
      <c r="M144" s="275" t="s">
        <v>1908</v>
      </c>
      <c r="N144" s="275" t="s">
        <v>1596</v>
      </c>
      <c r="O144" s="276" t="s">
        <v>23</v>
      </c>
      <c r="P144" t="s">
        <v>1597</v>
      </c>
      <c r="Q144" s="277"/>
    </row>
    <row r="145" spans="1:17" ht="30.6" x14ac:dyDescent="0.3">
      <c r="A145" s="271" t="s">
        <v>1589</v>
      </c>
      <c r="B145" s="272" t="s">
        <v>1892</v>
      </c>
      <c r="C145" s="272"/>
      <c r="D145" s="272" t="s">
        <v>1917</v>
      </c>
      <c r="E145" t="s">
        <v>404</v>
      </c>
      <c r="F145" t="s">
        <v>370</v>
      </c>
      <c r="G145" t="s">
        <v>371</v>
      </c>
      <c r="H145" s="273" t="s">
        <v>1593</v>
      </c>
      <c r="I145" s="273" t="s">
        <v>16</v>
      </c>
      <c r="J145" s="273" t="s">
        <v>17</v>
      </c>
      <c r="K145" s="273" t="s">
        <v>1623</v>
      </c>
      <c r="L145" s="273" t="s">
        <v>346</v>
      </c>
      <c r="M145" s="272" t="s">
        <v>1908</v>
      </c>
      <c r="N145" s="272" t="s">
        <v>1596</v>
      </c>
      <c r="O145" s="273" t="s">
        <v>23</v>
      </c>
      <c r="P145" t="s">
        <v>1597</v>
      </c>
      <c r="Q145" s="274"/>
    </row>
    <row r="146" spans="1:17" ht="30.6" x14ac:dyDescent="0.3">
      <c r="A146" s="271" t="s">
        <v>1589</v>
      </c>
      <c r="B146" s="275" t="s">
        <v>1860</v>
      </c>
      <c r="C146" s="275"/>
      <c r="D146" s="275" t="s">
        <v>1918</v>
      </c>
      <c r="E146" t="s">
        <v>405</v>
      </c>
      <c r="F146" t="s">
        <v>406</v>
      </c>
      <c r="G146" t="s">
        <v>407</v>
      </c>
      <c r="H146" s="276" t="s">
        <v>1593</v>
      </c>
      <c r="I146" s="276" t="s">
        <v>16</v>
      </c>
      <c r="J146" s="276" t="s">
        <v>17</v>
      </c>
      <c r="K146" s="276" t="s">
        <v>1704</v>
      </c>
      <c r="L146" s="276" t="s">
        <v>146</v>
      </c>
      <c r="M146" s="275" t="s">
        <v>1919</v>
      </c>
      <c r="N146" s="275" t="s">
        <v>1631</v>
      </c>
      <c r="O146" s="276"/>
      <c r="P146" t="s">
        <v>1597</v>
      </c>
      <c r="Q146" s="277"/>
    </row>
    <row r="147" spans="1:17" ht="30.6" x14ac:dyDescent="0.3">
      <c r="A147" s="271" t="s">
        <v>1589</v>
      </c>
      <c r="B147" s="272" t="s">
        <v>1920</v>
      </c>
      <c r="C147" s="272" t="s">
        <v>1921</v>
      </c>
      <c r="D147" s="272" t="s">
        <v>1922</v>
      </c>
      <c r="E147" t="s">
        <v>408</v>
      </c>
      <c r="F147" t="s">
        <v>409</v>
      </c>
      <c r="G147" t="s">
        <v>410</v>
      </c>
      <c r="H147" s="273" t="s">
        <v>1628</v>
      </c>
      <c r="I147" s="273" t="s">
        <v>16</v>
      </c>
      <c r="J147" s="273" t="s">
        <v>18</v>
      </c>
      <c r="K147" s="273" t="s">
        <v>1704</v>
      </c>
      <c r="L147" s="273" t="s">
        <v>146</v>
      </c>
      <c r="M147" s="272" t="s">
        <v>1923</v>
      </c>
      <c r="N147" s="272" t="s">
        <v>1631</v>
      </c>
      <c r="O147" s="273"/>
      <c r="P147" t="s">
        <v>1597</v>
      </c>
      <c r="Q147" s="274"/>
    </row>
    <row r="148" spans="1:17" ht="30.6" x14ac:dyDescent="0.3">
      <c r="A148" s="271" t="s">
        <v>1589</v>
      </c>
      <c r="B148" s="275" t="s">
        <v>1920</v>
      </c>
      <c r="C148" s="275" t="s">
        <v>1924</v>
      </c>
      <c r="D148" s="275" t="s">
        <v>1925</v>
      </c>
      <c r="E148" t="s">
        <v>411</v>
      </c>
      <c r="F148" t="s">
        <v>412</v>
      </c>
      <c r="G148" t="s">
        <v>413</v>
      </c>
      <c r="H148" s="276" t="s">
        <v>1628</v>
      </c>
      <c r="I148" s="276" t="s">
        <v>16</v>
      </c>
      <c r="J148" s="276" t="s">
        <v>17</v>
      </c>
      <c r="K148" s="276" t="s">
        <v>1704</v>
      </c>
      <c r="L148" s="276" t="s">
        <v>146</v>
      </c>
      <c r="M148" s="275" t="s">
        <v>1923</v>
      </c>
      <c r="N148" s="275" t="s">
        <v>1631</v>
      </c>
      <c r="O148" s="276"/>
      <c r="P148" t="s">
        <v>1597</v>
      </c>
      <c r="Q148" s="277"/>
    </row>
    <row r="149" spans="1:17" ht="30.6" x14ac:dyDescent="0.3">
      <c r="A149" s="271" t="s">
        <v>1589</v>
      </c>
      <c r="B149" s="272" t="s">
        <v>1723</v>
      </c>
      <c r="C149" s="272" t="s">
        <v>1926</v>
      </c>
      <c r="D149" s="272" t="s">
        <v>1927</v>
      </c>
      <c r="E149" t="s">
        <v>414</v>
      </c>
      <c r="F149" t="s">
        <v>415</v>
      </c>
      <c r="G149" t="s">
        <v>416</v>
      </c>
      <c r="H149" s="273" t="s">
        <v>1709</v>
      </c>
      <c r="I149" s="273" t="s">
        <v>20</v>
      </c>
      <c r="J149" s="273" t="s">
        <v>17</v>
      </c>
      <c r="K149" s="273" t="s">
        <v>1635</v>
      </c>
      <c r="L149" s="273" t="s">
        <v>417</v>
      </c>
      <c r="M149" s="272" t="s">
        <v>1928</v>
      </c>
      <c r="N149" s="272" t="s">
        <v>1631</v>
      </c>
      <c r="O149" s="273"/>
      <c r="P149" t="s">
        <v>1597</v>
      </c>
      <c r="Q149" s="274"/>
    </row>
    <row r="150" spans="1:17" ht="30.6" x14ac:dyDescent="0.3">
      <c r="A150" s="271" t="s">
        <v>1589</v>
      </c>
      <c r="B150" s="279">
        <v>44728</v>
      </c>
      <c r="C150" s="275"/>
      <c r="D150" s="275" t="s">
        <v>1929</v>
      </c>
      <c r="E150" t="s">
        <v>418</v>
      </c>
      <c r="F150" t="s">
        <v>1930</v>
      </c>
      <c r="G150" t="s">
        <v>1931</v>
      </c>
      <c r="H150" s="276" t="s">
        <v>1593</v>
      </c>
      <c r="I150" s="276" t="s">
        <v>16</v>
      </c>
      <c r="J150" s="276" t="s">
        <v>17</v>
      </c>
      <c r="K150" s="276" t="s">
        <v>1635</v>
      </c>
      <c r="L150" s="276" t="s">
        <v>72</v>
      </c>
      <c r="M150" s="275" t="s">
        <v>1636</v>
      </c>
      <c r="N150" s="275" t="s">
        <v>1596</v>
      </c>
      <c r="O150" s="276" t="s">
        <v>1637</v>
      </c>
      <c r="P150" t="s">
        <v>1597</v>
      </c>
      <c r="Q150" s="277"/>
    </row>
    <row r="151" spans="1:17" ht="30.6" x14ac:dyDescent="0.3">
      <c r="A151" s="271" t="s">
        <v>1589</v>
      </c>
      <c r="B151" s="272" t="s">
        <v>1932</v>
      </c>
      <c r="C151" s="272" t="s">
        <v>1933</v>
      </c>
      <c r="D151" s="272" t="s">
        <v>1934</v>
      </c>
      <c r="E151" t="s">
        <v>419</v>
      </c>
      <c r="F151" t="s">
        <v>420</v>
      </c>
      <c r="G151" t="s">
        <v>421</v>
      </c>
      <c r="H151" s="273" t="s">
        <v>1628</v>
      </c>
      <c r="I151" s="273" t="s">
        <v>20</v>
      </c>
      <c r="J151" s="273" t="s">
        <v>17</v>
      </c>
      <c r="K151" s="273" t="s">
        <v>1635</v>
      </c>
      <c r="L151" s="273" t="s">
        <v>39</v>
      </c>
      <c r="M151" s="272" t="s">
        <v>1935</v>
      </c>
      <c r="N151" s="272" t="s">
        <v>1631</v>
      </c>
      <c r="O151" s="273" t="s">
        <v>19</v>
      </c>
      <c r="P151" t="s">
        <v>1597</v>
      </c>
      <c r="Q151" s="274"/>
    </row>
    <row r="152" spans="1:17" ht="30.6" x14ac:dyDescent="0.3">
      <c r="A152" s="271" t="s">
        <v>1589</v>
      </c>
      <c r="B152" s="275" t="s">
        <v>1936</v>
      </c>
      <c r="C152" s="275" t="s">
        <v>1937</v>
      </c>
      <c r="D152" s="275" t="s">
        <v>1938</v>
      </c>
      <c r="E152" t="s">
        <v>422</v>
      </c>
      <c r="F152" t="s">
        <v>423</v>
      </c>
      <c r="G152" t="s">
        <v>424</v>
      </c>
      <c r="H152" s="276" t="s">
        <v>1628</v>
      </c>
      <c r="I152" s="276" t="s">
        <v>20</v>
      </c>
      <c r="J152" s="276" t="s">
        <v>17</v>
      </c>
      <c r="K152" s="276" t="s">
        <v>1635</v>
      </c>
      <c r="L152" s="276" t="s">
        <v>39</v>
      </c>
      <c r="M152" s="275" t="s">
        <v>1935</v>
      </c>
      <c r="N152" s="275" t="s">
        <v>1631</v>
      </c>
      <c r="O152" s="276" t="s">
        <v>19</v>
      </c>
      <c r="P152" t="s">
        <v>1597</v>
      </c>
      <c r="Q152" s="277"/>
    </row>
    <row r="153" spans="1:17" ht="30.6" x14ac:dyDescent="0.3">
      <c r="A153" s="271" t="s">
        <v>1589</v>
      </c>
      <c r="B153" s="272" t="s">
        <v>1932</v>
      </c>
      <c r="C153" s="272" t="s">
        <v>1939</v>
      </c>
      <c r="D153" s="272" t="s">
        <v>1940</v>
      </c>
      <c r="E153" t="s">
        <v>425</v>
      </c>
      <c r="F153" t="s">
        <v>426</v>
      </c>
      <c r="G153" t="s">
        <v>427</v>
      </c>
      <c r="H153" s="273" t="s">
        <v>1628</v>
      </c>
      <c r="I153" s="273" t="s">
        <v>20</v>
      </c>
      <c r="J153" s="273" t="s">
        <v>17</v>
      </c>
      <c r="K153" s="273" t="s">
        <v>1635</v>
      </c>
      <c r="L153" s="273" t="s">
        <v>39</v>
      </c>
      <c r="M153" s="272" t="s">
        <v>1935</v>
      </c>
      <c r="N153" s="272" t="s">
        <v>1631</v>
      </c>
      <c r="O153" s="273" t="s">
        <v>19</v>
      </c>
      <c r="P153" t="s">
        <v>1597</v>
      </c>
      <c r="Q153" s="274"/>
    </row>
    <row r="154" spans="1:17" ht="30.6" x14ac:dyDescent="0.3">
      <c r="A154" s="271" t="s">
        <v>1589</v>
      </c>
      <c r="B154" s="279">
        <v>44088</v>
      </c>
      <c r="C154" s="275"/>
      <c r="D154" s="275" t="s">
        <v>1941</v>
      </c>
      <c r="E154" t="s">
        <v>428</v>
      </c>
      <c r="F154" t="s">
        <v>1942</v>
      </c>
      <c r="G154" t="s">
        <v>1943</v>
      </c>
      <c r="H154" s="276" t="s">
        <v>1593</v>
      </c>
      <c r="I154" s="276" t="s">
        <v>16</v>
      </c>
      <c r="J154" s="276" t="s">
        <v>18</v>
      </c>
      <c r="K154" s="276" t="s">
        <v>1635</v>
      </c>
      <c r="L154" s="276" t="s">
        <v>72</v>
      </c>
      <c r="M154" s="275" t="s">
        <v>1636</v>
      </c>
      <c r="N154" s="275" t="s">
        <v>1596</v>
      </c>
      <c r="O154" s="276" t="s">
        <v>905</v>
      </c>
      <c r="P154" t="s">
        <v>1597</v>
      </c>
      <c r="Q154" s="277"/>
    </row>
    <row r="155" spans="1:17" ht="30.6" x14ac:dyDescent="0.3">
      <c r="A155" s="271" t="s">
        <v>1589</v>
      </c>
      <c r="B155" s="272" t="s">
        <v>1944</v>
      </c>
      <c r="C155" s="272"/>
      <c r="D155" s="272" t="s">
        <v>1945</v>
      </c>
      <c r="E155" t="s">
        <v>429</v>
      </c>
      <c r="F155" t="s">
        <v>1946</v>
      </c>
      <c r="G155" t="s">
        <v>1947</v>
      </c>
      <c r="H155" s="273" t="s">
        <v>1593</v>
      </c>
      <c r="I155" s="273" t="s">
        <v>16</v>
      </c>
      <c r="J155" s="273" t="s">
        <v>17</v>
      </c>
      <c r="K155" s="273" t="s">
        <v>1635</v>
      </c>
      <c r="L155" s="273" t="s">
        <v>72</v>
      </c>
      <c r="M155" s="272" t="s">
        <v>1636</v>
      </c>
      <c r="N155" s="272" t="s">
        <v>1596</v>
      </c>
      <c r="O155" s="273" t="s">
        <v>1637</v>
      </c>
      <c r="P155" t="s">
        <v>1597</v>
      </c>
      <c r="Q155" s="274"/>
    </row>
    <row r="156" spans="1:17" ht="30.6" x14ac:dyDescent="0.3">
      <c r="A156" s="271" t="s">
        <v>1589</v>
      </c>
      <c r="B156" s="279">
        <v>44088</v>
      </c>
      <c r="C156" s="275"/>
      <c r="D156" s="275" t="s">
        <v>1948</v>
      </c>
      <c r="E156" t="s">
        <v>430</v>
      </c>
      <c r="F156" t="s">
        <v>1949</v>
      </c>
      <c r="G156" t="s">
        <v>1950</v>
      </c>
      <c r="H156" s="276" t="s">
        <v>1593</v>
      </c>
      <c r="I156" s="276" t="s">
        <v>16</v>
      </c>
      <c r="J156" s="276" t="s">
        <v>18</v>
      </c>
      <c r="K156" s="276" t="s">
        <v>1635</v>
      </c>
      <c r="L156" s="276" t="s">
        <v>72</v>
      </c>
      <c r="M156" s="275" t="s">
        <v>1636</v>
      </c>
      <c r="N156" s="275" t="s">
        <v>1596</v>
      </c>
      <c r="O156" s="276" t="s">
        <v>1637</v>
      </c>
      <c r="P156" t="s">
        <v>1597</v>
      </c>
      <c r="Q156" s="277"/>
    </row>
    <row r="157" spans="1:17" ht="30.6" x14ac:dyDescent="0.3">
      <c r="A157" s="271" t="s">
        <v>1589</v>
      </c>
      <c r="B157" s="272" t="s">
        <v>1834</v>
      </c>
      <c r="C157" s="272" t="s">
        <v>1951</v>
      </c>
      <c r="D157" s="272" t="s">
        <v>1952</v>
      </c>
      <c r="E157" t="s">
        <v>431</v>
      </c>
      <c r="F157" t="s">
        <v>432</v>
      </c>
      <c r="G157" t="s">
        <v>433</v>
      </c>
      <c r="H157" s="273" t="s">
        <v>1593</v>
      </c>
      <c r="I157" s="273" t="s">
        <v>20</v>
      </c>
      <c r="J157" s="273" t="s">
        <v>17</v>
      </c>
      <c r="K157" s="273" t="s">
        <v>1594</v>
      </c>
      <c r="L157" s="273" t="s">
        <v>434</v>
      </c>
      <c r="M157" s="272" t="s">
        <v>1953</v>
      </c>
      <c r="N157" s="272" t="s">
        <v>1631</v>
      </c>
      <c r="O157" s="273"/>
      <c r="P157" t="s">
        <v>1597</v>
      </c>
      <c r="Q157" s="274"/>
    </row>
    <row r="158" spans="1:17" ht="30.6" x14ac:dyDescent="0.3">
      <c r="A158" s="271" t="s">
        <v>1589</v>
      </c>
      <c r="B158" s="275" t="s">
        <v>1697</v>
      </c>
      <c r="C158" s="275" t="s">
        <v>1954</v>
      </c>
      <c r="D158" s="275" t="s">
        <v>1955</v>
      </c>
      <c r="E158" t="s">
        <v>435</v>
      </c>
      <c r="F158" t="s">
        <v>436</v>
      </c>
      <c r="G158" t="s">
        <v>437</v>
      </c>
      <c r="H158" s="276" t="s">
        <v>1593</v>
      </c>
      <c r="I158" s="276" t="s">
        <v>20</v>
      </c>
      <c r="J158" s="276" t="s">
        <v>17</v>
      </c>
      <c r="K158" s="276" t="s">
        <v>1956</v>
      </c>
      <c r="L158" s="276" t="s">
        <v>438</v>
      </c>
      <c r="M158" s="275" t="s">
        <v>1957</v>
      </c>
      <c r="N158" s="275" t="s">
        <v>1596</v>
      </c>
      <c r="O158" s="276" t="s">
        <v>24</v>
      </c>
      <c r="P158" t="s">
        <v>1597</v>
      </c>
      <c r="Q158" s="277"/>
    </row>
    <row r="159" spans="1:17" ht="30.6" x14ac:dyDescent="0.3">
      <c r="A159" s="271" t="s">
        <v>1589</v>
      </c>
      <c r="B159" s="272" t="s">
        <v>1697</v>
      </c>
      <c r="C159" s="272" t="s">
        <v>1958</v>
      </c>
      <c r="D159" s="272" t="s">
        <v>1959</v>
      </c>
      <c r="E159" t="s">
        <v>439</v>
      </c>
      <c r="F159" t="s">
        <v>440</v>
      </c>
      <c r="G159" t="s">
        <v>441</v>
      </c>
      <c r="H159" s="273" t="s">
        <v>1593</v>
      </c>
      <c r="I159" s="273" t="s">
        <v>20</v>
      </c>
      <c r="J159" s="273" t="s">
        <v>17</v>
      </c>
      <c r="K159" s="273" t="s">
        <v>1956</v>
      </c>
      <c r="L159" s="273" t="s">
        <v>438</v>
      </c>
      <c r="M159" s="272" t="s">
        <v>1957</v>
      </c>
      <c r="N159" s="272" t="s">
        <v>1596</v>
      </c>
      <c r="O159" s="273" t="s">
        <v>24</v>
      </c>
      <c r="P159" t="s">
        <v>1597</v>
      </c>
      <c r="Q159" s="274"/>
    </row>
    <row r="160" spans="1:17" ht="30.6" x14ac:dyDescent="0.3">
      <c r="A160" s="271" t="s">
        <v>1589</v>
      </c>
      <c r="B160" s="275" t="s">
        <v>1697</v>
      </c>
      <c r="C160" s="275" t="s">
        <v>1960</v>
      </c>
      <c r="D160" s="275" t="s">
        <v>1961</v>
      </c>
      <c r="E160" t="s">
        <v>442</v>
      </c>
      <c r="F160" t="s">
        <v>443</v>
      </c>
      <c r="G160" t="s">
        <v>444</v>
      </c>
      <c r="H160" s="276" t="s">
        <v>1593</v>
      </c>
      <c r="I160" s="276" t="s">
        <v>20</v>
      </c>
      <c r="J160" s="276" t="s">
        <v>17</v>
      </c>
      <c r="K160" s="276" t="s">
        <v>1956</v>
      </c>
      <c r="L160" s="276" t="s">
        <v>438</v>
      </c>
      <c r="M160" s="275" t="s">
        <v>1957</v>
      </c>
      <c r="N160" s="275" t="s">
        <v>1596</v>
      </c>
      <c r="O160" s="276" t="s">
        <v>24</v>
      </c>
      <c r="P160" t="s">
        <v>1597</v>
      </c>
      <c r="Q160" s="277"/>
    </row>
    <row r="161" spans="1:17" ht="30.6" x14ac:dyDescent="0.3">
      <c r="A161" s="271" t="s">
        <v>1589</v>
      </c>
      <c r="B161" s="272" t="s">
        <v>1697</v>
      </c>
      <c r="C161" s="272" t="s">
        <v>1962</v>
      </c>
      <c r="D161" s="272" t="s">
        <v>1963</v>
      </c>
      <c r="E161" t="s">
        <v>445</v>
      </c>
      <c r="F161" t="s">
        <v>446</v>
      </c>
      <c r="G161" t="s">
        <v>447</v>
      </c>
      <c r="H161" s="273" t="s">
        <v>1593</v>
      </c>
      <c r="I161" s="273" t="s">
        <v>20</v>
      </c>
      <c r="J161" s="273" t="s">
        <v>17</v>
      </c>
      <c r="K161" s="273" t="s">
        <v>1956</v>
      </c>
      <c r="L161" s="273" t="s">
        <v>438</v>
      </c>
      <c r="M161" s="272" t="s">
        <v>1957</v>
      </c>
      <c r="N161" s="272" t="s">
        <v>1596</v>
      </c>
      <c r="O161" s="273" t="s">
        <v>24</v>
      </c>
      <c r="P161" t="s">
        <v>1597</v>
      </c>
      <c r="Q161" s="274"/>
    </row>
    <row r="162" spans="1:17" ht="30.6" x14ac:dyDescent="0.3">
      <c r="A162" s="271" t="s">
        <v>1589</v>
      </c>
      <c r="B162" s="275" t="s">
        <v>1697</v>
      </c>
      <c r="C162" s="275" t="s">
        <v>1964</v>
      </c>
      <c r="D162" s="275" t="s">
        <v>1965</v>
      </c>
      <c r="E162" t="s">
        <v>448</v>
      </c>
      <c r="F162" t="s">
        <v>449</v>
      </c>
      <c r="G162" t="s">
        <v>450</v>
      </c>
      <c r="H162" s="276" t="s">
        <v>1593</v>
      </c>
      <c r="I162" s="276" t="s">
        <v>20</v>
      </c>
      <c r="J162" s="276" t="s">
        <v>17</v>
      </c>
      <c r="K162" s="276" t="s">
        <v>1956</v>
      </c>
      <c r="L162" s="276" t="s">
        <v>438</v>
      </c>
      <c r="M162" s="275" t="s">
        <v>1957</v>
      </c>
      <c r="N162" s="275" t="s">
        <v>1596</v>
      </c>
      <c r="O162" s="276" t="s">
        <v>24</v>
      </c>
      <c r="P162" t="s">
        <v>1597</v>
      </c>
      <c r="Q162" s="277"/>
    </row>
    <row r="163" spans="1:17" ht="30.6" x14ac:dyDescent="0.3">
      <c r="A163" s="271" t="s">
        <v>1589</v>
      </c>
      <c r="B163" s="272" t="s">
        <v>1697</v>
      </c>
      <c r="C163" s="272" t="s">
        <v>1966</v>
      </c>
      <c r="D163" s="272" t="s">
        <v>1967</v>
      </c>
      <c r="E163" t="s">
        <v>451</v>
      </c>
      <c r="F163" t="s">
        <v>452</v>
      </c>
      <c r="G163" t="s">
        <v>453</v>
      </c>
      <c r="H163" s="273" t="s">
        <v>1593</v>
      </c>
      <c r="I163" s="273" t="s">
        <v>20</v>
      </c>
      <c r="J163" s="273" t="s">
        <v>17</v>
      </c>
      <c r="K163" s="273" t="s">
        <v>1956</v>
      </c>
      <c r="L163" s="273" t="s">
        <v>438</v>
      </c>
      <c r="M163" s="272" t="s">
        <v>1957</v>
      </c>
      <c r="N163" s="272" t="s">
        <v>1596</v>
      </c>
      <c r="O163" s="273" t="s">
        <v>24</v>
      </c>
      <c r="P163" t="s">
        <v>1597</v>
      </c>
      <c r="Q163" s="274"/>
    </row>
    <row r="164" spans="1:17" ht="30.6" x14ac:dyDescent="0.3">
      <c r="A164" s="271" t="s">
        <v>1589</v>
      </c>
      <c r="B164" s="275" t="s">
        <v>1652</v>
      </c>
      <c r="C164" s="275"/>
      <c r="D164" s="275" t="s">
        <v>1968</v>
      </c>
      <c r="E164" t="s">
        <v>454</v>
      </c>
      <c r="F164" t="s">
        <v>455</v>
      </c>
      <c r="G164" t="s">
        <v>456</v>
      </c>
      <c r="H164" s="276" t="s">
        <v>1593</v>
      </c>
      <c r="I164" s="276" t="s">
        <v>16</v>
      </c>
      <c r="J164" s="276" t="s">
        <v>17</v>
      </c>
      <c r="K164" s="276" t="s">
        <v>1623</v>
      </c>
      <c r="L164" s="276" t="s">
        <v>438</v>
      </c>
      <c r="M164" s="275" t="s">
        <v>1969</v>
      </c>
      <c r="N164" s="275" t="s">
        <v>1596</v>
      </c>
      <c r="O164" s="276" t="s">
        <v>74</v>
      </c>
      <c r="P164" t="s">
        <v>1597</v>
      </c>
      <c r="Q164" s="277"/>
    </row>
    <row r="165" spans="1:17" ht="30.6" x14ac:dyDescent="0.3">
      <c r="A165" s="271" t="s">
        <v>1589</v>
      </c>
      <c r="B165" s="272" t="s">
        <v>1697</v>
      </c>
      <c r="C165" s="272"/>
      <c r="D165" s="272" t="s">
        <v>1970</v>
      </c>
      <c r="E165" t="s">
        <v>457</v>
      </c>
      <c r="F165" t="s">
        <v>458</v>
      </c>
      <c r="G165" t="s">
        <v>459</v>
      </c>
      <c r="H165" s="273" t="s">
        <v>1593</v>
      </c>
      <c r="I165" s="273" t="s">
        <v>16</v>
      </c>
      <c r="J165" s="273" t="s">
        <v>17</v>
      </c>
      <c r="K165" s="273" t="s">
        <v>1623</v>
      </c>
      <c r="L165" s="273" t="s">
        <v>438</v>
      </c>
      <c r="M165" s="272" t="s">
        <v>1969</v>
      </c>
      <c r="N165" s="272" t="s">
        <v>1596</v>
      </c>
      <c r="O165" s="273" t="s">
        <v>74</v>
      </c>
      <c r="P165" t="s">
        <v>1597</v>
      </c>
      <c r="Q165" s="274"/>
    </row>
    <row r="166" spans="1:17" ht="30.6" x14ac:dyDescent="0.3">
      <c r="A166" s="271" t="s">
        <v>1589</v>
      </c>
      <c r="B166" s="275" t="s">
        <v>1652</v>
      </c>
      <c r="C166" s="275"/>
      <c r="D166" s="275" t="s">
        <v>1971</v>
      </c>
      <c r="E166" t="s">
        <v>460</v>
      </c>
      <c r="F166" t="s">
        <v>440</v>
      </c>
      <c r="G166" t="s">
        <v>461</v>
      </c>
      <c r="H166" s="276" t="s">
        <v>1593</v>
      </c>
      <c r="I166" s="276" t="s">
        <v>16</v>
      </c>
      <c r="J166" s="276" t="s">
        <v>17</v>
      </c>
      <c r="K166" s="276" t="s">
        <v>1623</v>
      </c>
      <c r="L166" s="276" t="s">
        <v>438</v>
      </c>
      <c r="M166" s="275" t="s">
        <v>1969</v>
      </c>
      <c r="N166" s="275" t="s">
        <v>1596</v>
      </c>
      <c r="O166" s="276" t="s">
        <v>74</v>
      </c>
      <c r="P166" t="s">
        <v>1597</v>
      </c>
      <c r="Q166" s="277"/>
    </row>
    <row r="167" spans="1:17" ht="30.6" x14ac:dyDescent="0.3">
      <c r="A167" s="271" t="s">
        <v>1589</v>
      </c>
      <c r="B167" s="272" t="s">
        <v>1697</v>
      </c>
      <c r="C167" s="272"/>
      <c r="D167" s="272" t="s">
        <v>1972</v>
      </c>
      <c r="E167" t="s">
        <v>462</v>
      </c>
      <c r="F167" t="s">
        <v>463</v>
      </c>
      <c r="G167" t="s">
        <v>464</v>
      </c>
      <c r="H167" s="273" t="s">
        <v>1593</v>
      </c>
      <c r="I167" s="273" t="s">
        <v>16</v>
      </c>
      <c r="J167" s="273" t="s">
        <v>17</v>
      </c>
      <c r="K167" s="273" t="s">
        <v>1623</v>
      </c>
      <c r="L167" s="273" t="s">
        <v>438</v>
      </c>
      <c r="M167" s="272" t="s">
        <v>1969</v>
      </c>
      <c r="N167" s="272" t="s">
        <v>1596</v>
      </c>
      <c r="O167" s="273" t="s">
        <v>465</v>
      </c>
      <c r="P167" t="s">
        <v>1597</v>
      </c>
      <c r="Q167" s="274"/>
    </row>
    <row r="168" spans="1:17" ht="30.6" x14ac:dyDescent="0.3">
      <c r="A168" s="271" t="s">
        <v>1589</v>
      </c>
      <c r="B168" s="275" t="s">
        <v>1652</v>
      </c>
      <c r="C168" s="275"/>
      <c r="D168" s="275" t="s">
        <v>1973</v>
      </c>
      <c r="E168" t="s">
        <v>466</v>
      </c>
      <c r="F168" t="s">
        <v>467</v>
      </c>
      <c r="G168" t="s">
        <v>468</v>
      </c>
      <c r="H168" s="276" t="s">
        <v>1593</v>
      </c>
      <c r="I168" s="276" t="s">
        <v>16</v>
      </c>
      <c r="J168" s="276" t="s">
        <v>17</v>
      </c>
      <c r="K168" s="276" t="s">
        <v>1623</v>
      </c>
      <c r="L168" s="276" t="s">
        <v>438</v>
      </c>
      <c r="M168" s="275" t="s">
        <v>1969</v>
      </c>
      <c r="N168" s="275" t="s">
        <v>1596</v>
      </c>
      <c r="O168" s="276" t="s">
        <v>74</v>
      </c>
      <c r="P168" t="s">
        <v>1597</v>
      </c>
      <c r="Q168" s="277"/>
    </row>
    <row r="169" spans="1:17" ht="30.6" x14ac:dyDescent="0.3">
      <c r="A169" s="271" t="s">
        <v>1589</v>
      </c>
      <c r="B169" s="272" t="s">
        <v>1697</v>
      </c>
      <c r="C169" s="272"/>
      <c r="D169" s="272" t="s">
        <v>1974</v>
      </c>
      <c r="E169" t="s">
        <v>469</v>
      </c>
      <c r="F169" t="s">
        <v>470</v>
      </c>
      <c r="G169" t="s">
        <v>471</v>
      </c>
      <c r="H169" s="273" t="s">
        <v>1593</v>
      </c>
      <c r="I169" s="273" t="s">
        <v>16</v>
      </c>
      <c r="J169" s="273" t="s">
        <v>17</v>
      </c>
      <c r="K169" s="273" t="s">
        <v>1623</v>
      </c>
      <c r="L169" s="273" t="s">
        <v>438</v>
      </c>
      <c r="M169" s="272" t="s">
        <v>1969</v>
      </c>
      <c r="N169" s="272" t="s">
        <v>1596</v>
      </c>
      <c r="O169" s="273" t="s">
        <v>74</v>
      </c>
      <c r="P169" t="s">
        <v>1597</v>
      </c>
      <c r="Q169" s="274"/>
    </row>
    <row r="170" spans="1:17" ht="30.6" x14ac:dyDescent="0.3">
      <c r="A170" s="271" t="s">
        <v>1589</v>
      </c>
      <c r="B170" s="275" t="s">
        <v>1975</v>
      </c>
      <c r="C170" s="275" t="s">
        <v>1976</v>
      </c>
      <c r="D170" s="275" t="s">
        <v>1977</v>
      </c>
      <c r="E170" t="s">
        <v>472</v>
      </c>
      <c r="F170" t="s">
        <v>473</v>
      </c>
      <c r="G170" t="s">
        <v>474</v>
      </c>
      <c r="H170" s="276" t="s">
        <v>1593</v>
      </c>
      <c r="I170" s="276" t="s">
        <v>20</v>
      </c>
      <c r="J170" s="276" t="s">
        <v>17</v>
      </c>
      <c r="K170" s="276" t="s">
        <v>1594</v>
      </c>
      <c r="L170" s="276" t="s">
        <v>475</v>
      </c>
      <c r="M170" s="275" t="s">
        <v>1978</v>
      </c>
      <c r="N170" s="275" t="s">
        <v>1596</v>
      </c>
      <c r="O170" s="276" t="s">
        <v>19</v>
      </c>
      <c r="P170" t="s">
        <v>1597</v>
      </c>
      <c r="Q170" s="277"/>
    </row>
    <row r="171" spans="1:17" ht="30.6" x14ac:dyDescent="0.3">
      <c r="A171" s="271" t="s">
        <v>1589</v>
      </c>
      <c r="B171" s="272" t="s">
        <v>1979</v>
      </c>
      <c r="C171" s="272" t="s">
        <v>1980</v>
      </c>
      <c r="D171" s="272" t="s">
        <v>1981</v>
      </c>
      <c r="E171" t="s">
        <v>476</v>
      </c>
      <c r="F171" t="s">
        <v>477</v>
      </c>
      <c r="G171" t="s">
        <v>474</v>
      </c>
      <c r="H171" s="273" t="s">
        <v>1593</v>
      </c>
      <c r="I171" s="273" t="s">
        <v>20</v>
      </c>
      <c r="J171" s="273" t="s">
        <v>17</v>
      </c>
      <c r="K171" s="273" t="s">
        <v>1594</v>
      </c>
      <c r="L171" s="273" t="s">
        <v>475</v>
      </c>
      <c r="M171" s="272" t="s">
        <v>1978</v>
      </c>
      <c r="N171" s="272" t="s">
        <v>1596</v>
      </c>
      <c r="O171" s="273" t="s">
        <v>19</v>
      </c>
      <c r="P171" t="s">
        <v>1597</v>
      </c>
      <c r="Q171" s="274"/>
    </row>
    <row r="172" spans="1:17" ht="30.6" x14ac:dyDescent="0.3">
      <c r="A172" s="271" t="s">
        <v>1589</v>
      </c>
      <c r="B172" s="275" t="s">
        <v>1982</v>
      </c>
      <c r="C172" s="275" t="s">
        <v>1983</v>
      </c>
      <c r="D172" s="275" t="s">
        <v>1984</v>
      </c>
      <c r="E172" t="s">
        <v>478</v>
      </c>
      <c r="F172" t="s">
        <v>479</v>
      </c>
      <c r="G172" t="s">
        <v>480</v>
      </c>
      <c r="H172" s="276" t="s">
        <v>1593</v>
      </c>
      <c r="I172" s="276" t="s">
        <v>20</v>
      </c>
      <c r="J172" s="276" t="s">
        <v>17</v>
      </c>
      <c r="K172" s="276" t="s">
        <v>1594</v>
      </c>
      <c r="L172" s="276" t="s">
        <v>475</v>
      </c>
      <c r="M172" s="275" t="s">
        <v>1978</v>
      </c>
      <c r="N172" s="275" t="s">
        <v>1596</v>
      </c>
      <c r="O172" s="276" t="s">
        <v>19</v>
      </c>
      <c r="P172" t="s">
        <v>1597</v>
      </c>
      <c r="Q172" s="277"/>
    </row>
    <row r="173" spans="1:17" ht="30.6" x14ac:dyDescent="0.3">
      <c r="A173" s="271" t="s">
        <v>1589</v>
      </c>
      <c r="B173" s="272" t="s">
        <v>1982</v>
      </c>
      <c r="C173" s="272" t="s">
        <v>1985</v>
      </c>
      <c r="D173" s="272" t="s">
        <v>1986</v>
      </c>
      <c r="E173" t="s">
        <v>481</v>
      </c>
      <c r="F173" t="s">
        <v>482</v>
      </c>
      <c r="G173" t="s">
        <v>483</v>
      </c>
      <c r="H173" s="273" t="s">
        <v>1593</v>
      </c>
      <c r="I173" s="273" t="s">
        <v>20</v>
      </c>
      <c r="J173" s="273" t="s">
        <v>17</v>
      </c>
      <c r="K173" s="273" t="s">
        <v>1594</v>
      </c>
      <c r="L173" s="273" t="s">
        <v>475</v>
      </c>
      <c r="M173" s="272" t="s">
        <v>1978</v>
      </c>
      <c r="N173" s="272" t="s">
        <v>1596</v>
      </c>
      <c r="O173" s="273" t="s">
        <v>19</v>
      </c>
      <c r="P173" t="s">
        <v>1597</v>
      </c>
      <c r="Q173" s="274"/>
    </row>
    <row r="174" spans="1:17" ht="30.6" x14ac:dyDescent="0.3">
      <c r="A174" s="271" t="s">
        <v>1589</v>
      </c>
      <c r="B174" s="275" t="s">
        <v>1987</v>
      </c>
      <c r="C174" s="275" t="s">
        <v>1988</v>
      </c>
      <c r="D174" s="275" t="s">
        <v>1989</v>
      </c>
      <c r="E174" t="s">
        <v>484</v>
      </c>
      <c r="F174" t="s">
        <v>485</v>
      </c>
      <c r="G174" t="s">
        <v>486</v>
      </c>
      <c r="H174" s="276" t="s">
        <v>1593</v>
      </c>
      <c r="I174" s="276" t="s">
        <v>20</v>
      </c>
      <c r="J174" s="276" t="s">
        <v>17</v>
      </c>
      <c r="K174" s="276" t="s">
        <v>1594</v>
      </c>
      <c r="L174" s="276" t="s">
        <v>475</v>
      </c>
      <c r="M174" s="275" t="s">
        <v>1978</v>
      </c>
      <c r="N174" s="275" t="s">
        <v>1596</v>
      </c>
      <c r="O174" s="276" t="s">
        <v>19</v>
      </c>
      <c r="P174" t="s">
        <v>1597</v>
      </c>
      <c r="Q174" s="277"/>
    </row>
    <row r="175" spans="1:17" ht="30.6" x14ac:dyDescent="0.3">
      <c r="A175" s="271" t="s">
        <v>1589</v>
      </c>
      <c r="B175" s="272" t="s">
        <v>1990</v>
      </c>
      <c r="C175" s="272" t="s">
        <v>1991</v>
      </c>
      <c r="D175" s="272" t="s">
        <v>1992</v>
      </c>
      <c r="E175" t="s">
        <v>487</v>
      </c>
      <c r="F175" t="s">
        <v>488</v>
      </c>
      <c r="G175" t="s">
        <v>489</v>
      </c>
      <c r="H175" s="273" t="s">
        <v>1593</v>
      </c>
      <c r="I175" s="273" t="s">
        <v>20</v>
      </c>
      <c r="J175" s="273" t="s">
        <v>17</v>
      </c>
      <c r="K175" s="273" t="s">
        <v>1594</v>
      </c>
      <c r="L175" s="273" t="s">
        <v>475</v>
      </c>
      <c r="M175" s="272" t="s">
        <v>1978</v>
      </c>
      <c r="N175" s="272" t="s">
        <v>1596</v>
      </c>
      <c r="O175" s="273" t="s">
        <v>19</v>
      </c>
      <c r="P175" t="s">
        <v>1597</v>
      </c>
      <c r="Q175" s="274"/>
    </row>
    <row r="176" spans="1:17" ht="30.6" x14ac:dyDescent="0.3">
      <c r="A176" s="271" t="s">
        <v>1589</v>
      </c>
      <c r="B176" s="275" t="s">
        <v>1993</v>
      </c>
      <c r="C176" s="275" t="s">
        <v>1994</v>
      </c>
      <c r="D176" s="275" t="s">
        <v>1995</v>
      </c>
      <c r="E176" t="s">
        <v>490</v>
      </c>
      <c r="F176" t="s">
        <v>491</v>
      </c>
      <c r="G176" t="s">
        <v>492</v>
      </c>
      <c r="H176" s="276" t="s">
        <v>1593</v>
      </c>
      <c r="I176" s="276" t="s">
        <v>20</v>
      </c>
      <c r="J176" s="276" t="s">
        <v>17</v>
      </c>
      <c r="K176" s="276" t="s">
        <v>1594</v>
      </c>
      <c r="L176" s="276" t="s">
        <v>475</v>
      </c>
      <c r="M176" s="275" t="s">
        <v>1978</v>
      </c>
      <c r="N176" s="275" t="s">
        <v>1596</v>
      </c>
      <c r="O176" s="276" t="s">
        <v>19</v>
      </c>
      <c r="P176" t="s">
        <v>1597</v>
      </c>
      <c r="Q176" s="277"/>
    </row>
    <row r="177" spans="1:17" ht="30.6" x14ac:dyDescent="0.3">
      <c r="A177" s="271" t="s">
        <v>1589</v>
      </c>
      <c r="B177" s="272" t="s">
        <v>1979</v>
      </c>
      <c r="C177" s="272" t="s">
        <v>1996</v>
      </c>
      <c r="D177" s="272" t="s">
        <v>1997</v>
      </c>
      <c r="E177" t="s">
        <v>493</v>
      </c>
      <c r="F177" t="s">
        <v>494</v>
      </c>
      <c r="G177" t="s">
        <v>495</v>
      </c>
      <c r="H177" s="273" t="s">
        <v>1593</v>
      </c>
      <c r="I177" s="273" t="s">
        <v>20</v>
      </c>
      <c r="J177" s="273" t="s">
        <v>17</v>
      </c>
      <c r="K177" s="273" t="s">
        <v>1594</v>
      </c>
      <c r="L177" s="273" t="s">
        <v>475</v>
      </c>
      <c r="M177" s="272" t="s">
        <v>1978</v>
      </c>
      <c r="N177" s="272" t="s">
        <v>1596</v>
      </c>
      <c r="O177" s="273"/>
      <c r="P177" t="s">
        <v>1597</v>
      </c>
      <c r="Q177" s="274"/>
    </row>
    <row r="178" spans="1:17" ht="30.6" x14ac:dyDescent="0.3">
      <c r="A178" s="271" t="s">
        <v>1589</v>
      </c>
      <c r="B178" s="279">
        <v>44470</v>
      </c>
      <c r="C178" s="275"/>
      <c r="D178" s="275" t="s">
        <v>1998</v>
      </c>
      <c r="E178" t="s">
        <v>496</v>
      </c>
      <c r="F178" t="s">
        <v>497</v>
      </c>
      <c r="G178" t="s">
        <v>498</v>
      </c>
      <c r="H178" s="276" t="s">
        <v>1593</v>
      </c>
      <c r="I178" s="276" t="s">
        <v>16</v>
      </c>
      <c r="J178" s="276" t="s">
        <v>18</v>
      </c>
      <c r="K178" s="276" t="s">
        <v>1594</v>
      </c>
      <c r="L178" s="276" t="s">
        <v>39</v>
      </c>
      <c r="M178" s="275" t="s">
        <v>1595</v>
      </c>
      <c r="N178" s="275" t="s">
        <v>1596</v>
      </c>
      <c r="O178" s="276" t="s">
        <v>499</v>
      </c>
      <c r="P178" t="s">
        <v>1597</v>
      </c>
      <c r="Q178" s="277"/>
    </row>
    <row r="179" spans="1:17" ht="30.6" x14ac:dyDescent="0.3">
      <c r="A179" s="271" t="s">
        <v>1589</v>
      </c>
      <c r="B179" s="272" t="s">
        <v>1999</v>
      </c>
      <c r="C179" s="272"/>
      <c r="D179" s="272" t="s">
        <v>2000</v>
      </c>
      <c r="E179" t="s">
        <v>500</v>
      </c>
      <c r="F179" t="s">
        <v>2001</v>
      </c>
      <c r="G179" t="s">
        <v>2002</v>
      </c>
      <c r="H179" s="273" t="s">
        <v>1593</v>
      </c>
      <c r="I179" s="273" t="s">
        <v>16</v>
      </c>
      <c r="J179" s="273" t="s">
        <v>17</v>
      </c>
      <c r="K179" s="273" t="s">
        <v>1594</v>
      </c>
      <c r="L179" s="273" t="s">
        <v>39</v>
      </c>
      <c r="M179" s="272" t="s">
        <v>2003</v>
      </c>
      <c r="N179" s="272" t="s">
        <v>1596</v>
      </c>
      <c r="O179" s="273" t="s">
        <v>2004</v>
      </c>
      <c r="P179" t="s">
        <v>1597</v>
      </c>
      <c r="Q179" s="274"/>
    </row>
    <row r="180" spans="1:17" ht="30.6" x14ac:dyDescent="0.3">
      <c r="A180" s="271" t="s">
        <v>1589</v>
      </c>
      <c r="B180" s="275" t="s">
        <v>2005</v>
      </c>
      <c r="C180" s="275"/>
      <c r="D180" s="275" t="s">
        <v>2006</v>
      </c>
      <c r="E180" t="s">
        <v>501</v>
      </c>
      <c r="F180" t="s">
        <v>2007</v>
      </c>
      <c r="G180" t="s">
        <v>2008</v>
      </c>
      <c r="H180" s="276" t="s">
        <v>1593</v>
      </c>
      <c r="I180" s="276" t="s">
        <v>16</v>
      </c>
      <c r="J180" s="276" t="s">
        <v>18</v>
      </c>
      <c r="K180" s="276" t="s">
        <v>1594</v>
      </c>
      <c r="L180" s="276" t="s">
        <v>39</v>
      </c>
      <c r="M180" s="275" t="s">
        <v>2003</v>
      </c>
      <c r="N180" s="275"/>
      <c r="O180" s="276" t="s">
        <v>2004</v>
      </c>
      <c r="P180" t="s">
        <v>1597</v>
      </c>
      <c r="Q180" s="277"/>
    </row>
    <row r="181" spans="1:17" ht="30.6" x14ac:dyDescent="0.3">
      <c r="A181" s="271" t="s">
        <v>1589</v>
      </c>
      <c r="B181" s="272" t="s">
        <v>2005</v>
      </c>
      <c r="C181" s="272"/>
      <c r="D181" s="272" t="s">
        <v>2009</v>
      </c>
      <c r="E181" t="s">
        <v>502</v>
      </c>
      <c r="F181" t="s">
        <v>503</v>
      </c>
      <c r="G181" t="s">
        <v>504</v>
      </c>
      <c r="H181" s="273" t="s">
        <v>1593</v>
      </c>
      <c r="I181" s="273" t="s">
        <v>16</v>
      </c>
      <c r="J181" s="273" t="s">
        <v>17</v>
      </c>
      <c r="K181" s="273" t="s">
        <v>1594</v>
      </c>
      <c r="L181" s="273" t="s">
        <v>39</v>
      </c>
      <c r="M181" s="272" t="s">
        <v>2003</v>
      </c>
      <c r="N181" s="272" t="s">
        <v>1830</v>
      </c>
      <c r="O181" s="273" t="s">
        <v>24</v>
      </c>
      <c r="P181" t="s">
        <v>1597</v>
      </c>
      <c r="Q181" s="274"/>
    </row>
    <row r="182" spans="1:17" ht="30.6" x14ac:dyDescent="0.3">
      <c r="A182" s="271" t="s">
        <v>1589</v>
      </c>
      <c r="B182" s="275" t="s">
        <v>1999</v>
      </c>
      <c r="C182" s="275"/>
      <c r="D182" s="275" t="s">
        <v>2010</v>
      </c>
      <c r="E182" t="s">
        <v>505</v>
      </c>
      <c r="F182" t="s">
        <v>506</v>
      </c>
      <c r="G182" t="s">
        <v>507</v>
      </c>
      <c r="H182" s="276" t="s">
        <v>1593</v>
      </c>
      <c r="I182" s="276" t="s">
        <v>16</v>
      </c>
      <c r="J182" s="276" t="s">
        <v>18</v>
      </c>
      <c r="K182" s="276" t="s">
        <v>1594</v>
      </c>
      <c r="L182" s="276" t="s">
        <v>39</v>
      </c>
      <c r="M182" s="275" t="s">
        <v>2003</v>
      </c>
      <c r="N182" s="275" t="s">
        <v>1596</v>
      </c>
      <c r="O182" s="276" t="s">
        <v>24</v>
      </c>
      <c r="P182" t="s">
        <v>1597</v>
      </c>
      <c r="Q182" s="277"/>
    </row>
    <row r="183" spans="1:17" ht="30.6" x14ac:dyDescent="0.3">
      <c r="A183" s="271" t="s">
        <v>1589</v>
      </c>
      <c r="B183" s="272" t="s">
        <v>1999</v>
      </c>
      <c r="C183" s="272"/>
      <c r="D183" s="272" t="s">
        <v>2011</v>
      </c>
      <c r="E183" t="s">
        <v>508</v>
      </c>
      <c r="F183" t="s">
        <v>509</v>
      </c>
      <c r="G183" t="s">
        <v>510</v>
      </c>
      <c r="H183" s="273" t="s">
        <v>1593</v>
      </c>
      <c r="I183" s="273" t="s">
        <v>16</v>
      </c>
      <c r="J183" s="273" t="s">
        <v>17</v>
      </c>
      <c r="K183" s="273" t="s">
        <v>1594</v>
      </c>
      <c r="L183" s="273" t="s">
        <v>39</v>
      </c>
      <c r="M183" s="272" t="s">
        <v>2003</v>
      </c>
      <c r="N183" s="272" t="s">
        <v>1596</v>
      </c>
      <c r="O183" s="273" t="s">
        <v>24</v>
      </c>
      <c r="P183" t="s">
        <v>1597</v>
      </c>
      <c r="Q183" s="274"/>
    </row>
    <row r="184" spans="1:17" ht="30.6" x14ac:dyDescent="0.3">
      <c r="A184" s="271" t="s">
        <v>1589</v>
      </c>
      <c r="B184" s="279">
        <v>44475</v>
      </c>
      <c r="C184" s="275"/>
      <c r="D184" s="275" t="s">
        <v>2012</v>
      </c>
      <c r="E184" t="s">
        <v>511</v>
      </c>
      <c r="F184" t="s">
        <v>512</v>
      </c>
      <c r="G184" t="s">
        <v>513</v>
      </c>
      <c r="H184" s="276" t="s">
        <v>1593</v>
      </c>
      <c r="I184" s="276" t="s">
        <v>16</v>
      </c>
      <c r="J184" s="276" t="s">
        <v>18</v>
      </c>
      <c r="K184" s="276" t="s">
        <v>1594</v>
      </c>
      <c r="L184" s="276" t="s">
        <v>514</v>
      </c>
      <c r="M184" s="275" t="s">
        <v>2013</v>
      </c>
      <c r="N184" s="275" t="s">
        <v>1596</v>
      </c>
      <c r="O184" s="276" t="s">
        <v>515</v>
      </c>
      <c r="P184" t="s">
        <v>1597</v>
      </c>
      <c r="Q184" s="277"/>
    </row>
    <row r="185" spans="1:17" ht="30.6" x14ac:dyDescent="0.3">
      <c r="A185" s="271" t="s">
        <v>1589</v>
      </c>
      <c r="B185" s="278">
        <v>44475</v>
      </c>
      <c r="C185" s="272"/>
      <c r="D185" s="272" t="s">
        <v>2014</v>
      </c>
      <c r="E185" t="s">
        <v>516</v>
      </c>
      <c r="F185" t="s">
        <v>517</v>
      </c>
      <c r="G185" t="s">
        <v>518</v>
      </c>
      <c r="H185" s="273" t="s">
        <v>1593</v>
      </c>
      <c r="I185" s="273" t="s">
        <v>16</v>
      </c>
      <c r="J185" s="273" t="s">
        <v>18</v>
      </c>
      <c r="K185" s="273" t="s">
        <v>1594</v>
      </c>
      <c r="L185" s="273" t="s">
        <v>514</v>
      </c>
      <c r="M185" s="272" t="s">
        <v>2013</v>
      </c>
      <c r="N185" s="272"/>
      <c r="O185" s="273" t="s">
        <v>515</v>
      </c>
      <c r="P185" t="s">
        <v>1597</v>
      </c>
      <c r="Q185" s="274"/>
    </row>
    <row r="186" spans="1:17" ht="30.6" x14ac:dyDescent="0.3">
      <c r="A186" s="271" t="s">
        <v>1589</v>
      </c>
      <c r="B186" s="279">
        <v>44475</v>
      </c>
      <c r="C186" s="275"/>
      <c r="D186" s="275" t="s">
        <v>2015</v>
      </c>
      <c r="E186" t="s">
        <v>519</v>
      </c>
      <c r="F186" t="s">
        <v>520</v>
      </c>
      <c r="G186" t="s">
        <v>521</v>
      </c>
      <c r="H186" s="276" t="s">
        <v>1593</v>
      </c>
      <c r="I186" s="276" t="s">
        <v>16</v>
      </c>
      <c r="J186" s="276" t="s">
        <v>18</v>
      </c>
      <c r="K186" s="276" t="s">
        <v>1594</v>
      </c>
      <c r="L186" s="276" t="s">
        <v>514</v>
      </c>
      <c r="M186" s="275" t="s">
        <v>2013</v>
      </c>
      <c r="N186" s="275"/>
      <c r="O186" s="276" t="s">
        <v>515</v>
      </c>
      <c r="P186" t="s">
        <v>1597</v>
      </c>
      <c r="Q186" s="277"/>
    </row>
    <row r="187" spans="1:17" ht="30.6" x14ac:dyDescent="0.3">
      <c r="A187" s="271" t="s">
        <v>1589</v>
      </c>
      <c r="B187" s="278">
        <v>44475</v>
      </c>
      <c r="C187" s="272"/>
      <c r="D187" s="272" t="s">
        <v>2016</v>
      </c>
      <c r="E187" t="s">
        <v>522</v>
      </c>
      <c r="F187" t="s">
        <v>523</v>
      </c>
      <c r="G187" t="s">
        <v>524</v>
      </c>
      <c r="H187" s="273" t="s">
        <v>1593</v>
      </c>
      <c r="I187" s="273" t="s">
        <v>16</v>
      </c>
      <c r="J187" s="273" t="s">
        <v>18</v>
      </c>
      <c r="K187" s="273" t="s">
        <v>1594</v>
      </c>
      <c r="L187" s="273" t="s">
        <v>514</v>
      </c>
      <c r="M187" s="272" t="s">
        <v>2013</v>
      </c>
      <c r="N187" s="272"/>
      <c r="O187" s="273" t="s">
        <v>515</v>
      </c>
      <c r="P187" t="s">
        <v>1597</v>
      </c>
      <c r="Q187" s="274"/>
    </row>
    <row r="188" spans="1:17" ht="30.6" x14ac:dyDescent="0.3">
      <c r="A188" s="271" t="s">
        <v>1589</v>
      </c>
      <c r="B188" s="275" t="s">
        <v>1621</v>
      </c>
      <c r="C188" s="275"/>
      <c r="D188" s="275" t="s">
        <v>2017</v>
      </c>
      <c r="E188" t="s">
        <v>525</v>
      </c>
      <c r="F188" t="s">
        <v>526</v>
      </c>
      <c r="G188" t="s">
        <v>527</v>
      </c>
      <c r="H188" s="276" t="s">
        <v>1593</v>
      </c>
      <c r="I188" s="276" t="s">
        <v>16</v>
      </c>
      <c r="J188" s="276" t="s">
        <v>17</v>
      </c>
      <c r="K188" s="276" t="s">
        <v>1635</v>
      </c>
      <c r="L188" s="276" t="s">
        <v>88</v>
      </c>
      <c r="M188" s="275" t="s">
        <v>1654</v>
      </c>
      <c r="N188" s="275" t="s">
        <v>1596</v>
      </c>
      <c r="O188" s="276" t="s">
        <v>24</v>
      </c>
      <c r="P188" t="s">
        <v>1597</v>
      </c>
      <c r="Q188" s="277"/>
    </row>
    <row r="189" spans="1:17" ht="30.6" x14ac:dyDescent="0.3">
      <c r="A189" s="271" t="s">
        <v>1589</v>
      </c>
      <c r="B189" s="272" t="s">
        <v>2018</v>
      </c>
      <c r="C189" s="272" t="s">
        <v>2019</v>
      </c>
      <c r="D189" s="272" t="s">
        <v>2020</v>
      </c>
      <c r="E189" t="s">
        <v>528</v>
      </c>
      <c r="F189" t="s">
        <v>529</v>
      </c>
      <c r="G189" t="s">
        <v>530</v>
      </c>
      <c r="H189" s="273" t="s">
        <v>1593</v>
      </c>
      <c r="I189" s="273" t="s">
        <v>20</v>
      </c>
      <c r="J189" s="273" t="s">
        <v>17</v>
      </c>
      <c r="K189" s="273" t="s">
        <v>1623</v>
      </c>
      <c r="L189" s="273" t="s">
        <v>88</v>
      </c>
      <c r="M189" s="272" t="s">
        <v>1654</v>
      </c>
      <c r="N189" s="272" t="s">
        <v>1596</v>
      </c>
      <c r="O189" s="273" t="s">
        <v>89</v>
      </c>
      <c r="P189" t="s">
        <v>1597</v>
      </c>
      <c r="Q189" s="274"/>
    </row>
    <row r="190" spans="1:17" ht="30.6" x14ac:dyDescent="0.3">
      <c r="A190" s="271" t="s">
        <v>1589</v>
      </c>
      <c r="B190" s="275" t="s">
        <v>2018</v>
      </c>
      <c r="C190" s="275" t="s">
        <v>2021</v>
      </c>
      <c r="D190" s="275" t="s">
        <v>2022</v>
      </c>
      <c r="E190" t="s">
        <v>531</v>
      </c>
      <c r="F190" t="s">
        <v>532</v>
      </c>
      <c r="G190" t="s">
        <v>533</v>
      </c>
      <c r="H190" s="276" t="s">
        <v>1593</v>
      </c>
      <c r="I190" s="276" t="s">
        <v>20</v>
      </c>
      <c r="J190" s="276" t="s">
        <v>17</v>
      </c>
      <c r="K190" s="276" t="s">
        <v>1623</v>
      </c>
      <c r="L190" s="276" t="s">
        <v>88</v>
      </c>
      <c r="M190" s="275" t="s">
        <v>1654</v>
      </c>
      <c r="N190" s="275" t="s">
        <v>1596</v>
      </c>
      <c r="O190" s="276" t="s">
        <v>89</v>
      </c>
      <c r="P190" t="s">
        <v>1597</v>
      </c>
      <c r="Q190" s="277"/>
    </row>
    <row r="191" spans="1:17" ht="30.6" x14ac:dyDescent="0.3">
      <c r="A191" s="271" t="s">
        <v>1589</v>
      </c>
      <c r="B191" s="272" t="s">
        <v>2018</v>
      </c>
      <c r="C191" s="272" t="s">
        <v>2023</v>
      </c>
      <c r="D191" s="272" t="s">
        <v>2024</v>
      </c>
      <c r="E191" t="s">
        <v>534</v>
      </c>
      <c r="F191" t="s">
        <v>535</v>
      </c>
      <c r="G191" t="s">
        <v>536</v>
      </c>
      <c r="H191" s="273" t="s">
        <v>1593</v>
      </c>
      <c r="I191" s="273" t="s">
        <v>20</v>
      </c>
      <c r="J191" s="273" t="s">
        <v>17</v>
      </c>
      <c r="K191" s="273" t="s">
        <v>1623</v>
      </c>
      <c r="L191" s="273" t="s">
        <v>88</v>
      </c>
      <c r="M191" s="272" t="s">
        <v>1654</v>
      </c>
      <c r="N191" s="272" t="s">
        <v>1596</v>
      </c>
      <c r="O191" s="273" t="s">
        <v>89</v>
      </c>
      <c r="P191" t="s">
        <v>1597</v>
      </c>
      <c r="Q191" s="274"/>
    </row>
    <row r="192" spans="1:17" ht="30.6" x14ac:dyDescent="0.3">
      <c r="A192" s="271" t="s">
        <v>1589</v>
      </c>
      <c r="B192" s="275" t="s">
        <v>2018</v>
      </c>
      <c r="C192" s="275" t="s">
        <v>2025</v>
      </c>
      <c r="D192" s="275" t="s">
        <v>2026</v>
      </c>
      <c r="E192" t="s">
        <v>537</v>
      </c>
      <c r="F192" t="s">
        <v>538</v>
      </c>
      <c r="G192" t="s">
        <v>539</v>
      </c>
      <c r="H192" s="276" t="s">
        <v>1593</v>
      </c>
      <c r="I192" s="276" t="s">
        <v>20</v>
      </c>
      <c r="J192" s="276" t="s">
        <v>17</v>
      </c>
      <c r="K192" s="276" t="s">
        <v>1623</v>
      </c>
      <c r="L192" s="276" t="s">
        <v>88</v>
      </c>
      <c r="M192" s="275" t="s">
        <v>1654</v>
      </c>
      <c r="N192" s="275" t="s">
        <v>1596</v>
      </c>
      <c r="O192" s="276" t="s">
        <v>89</v>
      </c>
      <c r="P192" t="s">
        <v>1597</v>
      </c>
      <c r="Q192" s="277"/>
    </row>
    <row r="193" spans="1:17" ht="30.6" x14ac:dyDescent="0.3">
      <c r="A193" s="271" t="s">
        <v>1589</v>
      </c>
      <c r="B193" s="272" t="s">
        <v>2027</v>
      </c>
      <c r="C193" s="272" t="s">
        <v>2028</v>
      </c>
      <c r="D193" s="272" t="s">
        <v>2029</v>
      </c>
      <c r="E193" t="s">
        <v>540</v>
      </c>
      <c r="F193" t="s">
        <v>541</v>
      </c>
      <c r="G193" t="s">
        <v>542</v>
      </c>
      <c r="H193" s="273" t="s">
        <v>1593</v>
      </c>
      <c r="I193" s="273" t="s">
        <v>20</v>
      </c>
      <c r="J193" s="273" t="s">
        <v>17</v>
      </c>
      <c r="K193" s="273" t="s">
        <v>1623</v>
      </c>
      <c r="L193" s="273" t="s">
        <v>88</v>
      </c>
      <c r="M193" s="272" t="s">
        <v>1654</v>
      </c>
      <c r="N193" s="272" t="s">
        <v>1596</v>
      </c>
      <c r="O193" s="273" t="s">
        <v>89</v>
      </c>
      <c r="P193" t="s">
        <v>1597</v>
      </c>
      <c r="Q193" s="274"/>
    </row>
    <row r="194" spans="1:17" ht="30.6" x14ac:dyDescent="0.3">
      <c r="A194" s="271" t="s">
        <v>1589</v>
      </c>
      <c r="B194" s="275" t="s">
        <v>2027</v>
      </c>
      <c r="C194" s="275" t="s">
        <v>2030</v>
      </c>
      <c r="D194" s="275" t="s">
        <v>2031</v>
      </c>
      <c r="E194" t="s">
        <v>543</v>
      </c>
      <c r="F194" t="s">
        <v>544</v>
      </c>
      <c r="G194" t="s">
        <v>545</v>
      </c>
      <c r="H194" s="276" t="s">
        <v>1593</v>
      </c>
      <c r="I194" s="276" t="s">
        <v>20</v>
      </c>
      <c r="J194" s="276" t="s">
        <v>17</v>
      </c>
      <c r="K194" s="276" t="s">
        <v>1623</v>
      </c>
      <c r="L194" s="276" t="s">
        <v>88</v>
      </c>
      <c r="M194" s="275" t="s">
        <v>1654</v>
      </c>
      <c r="N194" s="275" t="s">
        <v>1596</v>
      </c>
      <c r="O194" s="276" t="s">
        <v>89</v>
      </c>
      <c r="P194" t="s">
        <v>1597</v>
      </c>
      <c r="Q194" s="277"/>
    </row>
    <row r="195" spans="1:17" ht="30.6" x14ac:dyDescent="0.3">
      <c r="A195" s="271" t="s">
        <v>1589</v>
      </c>
      <c r="B195" s="272" t="s">
        <v>2027</v>
      </c>
      <c r="C195" s="272" t="s">
        <v>2032</v>
      </c>
      <c r="D195" s="272" t="s">
        <v>2033</v>
      </c>
      <c r="E195" t="s">
        <v>546</v>
      </c>
      <c r="F195" t="s">
        <v>547</v>
      </c>
      <c r="G195" t="s">
        <v>548</v>
      </c>
      <c r="H195" s="273" t="s">
        <v>1593</v>
      </c>
      <c r="I195" s="273" t="s">
        <v>20</v>
      </c>
      <c r="J195" s="273" t="s">
        <v>17</v>
      </c>
      <c r="K195" s="273" t="s">
        <v>1623</v>
      </c>
      <c r="L195" s="273" t="s">
        <v>88</v>
      </c>
      <c r="M195" s="272" t="s">
        <v>1654</v>
      </c>
      <c r="N195" s="272" t="s">
        <v>1596</v>
      </c>
      <c r="O195" s="273" t="s">
        <v>89</v>
      </c>
      <c r="P195" t="s">
        <v>1597</v>
      </c>
      <c r="Q195" s="274"/>
    </row>
    <row r="196" spans="1:17" ht="30.6" x14ac:dyDescent="0.3">
      <c r="A196" s="271" t="s">
        <v>1589</v>
      </c>
      <c r="B196" s="275" t="s">
        <v>2027</v>
      </c>
      <c r="C196" s="275" t="s">
        <v>2034</v>
      </c>
      <c r="D196" s="275" t="s">
        <v>2035</v>
      </c>
      <c r="E196" t="s">
        <v>549</v>
      </c>
      <c r="F196" t="s">
        <v>550</v>
      </c>
      <c r="G196" t="s">
        <v>551</v>
      </c>
      <c r="H196" s="276" t="s">
        <v>1593</v>
      </c>
      <c r="I196" s="276" t="s">
        <v>20</v>
      </c>
      <c r="J196" s="276" t="s">
        <v>17</v>
      </c>
      <c r="K196" s="276" t="s">
        <v>1623</v>
      </c>
      <c r="L196" s="276" t="s">
        <v>88</v>
      </c>
      <c r="M196" s="275" t="s">
        <v>1654</v>
      </c>
      <c r="N196" s="275" t="s">
        <v>1596</v>
      </c>
      <c r="O196" s="276" t="s">
        <v>89</v>
      </c>
      <c r="P196" t="s">
        <v>1597</v>
      </c>
      <c r="Q196" s="277"/>
    </row>
    <row r="197" spans="1:17" ht="30.6" x14ac:dyDescent="0.3">
      <c r="A197" s="271" t="s">
        <v>1589</v>
      </c>
      <c r="B197" s="272" t="s">
        <v>2027</v>
      </c>
      <c r="C197" s="272" t="s">
        <v>2036</v>
      </c>
      <c r="D197" s="272" t="s">
        <v>2037</v>
      </c>
      <c r="E197" t="s">
        <v>552</v>
      </c>
      <c r="F197" t="s">
        <v>553</v>
      </c>
      <c r="G197" t="s">
        <v>554</v>
      </c>
      <c r="H197" s="273" t="s">
        <v>1593</v>
      </c>
      <c r="I197" s="273" t="s">
        <v>20</v>
      </c>
      <c r="J197" s="273" t="s">
        <v>17</v>
      </c>
      <c r="K197" s="273" t="s">
        <v>1623</v>
      </c>
      <c r="L197" s="273" t="s">
        <v>88</v>
      </c>
      <c r="M197" s="272" t="s">
        <v>1654</v>
      </c>
      <c r="N197" s="272" t="s">
        <v>1596</v>
      </c>
      <c r="O197" s="273" t="s">
        <v>89</v>
      </c>
      <c r="P197" t="s">
        <v>1597</v>
      </c>
      <c r="Q197" s="274"/>
    </row>
    <row r="198" spans="1:17" ht="30.6" x14ac:dyDescent="0.3">
      <c r="A198" s="271" t="s">
        <v>1589</v>
      </c>
      <c r="B198" s="275" t="s">
        <v>2018</v>
      </c>
      <c r="C198" s="275" t="s">
        <v>2038</v>
      </c>
      <c r="D198" s="275" t="s">
        <v>2039</v>
      </c>
      <c r="E198" t="s">
        <v>555</v>
      </c>
      <c r="F198" t="s">
        <v>155</v>
      </c>
      <c r="G198" t="s">
        <v>556</v>
      </c>
      <c r="H198" s="276" t="s">
        <v>1593</v>
      </c>
      <c r="I198" s="276" t="s">
        <v>20</v>
      </c>
      <c r="J198" s="276" t="s">
        <v>17</v>
      </c>
      <c r="K198" s="276" t="s">
        <v>1623</v>
      </c>
      <c r="L198" s="276" t="s">
        <v>88</v>
      </c>
      <c r="M198" s="275" t="s">
        <v>1654</v>
      </c>
      <c r="N198" s="275" t="s">
        <v>1596</v>
      </c>
      <c r="O198" s="276" t="s">
        <v>89</v>
      </c>
      <c r="P198" t="s">
        <v>1597</v>
      </c>
      <c r="Q198" s="277"/>
    </row>
    <row r="199" spans="1:17" ht="30.6" x14ac:dyDescent="0.3">
      <c r="A199" s="271" t="s">
        <v>1589</v>
      </c>
      <c r="B199" s="272" t="s">
        <v>2027</v>
      </c>
      <c r="C199" s="272" t="s">
        <v>2040</v>
      </c>
      <c r="D199" s="272" t="s">
        <v>2041</v>
      </c>
      <c r="E199" t="s">
        <v>557</v>
      </c>
      <c r="F199" t="s">
        <v>558</v>
      </c>
      <c r="G199" t="s">
        <v>559</v>
      </c>
      <c r="H199" s="273" t="s">
        <v>1593</v>
      </c>
      <c r="I199" s="273" t="s">
        <v>20</v>
      </c>
      <c r="J199" s="273" t="s">
        <v>17</v>
      </c>
      <c r="K199" s="273" t="s">
        <v>1623</v>
      </c>
      <c r="L199" s="273" t="s">
        <v>88</v>
      </c>
      <c r="M199" s="272" t="s">
        <v>1654</v>
      </c>
      <c r="N199" s="272" t="s">
        <v>1596</v>
      </c>
      <c r="O199" s="273" t="s">
        <v>89</v>
      </c>
      <c r="P199" t="s">
        <v>1597</v>
      </c>
      <c r="Q199" s="274"/>
    </row>
    <row r="200" spans="1:17" ht="30.6" x14ac:dyDescent="0.3">
      <c r="A200" s="271" t="s">
        <v>1589</v>
      </c>
      <c r="B200" s="275" t="s">
        <v>2027</v>
      </c>
      <c r="C200" s="275" t="s">
        <v>2042</v>
      </c>
      <c r="D200" s="275" t="s">
        <v>2043</v>
      </c>
      <c r="E200" t="s">
        <v>560</v>
      </c>
      <c r="F200" t="s">
        <v>561</v>
      </c>
      <c r="G200" t="s">
        <v>562</v>
      </c>
      <c r="H200" s="276" t="s">
        <v>1593</v>
      </c>
      <c r="I200" s="276" t="s">
        <v>20</v>
      </c>
      <c r="J200" s="276" t="s">
        <v>17</v>
      </c>
      <c r="K200" s="276" t="s">
        <v>1623</v>
      </c>
      <c r="L200" s="276" t="s">
        <v>88</v>
      </c>
      <c r="M200" s="275" t="s">
        <v>1654</v>
      </c>
      <c r="N200" s="275" t="s">
        <v>1596</v>
      </c>
      <c r="O200" s="276" t="s">
        <v>89</v>
      </c>
      <c r="P200" t="s">
        <v>1597</v>
      </c>
      <c r="Q200" s="277"/>
    </row>
    <row r="201" spans="1:17" ht="30.6" x14ac:dyDescent="0.3">
      <c r="A201" s="271" t="s">
        <v>1589</v>
      </c>
      <c r="B201" s="272" t="s">
        <v>2027</v>
      </c>
      <c r="C201" s="272" t="s">
        <v>2044</v>
      </c>
      <c r="D201" s="272" t="s">
        <v>2045</v>
      </c>
      <c r="E201" t="s">
        <v>563</v>
      </c>
      <c r="F201" t="s">
        <v>564</v>
      </c>
      <c r="G201" t="s">
        <v>565</v>
      </c>
      <c r="H201" s="273" t="s">
        <v>1593</v>
      </c>
      <c r="I201" s="273" t="s">
        <v>20</v>
      </c>
      <c r="J201" s="273" t="s">
        <v>17</v>
      </c>
      <c r="K201" s="273" t="s">
        <v>1623</v>
      </c>
      <c r="L201" s="273" t="s">
        <v>88</v>
      </c>
      <c r="M201" s="272" t="s">
        <v>1654</v>
      </c>
      <c r="N201" s="272" t="s">
        <v>1596</v>
      </c>
      <c r="O201" s="273" t="s">
        <v>89</v>
      </c>
      <c r="P201" t="s">
        <v>1597</v>
      </c>
      <c r="Q201" s="274"/>
    </row>
    <row r="202" spans="1:17" ht="30.6" x14ac:dyDescent="0.3">
      <c r="A202" s="271" t="s">
        <v>1589</v>
      </c>
      <c r="B202" s="275" t="s">
        <v>2018</v>
      </c>
      <c r="C202" s="275" t="s">
        <v>2046</v>
      </c>
      <c r="D202" s="275" t="s">
        <v>2047</v>
      </c>
      <c r="E202" t="s">
        <v>566</v>
      </c>
      <c r="F202" t="s">
        <v>567</v>
      </c>
      <c r="G202" t="s">
        <v>568</v>
      </c>
      <c r="H202" s="276" t="s">
        <v>1593</v>
      </c>
      <c r="I202" s="276" t="s">
        <v>20</v>
      </c>
      <c r="J202" s="276" t="s">
        <v>17</v>
      </c>
      <c r="K202" s="276" t="s">
        <v>1623</v>
      </c>
      <c r="L202" s="276" t="s">
        <v>88</v>
      </c>
      <c r="M202" s="275" t="s">
        <v>1654</v>
      </c>
      <c r="N202" s="275" t="s">
        <v>1596</v>
      </c>
      <c r="O202" s="276" t="s">
        <v>89</v>
      </c>
      <c r="P202" t="s">
        <v>1597</v>
      </c>
      <c r="Q202" s="277"/>
    </row>
    <row r="203" spans="1:17" ht="30.6" x14ac:dyDescent="0.3">
      <c r="A203" s="271" t="s">
        <v>1589</v>
      </c>
      <c r="B203" s="272" t="s">
        <v>2018</v>
      </c>
      <c r="C203" s="272" t="s">
        <v>2048</v>
      </c>
      <c r="D203" s="272" t="s">
        <v>2049</v>
      </c>
      <c r="E203" t="s">
        <v>569</v>
      </c>
      <c r="F203" t="s">
        <v>570</v>
      </c>
      <c r="G203" t="s">
        <v>571</v>
      </c>
      <c r="H203" s="273" t="s">
        <v>1593</v>
      </c>
      <c r="I203" s="273" t="s">
        <v>20</v>
      </c>
      <c r="J203" s="273" t="s">
        <v>17</v>
      </c>
      <c r="K203" s="273" t="s">
        <v>1623</v>
      </c>
      <c r="L203" s="273" t="s">
        <v>88</v>
      </c>
      <c r="M203" s="272" t="s">
        <v>1654</v>
      </c>
      <c r="N203" s="272" t="s">
        <v>1596</v>
      </c>
      <c r="O203" s="273" t="s">
        <v>89</v>
      </c>
      <c r="P203" t="s">
        <v>1597</v>
      </c>
      <c r="Q203" s="274"/>
    </row>
    <row r="204" spans="1:17" ht="30.6" x14ac:dyDescent="0.3">
      <c r="A204" s="271" t="s">
        <v>1589</v>
      </c>
      <c r="B204" s="275" t="s">
        <v>2018</v>
      </c>
      <c r="C204" s="275" t="s">
        <v>2050</v>
      </c>
      <c r="D204" s="275" t="s">
        <v>2051</v>
      </c>
      <c r="E204" t="s">
        <v>572</v>
      </c>
      <c r="F204" t="s">
        <v>573</v>
      </c>
      <c r="G204" t="s">
        <v>574</v>
      </c>
      <c r="H204" s="276" t="s">
        <v>1593</v>
      </c>
      <c r="I204" s="276" t="s">
        <v>20</v>
      </c>
      <c r="J204" s="276" t="s">
        <v>17</v>
      </c>
      <c r="K204" s="276" t="s">
        <v>1623</v>
      </c>
      <c r="L204" s="276" t="s">
        <v>88</v>
      </c>
      <c r="M204" s="275" t="s">
        <v>1654</v>
      </c>
      <c r="N204" s="275" t="s">
        <v>1596</v>
      </c>
      <c r="O204" s="276" t="s">
        <v>89</v>
      </c>
      <c r="P204" t="s">
        <v>1597</v>
      </c>
      <c r="Q204" s="277"/>
    </row>
    <row r="205" spans="1:17" ht="30.6" x14ac:dyDescent="0.3">
      <c r="A205" s="271" t="s">
        <v>1589</v>
      </c>
      <c r="B205" s="272" t="s">
        <v>2018</v>
      </c>
      <c r="C205" s="272" t="s">
        <v>2052</v>
      </c>
      <c r="D205" s="272" t="s">
        <v>2053</v>
      </c>
      <c r="E205" t="s">
        <v>575</v>
      </c>
      <c r="F205" t="s">
        <v>576</v>
      </c>
      <c r="G205" t="s">
        <v>577</v>
      </c>
      <c r="H205" s="273" t="s">
        <v>1593</v>
      </c>
      <c r="I205" s="273" t="s">
        <v>20</v>
      </c>
      <c r="J205" s="273" t="s">
        <v>17</v>
      </c>
      <c r="K205" s="273" t="s">
        <v>1623</v>
      </c>
      <c r="L205" s="273" t="s">
        <v>88</v>
      </c>
      <c r="M205" s="272" t="s">
        <v>1654</v>
      </c>
      <c r="N205" s="272" t="s">
        <v>1596</v>
      </c>
      <c r="O205" s="273" t="s">
        <v>89</v>
      </c>
      <c r="P205" t="s">
        <v>1597</v>
      </c>
      <c r="Q205" s="274"/>
    </row>
    <row r="206" spans="1:17" ht="30.6" x14ac:dyDescent="0.3">
      <c r="A206" s="271" t="s">
        <v>1589</v>
      </c>
      <c r="B206" s="275" t="s">
        <v>2018</v>
      </c>
      <c r="C206" s="275" t="s">
        <v>2054</v>
      </c>
      <c r="D206" s="275" t="s">
        <v>2055</v>
      </c>
      <c r="E206" t="s">
        <v>578</v>
      </c>
      <c r="F206" t="s">
        <v>579</v>
      </c>
      <c r="G206" t="s">
        <v>580</v>
      </c>
      <c r="H206" s="276" t="s">
        <v>1593</v>
      </c>
      <c r="I206" s="276" t="s">
        <v>20</v>
      </c>
      <c r="J206" s="276" t="s">
        <v>17</v>
      </c>
      <c r="K206" s="276" t="s">
        <v>1623</v>
      </c>
      <c r="L206" s="276" t="s">
        <v>88</v>
      </c>
      <c r="M206" s="275" t="s">
        <v>1654</v>
      </c>
      <c r="N206" s="275" t="s">
        <v>1596</v>
      </c>
      <c r="O206" s="276" t="s">
        <v>89</v>
      </c>
      <c r="P206" t="s">
        <v>1597</v>
      </c>
      <c r="Q206" s="277"/>
    </row>
    <row r="207" spans="1:17" ht="30.6" x14ac:dyDescent="0.3">
      <c r="A207" s="271" t="s">
        <v>1589</v>
      </c>
      <c r="B207" s="272" t="s">
        <v>1652</v>
      </c>
      <c r="C207" s="272"/>
      <c r="D207" s="272" t="s">
        <v>2056</v>
      </c>
      <c r="E207" t="s">
        <v>581</v>
      </c>
      <c r="F207" t="s">
        <v>582</v>
      </c>
      <c r="G207" t="s">
        <v>156</v>
      </c>
      <c r="H207" s="273" t="s">
        <v>1593</v>
      </c>
      <c r="I207" s="273" t="s">
        <v>16</v>
      </c>
      <c r="J207" s="273" t="s">
        <v>17</v>
      </c>
      <c r="K207" s="273" t="s">
        <v>1623</v>
      </c>
      <c r="L207" s="273" t="s">
        <v>88</v>
      </c>
      <c r="M207" s="272" t="s">
        <v>1654</v>
      </c>
      <c r="N207" s="272" t="s">
        <v>1596</v>
      </c>
      <c r="O207" s="273" t="s">
        <v>89</v>
      </c>
      <c r="P207" t="s">
        <v>1597</v>
      </c>
      <c r="Q207" s="274"/>
    </row>
    <row r="208" spans="1:17" ht="30.6" x14ac:dyDescent="0.3">
      <c r="A208" s="271" t="s">
        <v>1589</v>
      </c>
      <c r="B208" s="275" t="s">
        <v>2018</v>
      </c>
      <c r="C208" s="275"/>
      <c r="D208" s="275" t="s">
        <v>2057</v>
      </c>
      <c r="E208" t="s">
        <v>583</v>
      </c>
      <c r="F208" t="s">
        <v>584</v>
      </c>
      <c r="G208" t="s">
        <v>585</v>
      </c>
      <c r="H208" s="276" t="s">
        <v>1593</v>
      </c>
      <c r="I208" s="276" t="s">
        <v>16</v>
      </c>
      <c r="J208" s="276" t="s">
        <v>17</v>
      </c>
      <c r="K208" s="276" t="s">
        <v>1623</v>
      </c>
      <c r="L208" s="276" t="s">
        <v>88</v>
      </c>
      <c r="M208" s="275" t="s">
        <v>1654</v>
      </c>
      <c r="N208" s="275" t="s">
        <v>1596</v>
      </c>
      <c r="O208" s="276" t="s">
        <v>89</v>
      </c>
      <c r="P208" t="s">
        <v>1597</v>
      </c>
      <c r="Q208" s="277"/>
    </row>
    <row r="209" spans="1:17" ht="30.6" x14ac:dyDescent="0.3">
      <c r="A209" s="271" t="s">
        <v>1589</v>
      </c>
      <c r="B209" s="278">
        <v>44031</v>
      </c>
      <c r="C209" s="272"/>
      <c r="D209" s="272" t="s">
        <v>2058</v>
      </c>
      <c r="E209" t="s">
        <v>586</v>
      </c>
      <c r="F209" t="s">
        <v>587</v>
      </c>
      <c r="G209" t="s">
        <v>588</v>
      </c>
      <c r="H209" s="273" t="s">
        <v>1593</v>
      </c>
      <c r="I209" s="273" t="s">
        <v>16</v>
      </c>
      <c r="J209" s="273" t="s">
        <v>18</v>
      </c>
      <c r="K209" s="273" t="s">
        <v>1623</v>
      </c>
      <c r="L209" s="273" t="s">
        <v>88</v>
      </c>
      <c r="M209" s="272" t="s">
        <v>1654</v>
      </c>
      <c r="N209" s="272" t="s">
        <v>1596</v>
      </c>
      <c r="O209" s="273" t="s">
        <v>89</v>
      </c>
      <c r="P209" t="s">
        <v>1597</v>
      </c>
      <c r="Q209" s="274"/>
    </row>
    <row r="210" spans="1:17" ht="30.6" x14ac:dyDescent="0.3">
      <c r="A210" s="271" t="s">
        <v>1589</v>
      </c>
      <c r="B210" s="275" t="s">
        <v>1856</v>
      </c>
      <c r="C210" s="275" t="s">
        <v>2059</v>
      </c>
      <c r="D210" s="275" t="s">
        <v>2060</v>
      </c>
      <c r="E210" t="s">
        <v>589</v>
      </c>
      <c r="F210" t="s">
        <v>590</v>
      </c>
      <c r="G210" t="s">
        <v>591</v>
      </c>
      <c r="H210" s="276" t="s">
        <v>1767</v>
      </c>
      <c r="I210" s="276" t="s">
        <v>20</v>
      </c>
      <c r="J210" s="276" t="s">
        <v>17</v>
      </c>
      <c r="K210" s="276" t="s">
        <v>1704</v>
      </c>
      <c r="L210" s="276" t="s">
        <v>146</v>
      </c>
      <c r="M210" s="275" t="s">
        <v>2061</v>
      </c>
      <c r="N210" s="275" t="s">
        <v>1631</v>
      </c>
      <c r="O210" s="276"/>
      <c r="P210" t="s">
        <v>1597</v>
      </c>
      <c r="Q210" s="277"/>
    </row>
    <row r="211" spans="1:17" ht="30.6" x14ac:dyDescent="0.3">
      <c r="A211" s="271" t="s">
        <v>1589</v>
      </c>
      <c r="B211" s="272" t="s">
        <v>1856</v>
      </c>
      <c r="C211" s="272" t="s">
        <v>2062</v>
      </c>
      <c r="D211" s="272" t="s">
        <v>2063</v>
      </c>
      <c r="E211" t="s">
        <v>592</v>
      </c>
      <c r="F211" t="s">
        <v>593</v>
      </c>
      <c r="G211" t="s">
        <v>594</v>
      </c>
      <c r="H211" s="273" t="s">
        <v>1767</v>
      </c>
      <c r="I211" s="273" t="s">
        <v>20</v>
      </c>
      <c r="J211" s="273" t="s">
        <v>17</v>
      </c>
      <c r="K211" s="273" t="s">
        <v>1704</v>
      </c>
      <c r="L211" s="273" t="s">
        <v>146</v>
      </c>
      <c r="M211" s="272" t="s">
        <v>2061</v>
      </c>
      <c r="N211" s="272" t="s">
        <v>1631</v>
      </c>
      <c r="O211" s="273"/>
      <c r="P211" t="s">
        <v>1597</v>
      </c>
      <c r="Q211" s="274"/>
    </row>
    <row r="212" spans="1:17" ht="30.6" x14ac:dyDescent="0.3">
      <c r="A212" s="271" t="s">
        <v>1589</v>
      </c>
      <c r="B212" s="275" t="s">
        <v>1652</v>
      </c>
      <c r="C212" s="275"/>
      <c r="D212" s="275" t="s">
        <v>2064</v>
      </c>
      <c r="E212" t="s">
        <v>595</v>
      </c>
      <c r="F212" t="s">
        <v>596</v>
      </c>
      <c r="G212" t="s">
        <v>597</v>
      </c>
      <c r="H212" s="276" t="s">
        <v>1593</v>
      </c>
      <c r="I212" s="276" t="s">
        <v>16</v>
      </c>
      <c r="J212" s="276" t="s">
        <v>17</v>
      </c>
      <c r="K212" s="276" t="s">
        <v>1623</v>
      </c>
      <c r="L212" s="276" t="s">
        <v>598</v>
      </c>
      <c r="M212" s="275" t="s">
        <v>1648</v>
      </c>
      <c r="N212" s="275" t="s">
        <v>1596</v>
      </c>
      <c r="O212" s="276" t="s">
        <v>21</v>
      </c>
      <c r="P212" t="s">
        <v>1597</v>
      </c>
      <c r="Q212" s="277"/>
    </row>
    <row r="213" spans="1:17" ht="30.6" x14ac:dyDescent="0.3">
      <c r="A213" s="271" t="s">
        <v>1589</v>
      </c>
      <c r="B213" s="272" t="s">
        <v>2065</v>
      </c>
      <c r="C213" s="272"/>
      <c r="D213" s="272" t="s">
        <v>2066</v>
      </c>
      <c r="E213" t="s">
        <v>599</v>
      </c>
      <c r="F213" t="s">
        <v>2067</v>
      </c>
      <c r="G213" t="s">
        <v>2068</v>
      </c>
      <c r="H213" s="273" t="s">
        <v>1593</v>
      </c>
      <c r="I213" s="273" t="s">
        <v>16</v>
      </c>
      <c r="J213" s="273" t="s">
        <v>17</v>
      </c>
      <c r="K213" s="273" t="s">
        <v>1623</v>
      </c>
      <c r="L213" s="273" t="s">
        <v>72</v>
      </c>
      <c r="M213" s="272" t="s">
        <v>1636</v>
      </c>
      <c r="N213" s="272" t="s">
        <v>1596</v>
      </c>
      <c r="O213" s="273" t="s">
        <v>1637</v>
      </c>
      <c r="P213" t="s">
        <v>1597</v>
      </c>
      <c r="Q213" s="274"/>
    </row>
    <row r="214" spans="1:17" ht="30.6" x14ac:dyDescent="0.3">
      <c r="A214" s="271" t="s">
        <v>1589</v>
      </c>
      <c r="B214" s="279">
        <v>44088</v>
      </c>
      <c r="C214" s="275"/>
      <c r="D214" s="275" t="s">
        <v>2069</v>
      </c>
      <c r="E214" t="s">
        <v>600</v>
      </c>
      <c r="F214" t="s">
        <v>2070</v>
      </c>
      <c r="G214" t="s">
        <v>2071</v>
      </c>
      <c r="H214" s="276" t="s">
        <v>1593</v>
      </c>
      <c r="I214" s="276" t="s">
        <v>16</v>
      </c>
      <c r="J214" s="276" t="s">
        <v>18</v>
      </c>
      <c r="K214" s="276" t="s">
        <v>1623</v>
      </c>
      <c r="L214" s="276" t="s">
        <v>72</v>
      </c>
      <c r="M214" s="275" t="s">
        <v>1636</v>
      </c>
      <c r="N214" s="275" t="s">
        <v>1596</v>
      </c>
      <c r="O214" s="276" t="s">
        <v>1637</v>
      </c>
      <c r="P214" t="s">
        <v>1597</v>
      </c>
      <c r="Q214" s="277"/>
    </row>
    <row r="215" spans="1:17" ht="30.6" x14ac:dyDescent="0.3">
      <c r="A215" s="271" t="s">
        <v>1589</v>
      </c>
      <c r="B215" s="272" t="s">
        <v>1646</v>
      </c>
      <c r="C215" s="272"/>
      <c r="D215" s="272" t="s">
        <v>2072</v>
      </c>
      <c r="E215" t="s">
        <v>601</v>
      </c>
      <c r="F215" t="s">
        <v>602</v>
      </c>
      <c r="G215" t="s">
        <v>603</v>
      </c>
      <c r="H215" s="273" t="s">
        <v>1593</v>
      </c>
      <c r="I215" s="273" t="s">
        <v>16</v>
      </c>
      <c r="J215" s="273" t="s">
        <v>18</v>
      </c>
      <c r="K215" s="273" t="s">
        <v>1623</v>
      </c>
      <c r="L215" s="273" t="s">
        <v>598</v>
      </c>
      <c r="M215" s="272" t="s">
        <v>1648</v>
      </c>
      <c r="N215" s="272" t="s">
        <v>1596</v>
      </c>
      <c r="O215" s="273" t="s">
        <v>21</v>
      </c>
      <c r="P215" t="s">
        <v>1597</v>
      </c>
      <c r="Q215" s="274"/>
    </row>
    <row r="216" spans="1:17" ht="30.6" x14ac:dyDescent="0.3">
      <c r="A216" s="271" t="s">
        <v>1589</v>
      </c>
      <c r="B216" s="275" t="s">
        <v>2073</v>
      </c>
      <c r="C216" s="275" t="s">
        <v>2074</v>
      </c>
      <c r="D216" s="275" t="s">
        <v>2075</v>
      </c>
      <c r="E216" t="s">
        <v>604</v>
      </c>
      <c r="F216" t="s">
        <v>605</v>
      </c>
      <c r="G216" t="s">
        <v>606</v>
      </c>
      <c r="H216" s="276" t="s">
        <v>1593</v>
      </c>
      <c r="I216" s="276" t="s">
        <v>20</v>
      </c>
      <c r="J216" s="276" t="s">
        <v>18</v>
      </c>
      <c r="K216" s="276" t="s">
        <v>1594</v>
      </c>
      <c r="L216" s="276" t="s">
        <v>607</v>
      </c>
      <c r="M216" s="275" t="s">
        <v>2076</v>
      </c>
      <c r="N216" s="275" t="s">
        <v>1596</v>
      </c>
      <c r="O216" s="276" t="s">
        <v>212</v>
      </c>
      <c r="P216" t="s">
        <v>1597</v>
      </c>
      <c r="Q216" s="277"/>
    </row>
    <row r="217" spans="1:17" ht="30.6" x14ac:dyDescent="0.3">
      <c r="A217" s="271" t="s">
        <v>1589</v>
      </c>
      <c r="B217" s="272" t="s">
        <v>2077</v>
      </c>
      <c r="C217" s="272" t="s">
        <v>2078</v>
      </c>
      <c r="D217" s="272" t="s">
        <v>2079</v>
      </c>
      <c r="E217" t="s">
        <v>608</v>
      </c>
      <c r="F217" t="s">
        <v>1539</v>
      </c>
      <c r="G217" t="s">
        <v>1540</v>
      </c>
      <c r="H217" s="273" t="s">
        <v>1593</v>
      </c>
      <c r="I217" s="273" t="s">
        <v>20</v>
      </c>
      <c r="J217" s="273" t="s">
        <v>17</v>
      </c>
      <c r="K217" s="273" t="s">
        <v>1594</v>
      </c>
      <c r="L217" s="273" t="s">
        <v>607</v>
      </c>
      <c r="M217" s="272" t="s">
        <v>2076</v>
      </c>
      <c r="N217" s="272" t="s">
        <v>1596</v>
      </c>
      <c r="O217" s="273" t="s">
        <v>212</v>
      </c>
      <c r="P217" t="s">
        <v>1597</v>
      </c>
      <c r="Q217" s="274"/>
    </row>
    <row r="218" spans="1:17" ht="30.6" x14ac:dyDescent="0.3">
      <c r="A218" s="271" t="s">
        <v>1589</v>
      </c>
      <c r="B218" s="275" t="s">
        <v>2073</v>
      </c>
      <c r="C218" s="275" t="s">
        <v>2080</v>
      </c>
      <c r="D218" s="275" t="s">
        <v>2081</v>
      </c>
      <c r="E218" t="s">
        <v>609</v>
      </c>
      <c r="F218" t="s">
        <v>610</v>
      </c>
      <c r="G218" t="s">
        <v>611</v>
      </c>
      <c r="H218" s="276" t="s">
        <v>1593</v>
      </c>
      <c r="I218" s="276" t="s">
        <v>20</v>
      </c>
      <c r="J218" s="276" t="s">
        <v>18</v>
      </c>
      <c r="K218" s="276" t="s">
        <v>1594</v>
      </c>
      <c r="L218" s="276" t="s">
        <v>607</v>
      </c>
      <c r="M218" s="275" t="s">
        <v>2076</v>
      </c>
      <c r="N218" s="275" t="s">
        <v>1596</v>
      </c>
      <c r="O218" s="276" t="s">
        <v>212</v>
      </c>
      <c r="P218" t="s">
        <v>1597</v>
      </c>
      <c r="Q218" s="277"/>
    </row>
    <row r="219" spans="1:17" ht="30.6" x14ac:dyDescent="0.3">
      <c r="A219" s="271" t="s">
        <v>1589</v>
      </c>
      <c r="B219" s="272" t="s">
        <v>2077</v>
      </c>
      <c r="C219" s="272" t="s">
        <v>2082</v>
      </c>
      <c r="D219" s="272" t="s">
        <v>2083</v>
      </c>
      <c r="E219" t="s">
        <v>612</v>
      </c>
      <c r="F219" t="s">
        <v>1541</v>
      </c>
      <c r="G219" t="s">
        <v>1542</v>
      </c>
      <c r="H219" s="273" t="s">
        <v>1593</v>
      </c>
      <c r="I219" s="273" t="s">
        <v>20</v>
      </c>
      <c r="J219" s="273" t="s">
        <v>17</v>
      </c>
      <c r="K219" s="273" t="s">
        <v>1594</v>
      </c>
      <c r="L219" s="273" t="s">
        <v>607</v>
      </c>
      <c r="M219" s="272" t="s">
        <v>2076</v>
      </c>
      <c r="N219" s="272" t="s">
        <v>1596</v>
      </c>
      <c r="O219" s="273" t="s">
        <v>212</v>
      </c>
      <c r="P219" t="s">
        <v>1597</v>
      </c>
      <c r="Q219" s="274"/>
    </row>
    <row r="220" spans="1:17" ht="30.6" x14ac:dyDescent="0.3">
      <c r="A220" s="271" t="s">
        <v>1589</v>
      </c>
      <c r="B220" s="275" t="s">
        <v>2073</v>
      </c>
      <c r="C220" s="275" t="s">
        <v>2084</v>
      </c>
      <c r="D220" s="275" t="s">
        <v>2085</v>
      </c>
      <c r="E220" t="s">
        <v>613</v>
      </c>
      <c r="F220" t="s">
        <v>614</v>
      </c>
      <c r="G220" t="s">
        <v>615</v>
      </c>
      <c r="H220" s="276" t="s">
        <v>1593</v>
      </c>
      <c r="I220" s="276" t="s">
        <v>20</v>
      </c>
      <c r="J220" s="276" t="s">
        <v>18</v>
      </c>
      <c r="K220" s="276" t="s">
        <v>1594</v>
      </c>
      <c r="L220" s="276" t="s">
        <v>607</v>
      </c>
      <c r="M220" s="275" t="s">
        <v>2076</v>
      </c>
      <c r="N220" s="275" t="s">
        <v>1596</v>
      </c>
      <c r="O220" s="276" t="s">
        <v>212</v>
      </c>
      <c r="P220" t="s">
        <v>1597</v>
      </c>
      <c r="Q220" s="277"/>
    </row>
    <row r="221" spans="1:17" ht="30.6" x14ac:dyDescent="0.3">
      <c r="A221" s="271" t="s">
        <v>1589</v>
      </c>
      <c r="B221" s="272" t="s">
        <v>2077</v>
      </c>
      <c r="C221" s="272" t="s">
        <v>2086</v>
      </c>
      <c r="D221" s="272" t="s">
        <v>2087</v>
      </c>
      <c r="E221" t="s">
        <v>616</v>
      </c>
      <c r="F221" t="s">
        <v>1543</v>
      </c>
      <c r="G221" t="s">
        <v>1544</v>
      </c>
      <c r="H221" s="273" t="s">
        <v>1593</v>
      </c>
      <c r="I221" s="273" t="s">
        <v>20</v>
      </c>
      <c r="J221" s="273" t="s">
        <v>17</v>
      </c>
      <c r="K221" s="273" t="s">
        <v>1594</v>
      </c>
      <c r="L221" s="273" t="s">
        <v>607</v>
      </c>
      <c r="M221" s="272" t="s">
        <v>2076</v>
      </c>
      <c r="N221" s="272" t="s">
        <v>1596</v>
      </c>
      <c r="O221" s="273" t="s">
        <v>212</v>
      </c>
      <c r="P221" t="s">
        <v>1597</v>
      </c>
      <c r="Q221" s="274"/>
    </row>
    <row r="222" spans="1:17" ht="30.6" x14ac:dyDescent="0.3">
      <c r="A222" s="271" t="s">
        <v>1589</v>
      </c>
      <c r="B222" s="275" t="s">
        <v>2077</v>
      </c>
      <c r="C222" s="275" t="s">
        <v>2088</v>
      </c>
      <c r="D222" s="275" t="s">
        <v>2089</v>
      </c>
      <c r="E222" t="s">
        <v>617</v>
      </c>
      <c r="F222" t="s">
        <v>1545</v>
      </c>
      <c r="G222" t="s">
        <v>1546</v>
      </c>
      <c r="H222" s="276" t="s">
        <v>1593</v>
      </c>
      <c r="I222" s="276" t="s">
        <v>20</v>
      </c>
      <c r="J222" s="276" t="s">
        <v>17</v>
      </c>
      <c r="K222" s="276" t="s">
        <v>1594</v>
      </c>
      <c r="L222" s="276" t="s">
        <v>607</v>
      </c>
      <c r="M222" s="275" t="s">
        <v>2076</v>
      </c>
      <c r="N222" s="275" t="s">
        <v>1596</v>
      </c>
      <c r="O222" s="276" t="s">
        <v>212</v>
      </c>
      <c r="P222" t="s">
        <v>1597</v>
      </c>
      <c r="Q222" s="277"/>
    </row>
    <row r="223" spans="1:17" ht="30.6" x14ac:dyDescent="0.3">
      <c r="A223" s="271" t="s">
        <v>1589</v>
      </c>
      <c r="B223" s="272" t="s">
        <v>2077</v>
      </c>
      <c r="C223" s="272" t="s">
        <v>2090</v>
      </c>
      <c r="D223" s="272" t="s">
        <v>2091</v>
      </c>
      <c r="E223" t="s">
        <v>618</v>
      </c>
      <c r="F223" t="s">
        <v>1547</v>
      </c>
      <c r="G223" t="s">
        <v>1548</v>
      </c>
      <c r="H223" s="273" t="s">
        <v>1593</v>
      </c>
      <c r="I223" s="273" t="s">
        <v>20</v>
      </c>
      <c r="J223" s="273" t="s">
        <v>17</v>
      </c>
      <c r="K223" s="273" t="s">
        <v>1594</v>
      </c>
      <c r="L223" s="273" t="s">
        <v>607</v>
      </c>
      <c r="M223" s="272" t="s">
        <v>2076</v>
      </c>
      <c r="N223" s="272" t="s">
        <v>1596</v>
      </c>
      <c r="O223" s="273" t="s">
        <v>212</v>
      </c>
      <c r="P223" t="s">
        <v>1597</v>
      </c>
      <c r="Q223" s="274"/>
    </row>
    <row r="224" spans="1:17" ht="30.6" x14ac:dyDescent="0.3">
      <c r="A224" s="271" t="s">
        <v>1589</v>
      </c>
      <c r="B224" s="275" t="s">
        <v>2077</v>
      </c>
      <c r="C224" s="275" t="s">
        <v>2092</v>
      </c>
      <c r="D224" s="275" t="s">
        <v>2093</v>
      </c>
      <c r="E224" t="s">
        <v>619</v>
      </c>
      <c r="F224" t="s">
        <v>1549</v>
      </c>
      <c r="G224" t="s">
        <v>1550</v>
      </c>
      <c r="H224" s="276" t="s">
        <v>1593</v>
      </c>
      <c r="I224" s="276" t="s">
        <v>20</v>
      </c>
      <c r="J224" s="276" t="s">
        <v>17</v>
      </c>
      <c r="K224" s="276" t="s">
        <v>1594</v>
      </c>
      <c r="L224" s="276" t="s">
        <v>607</v>
      </c>
      <c r="M224" s="275" t="s">
        <v>2076</v>
      </c>
      <c r="N224" s="275" t="s">
        <v>1596</v>
      </c>
      <c r="O224" s="276" t="s">
        <v>212</v>
      </c>
      <c r="P224" t="s">
        <v>1597</v>
      </c>
      <c r="Q224" s="277"/>
    </row>
    <row r="225" spans="1:17" ht="30.6" x14ac:dyDescent="0.3">
      <c r="A225" s="271" t="s">
        <v>1589</v>
      </c>
      <c r="B225" s="272" t="s">
        <v>2077</v>
      </c>
      <c r="C225" s="272" t="s">
        <v>2094</v>
      </c>
      <c r="D225" s="272" t="s">
        <v>2095</v>
      </c>
      <c r="E225" t="s">
        <v>621</v>
      </c>
      <c r="F225" t="s">
        <v>1551</v>
      </c>
      <c r="G225" t="s">
        <v>1552</v>
      </c>
      <c r="H225" s="273" t="s">
        <v>1593</v>
      </c>
      <c r="I225" s="273" t="s">
        <v>20</v>
      </c>
      <c r="J225" s="273" t="s">
        <v>17</v>
      </c>
      <c r="K225" s="273" t="s">
        <v>1594</v>
      </c>
      <c r="L225" s="273" t="s">
        <v>607</v>
      </c>
      <c r="M225" s="272" t="s">
        <v>2076</v>
      </c>
      <c r="N225" s="272" t="s">
        <v>1596</v>
      </c>
      <c r="O225" s="273" t="s">
        <v>212</v>
      </c>
      <c r="P225" t="s">
        <v>1597</v>
      </c>
      <c r="Q225" s="274"/>
    </row>
    <row r="226" spans="1:17" ht="30.6" x14ac:dyDescent="0.3">
      <c r="A226" s="271" t="s">
        <v>1589</v>
      </c>
      <c r="B226" s="275" t="s">
        <v>2077</v>
      </c>
      <c r="C226" s="275" t="s">
        <v>2096</v>
      </c>
      <c r="D226" s="275" t="s">
        <v>2097</v>
      </c>
      <c r="E226" t="s">
        <v>622</v>
      </c>
      <c r="F226" t="s">
        <v>1545</v>
      </c>
      <c r="G226" t="s">
        <v>1553</v>
      </c>
      <c r="H226" s="276" t="s">
        <v>1593</v>
      </c>
      <c r="I226" s="276" t="s">
        <v>20</v>
      </c>
      <c r="J226" s="276" t="s">
        <v>17</v>
      </c>
      <c r="K226" s="276" t="s">
        <v>1594</v>
      </c>
      <c r="L226" s="276" t="s">
        <v>607</v>
      </c>
      <c r="M226" s="275" t="s">
        <v>2076</v>
      </c>
      <c r="N226" s="275" t="s">
        <v>1596</v>
      </c>
      <c r="O226" s="276" t="s">
        <v>212</v>
      </c>
      <c r="P226" t="s">
        <v>1597</v>
      </c>
      <c r="Q226" s="277"/>
    </row>
    <row r="227" spans="1:17" ht="30.6" x14ac:dyDescent="0.3">
      <c r="A227" s="271" t="s">
        <v>1589</v>
      </c>
      <c r="B227" s="272" t="s">
        <v>2077</v>
      </c>
      <c r="C227" s="272" t="s">
        <v>2098</v>
      </c>
      <c r="D227" s="272" t="s">
        <v>2099</v>
      </c>
      <c r="E227" t="s">
        <v>623</v>
      </c>
      <c r="F227" t="s">
        <v>1554</v>
      </c>
      <c r="G227" t="s">
        <v>1555</v>
      </c>
      <c r="H227" s="273" t="s">
        <v>1593</v>
      </c>
      <c r="I227" s="273" t="s">
        <v>20</v>
      </c>
      <c r="J227" s="273" t="s">
        <v>17</v>
      </c>
      <c r="K227" s="273" t="s">
        <v>1594</v>
      </c>
      <c r="L227" s="273" t="s">
        <v>607</v>
      </c>
      <c r="M227" s="272" t="s">
        <v>2076</v>
      </c>
      <c r="N227" s="272" t="s">
        <v>1596</v>
      </c>
      <c r="O227" s="273" t="s">
        <v>212</v>
      </c>
      <c r="P227" t="s">
        <v>1597</v>
      </c>
      <c r="Q227" s="274"/>
    </row>
    <row r="228" spans="1:17" ht="30.6" x14ac:dyDescent="0.3">
      <c r="A228" s="271" t="s">
        <v>1589</v>
      </c>
      <c r="B228" s="275" t="s">
        <v>2077</v>
      </c>
      <c r="C228" s="275" t="s">
        <v>2100</v>
      </c>
      <c r="D228" s="275" t="s">
        <v>2101</v>
      </c>
      <c r="E228" t="s">
        <v>624</v>
      </c>
      <c r="F228" t="s">
        <v>1556</v>
      </c>
      <c r="G228" t="s">
        <v>1557</v>
      </c>
      <c r="H228" s="276" t="s">
        <v>1593</v>
      </c>
      <c r="I228" s="276" t="s">
        <v>20</v>
      </c>
      <c r="J228" s="276" t="s">
        <v>17</v>
      </c>
      <c r="K228" s="276" t="s">
        <v>1594</v>
      </c>
      <c r="L228" s="276" t="s">
        <v>607</v>
      </c>
      <c r="M228" s="275" t="s">
        <v>2076</v>
      </c>
      <c r="N228" s="275" t="s">
        <v>1596</v>
      </c>
      <c r="O228" s="276" t="s">
        <v>212</v>
      </c>
      <c r="P228" t="s">
        <v>1597</v>
      </c>
      <c r="Q228" s="277"/>
    </row>
    <row r="229" spans="1:17" ht="30.6" x14ac:dyDescent="0.3">
      <c r="A229" s="271" t="s">
        <v>1589</v>
      </c>
      <c r="B229" s="272" t="s">
        <v>2077</v>
      </c>
      <c r="C229" s="272" t="s">
        <v>2102</v>
      </c>
      <c r="D229" s="272" t="s">
        <v>2103</v>
      </c>
      <c r="E229" t="s">
        <v>625</v>
      </c>
      <c r="F229" t="s">
        <v>1558</v>
      </c>
      <c r="G229" t="s">
        <v>1559</v>
      </c>
      <c r="H229" s="273" t="s">
        <v>1593</v>
      </c>
      <c r="I229" s="273" t="s">
        <v>20</v>
      </c>
      <c r="J229" s="273" t="s">
        <v>17</v>
      </c>
      <c r="K229" s="273" t="s">
        <v>1594</v>
      </c>
      <c r="L229" s="273" t="s">
        <v>607</v>
      </c>
      <c r="M229" s="272" t="s">
        <v>2076</v>
      </c>
      <c r="N229" s="272" t="s">
        <v>1596</v>
      </c>
      <c r="O229" s="273"/>
      <c r="P229" t="s">
        <v>1597</v>
      </c>
      <c r="Q229" s="274"/>
    </row>
    <row r="230" spans="1:17" ht="30.6" x14ac:dyDescent="0.3">
      <c r="A230" s="271" t="s">
        <v>1589</v>
      </c>
      <c r="B230" s="275" t="s">
        <v>2077</v>
      </c>
      <c r="C230" s="275" t="s">
        <v>2104</v>
      </c>
      <c r="D230" s="275" t="s">
        <v>2105</v>
      </c>
      <c r="E230" t="s">
        <v>626</v>
      </c>
      <c r="F230" t="s">
        <v>1560</v>
      </c>
      <c r="G230" t="s">
        <v>1561</v>
      </c>
      <c r="H230" s="276" t="s">
        <v>1593</v>
      </c>
      <c r="I230" s="276" t="s">
        <v>20</v>
      </c>
      <c r="J230" s="276" t="s">
        <v>17</v>
      </c>
      <c r="K230" s="276" t="s">
        <v>1594</v>
      </c>
      <c r="L230" s="276" t="s">
        <v>607</v>
      </c>
      <c r="M230" s="275" t="s">
        <v>2076</v>
      </c>
      <c r="N230" s="275" t="s">
        <v>1596</v>
      </c>
      <c r="O230" s="276" t="s">
        <v>212</v>
      </c>
      <c r="P230" t="s">
        <v>1597</v>
      </c>
      <c r="Q230" s="277"/>
    </row>
    <row r="231" spans="1:17" ht="30.6" x14ac:dyDescent="0.3">
      <c r="A231" s="271" t="s">
        <v>1589</v>
      </c>
      <c r="B231" s="272" t="s">
        <v>2077</v>
      </c>
      <c r="C231" s="272" t="s">
        <v>2106</v>
      </c>
      <c r="D231" s="272" t="s">
        <v>2107</v>
      </c>
      <c r="E231" t="s">
        <v>627</v>
      </c>
      <c r="F231" t="s">
        <v>1562</v>
      </c>
      <c r="G231" t="s">
        <v>1563</v>
      </c>
      <c r="H231" s="273" t="s">
        <v>1593</v>
      </c>
      <c r="I231" s="273" t="s">
        <v>20</v>
      </c>
      <c r="J231" s="273" t="s">
        <v>17</v>
      </c>
      <c r="K231" s="273" t="s">
        <v>1594</v>
      </c>
      <c r="L231" s="273" t="s">
        <v>607</v>
      </c>
      <c r="M231" s="272" t="s">
        <v>2076</v>
      </c>
      <c r="N231" s="272" t="s">
        <v>1596</v>
      </c>
      <c r="O231" s="273" t="s">
        <v>212</v>
      </c>
      <c r="P231" t="s">
        <v>1597</v>
      </c>
      <c r="Q231" s="274"/>
    </row>
    <row r="232" spans="1:17" ht="30.6" x14ac:dyDescent="0.3">
      <c r="A232" s="271" t="s">
        <v>1589</v>
      </c>
      <c r="B232" s="275" t="s">
        <v>2077</v>
      </c>
      <c r="C232" s="275" t="s">
        <v>2108</v>
      </c>
      <c r="D232" s="275" t="s">
        <v>2109</v>
      </c>
      <c r="E232" t="s">
        <v>628</v>
      </c>
      <c r="F232" t="s">
        <v>1564</v>
      </c>
      <c r="G232" t="s">
        <v>1565</v>
      </c>
      <c r="H232" s="276" t="s">
        <v>1593</v>
      </c>
      <c r="I232" s="276" t="s">
        <v>20</v>
      </c>
      <c r="J232" s="276" t="s">
        <v>17</v>
      </c>
      <c r="K232" s="276" t="s">
        <v>1594</v>
      </c>
      <c r="L232" s="276" t="s">
        <v>607</v>
      </c>
      <c r="M232" s="275" t="s">
        <v>2076</v>
      </c>
      <c r="N232" s="275" t="s">
        <v>1596</v>
      </c>
      <c r="O232" s="276" t="s">
        <v>212</v>
      </c>
      <c r="P232" t="s">
        <v>1597</v>
      </c>
      <c r="Q232" s="277"/>
    </row>
    <row r="233" spans="1:17" ht="30.6" x14ac:dyDescent="0.3">
      <c r="A233" s="271" t="s">
        <v>1589</v>
      </c>
      <c r="B233" s="272" t="s">
        <v>2110</v>
      </c>
      <c r="C233" s="272" t="s">
        <v>2111</v>
      </c>
      <c r="D233" s="272" t="s">
        <v>2112</v>
      </c>
      <c r="E233" t="s">
        <v>629</v>
      </c>
      <c r="F233" t="s">
        <v>1566</v>
      </c>
      <c r="G233" t="s">
        <v>1567</v>
      </c>
      <c r="H233" s="273" t="s">
        <v>1593</v>
      </c>
      <c r="I233" s="273" t="s">
        <v>20</v>
      </c>
      <c r="J233" s="273" t="s">
        <v>17</v>
      </c>
      <c r="K233" s="273" t="s">
        <v>1594</v>
      </c>
      <c r="L233" s="273" t="s">
        <v>607</v>
      </c>
      <c r="M233" s="272" t="s">
        <v>2076</v>
      </c>
      <c r="N233" s="272" t="s">
        <v>1596</v>
      </c>
      <c r="O233" s="273" t="s">
        <v>212</v>
      </c>
      <c r="P233" t="s">
        <v>1597</v>
      </c>
      <c r="Q233" s="274"/>
    </row>
    <row r="234" spans="1:17" ht="30.6" x14ac:dyDescent="0.3">
      <c r="A234" s="271" t="s">
        <v>1589</v>
      </c>
      <c r="B234" s="275" t="s">
        <v>2113</v>
      </c>
      <c r="C234" s="275" t="s">
        <v>2114</v>
      </c>
      <c r="D234" s="275" t="s">
        <v>2115</v>
      </c>
      <c r="E234" t="s">
        <v>630</v>
      </c>
      <c r="F234" t="s">
        <v>1568</v>
      </c>
      <c r="G234" t="s">
        <v>631</v>
      </c>
      <c r="H234" s="276" t="s">
        <v>1593</v>
      </c>
      <c r="I234" s="276" t="s">
        <v>20</v>
      </c>
      <c r="J234" s="276" t="s">
        <v>17</v>
      </c>
      <c r="K234" s="276" t="s">
        <v>1594</v>
      </c>
      <c r="L234" s="276" t="s">
        <v>607</v>
      </c>
      <c r="M234" s="275" t="s">
        <v>2076</v>
      </c>
      <c r="N234" s="275" t="s">
        <v>1596</v>
      </c>
      <c r="O234" s="276" t="s">
        <v>21</v>
      </c>
      <c r="P234" t="s">
        <v>1597</v>
      </c>
      <c r="Q234" s="277"/>
    </row>
    <row r="235" spans="1:17" ht="30.6" x14ac:dyDescent="0.3">
      <c r="A235" s="271" t="s">
        <v>1589</v>
      </c>
      <c r="B235" s="272" t="s">
        <v>2077</v>
      </c>
      <c r="C235" s="272" t="s">
        <v>2116</v>
      </c>
      <c r="D235" s="272" t="s">
        <v>2117</v>
      </c>
      <c r="E235" t="s">
        <v>632</v>
      </c>
      <c r="F235" t="s">
        <v>1569</v>
      </c>
      <c r="G235" t="s">
        <v>1570</v>
      </c>
      <c r="H235" s="273" t="s">
        <v>1593</v>
      </c>
      <c r="I235" s="273" t="s">
        <v>20</v>
      </c>
      <c r="J235" s="273" t="s">
        <v>17</v>
      </c>
      <c r="K235" s="273" t="s">
        <v>1594</v>
      </c>
      <c r="L235" s="273" t="s">
        <v>607</v>
      </c>
      <c r="M235" s="272" t="s">
        <v>2076</v>
      </c>
      <c r="N235" s="272" t="s">
        <v>1596</v>
      </c>
      <c r="O235" s="273" t="s">
        <v>212</v>
      </c>
      <c r="P235" t="s">
        <v>1597</v>
      </c>
      <c r="Q235" s="274"/>
    </row>
    <row r="236" spans="1:17" ht="30.6" x14ac:dyDescent="0.3">
      <c r="A236" s="271" t="s">
        <v>1589</v>
      </c>
      <c r="B236" s="275" t="s">
        <v>2077</v>
      </c>
      <c r="C236" s="275" t="s">
        <v>2118</v>
      </c>
      <c r="D236" s="275" t="s">
        <v>2119</v>
      </c>
      <c r="E236" t="s">
        <v>633</v>
      </c>
      <c r="F236" t="s">
        <v>1571</v>
      </c>
      <c r="G236" t="s">
        <v>1572</v>
      </c>
      <c r="H236" s="276" t="s">
        <v>1593</v>
      </c>
      <c r="I236" s="276" t="s">
        <v>20</v>
      </c>
      <c r="J236" s="276" t="s">
        <v>17</v>
      </c>
      <c r="K236" s="276" t="s">
        <v>1594</v>
      </c>
      <c r="L236" s="276" t="s">
        <v>607</v>
      </c>
      <c r="M236" s="275" t="s">
        <v>2076</v>
      </c>
      <c r="N236" s="275" t="s">
        <v>1596</v>
      </c>
      <c r="O236" s="276" t="s">
        <v>212</v>
      </c>
      <c r="P236" t="s">
        <v>1597</v>
      </c>
      <c r="Q236" s="277"/>
    </row>
    <row r="237" spans="1:17" ht="30.6" x14ac:dyDescent="0.3">
      <c r="A237" s="271" t="s">
        <v>1589</v>
      </c>
      <c r="B237" s="272" t="s">
        <v>2120</v>
      </c>
      <c r="C237" s="272"/>
      <c r="D237" s="272" t="s">
        <v>2121</v>
      </c>
      <c r="E237" t="s">
        <v>634</v>
      </c>
      <c r="F237" t="s">
        <v>635</v>
      </c>
      <c r="G237" t="s">
        <v>636</v>
      </c>
      <c r="H237" s="273" t="s">
        <v>1593</v>
      </c>
      <c r="I237" s="273" t="s">
        <v>16</v>
      </c>
      <c r="J237" s="273" t="s">
        <v>18</v>
      </c>
      <c r="K237" s="273" t="s">
        <v>1594</v>
      </c>
      <c r="L237" s="273" t="s">
        <v>607</v>
      </c>
      <c r="M237" s="272" t="s">
        <v>2076</v>
      </c>
      <c r="N237" s="272" t="s">
        <v>1596</v>
      </c>
      <c r="O237" s="273" t="s">
        <v>212</v>
      </c>
      <c r="P237" t="s">
        <v>1597</v>
      </c>
      <c r="Q237" s="274"/>
    </row>
    <row r="238" spans="1:17" ht="30.6" x14ac:dyDescent="0.3">
      <c r="A238" s="271" t="s">
        <v>1589</v>
      </c>
      <c r="B238" s="277"/>
      <c r="C238" s="275"/>
      <c r="D238" s="275" t="s">
        <v>2122</v>
      </c>
      <c r="E238" t="s">
        <v>2123</v>
      </c>
      <c r="F238" t="s">
        <v>2124</v>
      </c>
      <c r="G238" t="s">
        <v>2125</v>
      </c>
      <c r="H238" s="276" t="s">
        <v>1593</v>
      </c>
      <c r="I238" s="276" t="s">
        <v>16</v>
      </c>
      <c r="J238" s="276" t="s">
        <v>18</v>
      </c>
      <c r="K238" s="276" t="s">
        <v>1635</v>
      </c>
      <c r="L238" s="276" t="s">
        <v>72</v>
      </c>
      <c r="M238" s="275" t="s">
        <v>2126</v>
      </c>
      <c r="N238" s="275" t="s">
        <v>1631</v>
      </c>
      <c r="O238" s="276" t="s">
        <v>905</v>
      </c>
      <c r="P238" t="s">
        <v>1597</v>
      </c>
      <c r="Q238" s="277"/>
    </row>
    <row r="239" spans="1:17" ht="30.6" x14ac:dyDescent="0.3">
      <c r="A239" s="271" t="s">
        <v>1589</v>
      </c>
      <c r="B239" s="278">
        <v>44088</v>
      </c>
      <c r="C239" s="272"/>
      <c r="D239" s="272" t="s">
        <v>2127</v>
      </c>
      <c r="E239" t="s">
        <v>637</v>
      </c>
      <c r="F239" t="s">
        <v>2128</v>
      </c>
      <c r="G239" t="s">
        <v>2129</v>
      </c>
      <c r="H239" s="273" t="s">
        <v>1593</v>
      </c>
      <c r="I239" s="273" t="s">
        <v>16</v>
      </c>
      <c r="J239" s="273" t="s">
        <v>18</v>
      </c>
      <c r="K239" s="273" t="s">
        <v>1623</v>
      </c>
      <c r="L239" s="273" t="s">
        <v>72</v>
      </c>
      <c r="M239" s="272" t="s">
        <v>1636</v>
      </c>
      <c r="N239" s="272" t="s">
        <v>1596</v>
      </c>
      <c r="O239" s="273" t="s">
        <v>1637</v>
      </c>
      <c r="P239" t="s">
        <v>1597</v>
      </c>
      <c r="Q239" s="274"/>
    </row>
    <row r="240" spans="1:17" ht="30.6" x14ac:dyDescent="0.3">
      <c r="A240" s="271" t="s">
        <v>1589</v>
      </c>
      <c r="B240" s="279">
        <v>44088</v>
      </c>
      <c r="C240" s="275"/>
      <c r="D240" s="275" t="s">
        <v>2130</v>
      </c>
      <c r="E240" t="s">
        <v>638</v>
      </c>
      <c r="F240" t="s">
        <v>2131</v>
      </c>
      <c r="G240" t="s">
        <v>2132</v>
      </c>
      <c r="H240" s="276" t="s">
        <v>1593</v>
      </c>
      <c r="I240" s="276" t="s">
        <v>16</v>
      </c>
      <c r="J240" s="276" t="s">
        <v>18</v>
      </c>
      <c r="K240" s="276" t="s">
        <v>1623</v>
      </c>
      <c r="L240" s="276" t="s">
        <v>72</v>
      </c>
      <c r="M240" s="275" t="s">
        <v>1636</v>
      </c>
      <c r="N240" s="275" t="s">
        <v>1596</v>
      </c>
      <c r="O240" s="276" t="s">
        <v>1637</v>
      </c>
      <c r="P240" t="s">
        <v>1597</v>
      </c>
      <c r="Q240" s="277"/>
    </row>
    <row r="241" spans="1:17" ht="30.6" x14ac:dyDescent="0.3">
      <c r="A241" s="271" t="s">
        <v>1589</v>
      </c>
      <c r="B241" s="272" t="s">
        <v>2133</v>
      </c>
      <c r="C241" s="272" t="s">
        <v>2134</v>
      </c>
      <c r="D241" s="272" t="s">
        <v>2135</v>
      </c>
      <c r="E241" t="s">
        <v>639</v>
      </c>
      <c r="F241" t="s">
        <v>640</v>
      </c>
      <c r="G241" t="s">
        <v>641</v>
      </c>
      <c r="H241" s="273" t="s">
        <v>1593</v>
      </c>
      <c r="I241" s="273" t="s">
        <v>20</v>
      </c>
      <c r="J241" s="273" t="s">
        <v>17</v>
      </c>
      <c r="K241" s="273" t="s">
        <v>1704</v>
      </c>
      <c r="L241" s="273" t="s">
        <v>215</v>
      </c>
      <c r="M241" s="272" t="s">
        <v>2136</v>
      </c>
      <c r="N241" s="272" t="s">
        <v>1631</v>
      </c>
      <c r="O241" s="273"/>
      <c r="P241" t="s">
        <v>1597</v>
      </c>
      <c r="Q241" s="274"/>
    </row>
    <row r="242" spans="1:17" ht="30.6" x14ac:dyDescent="0.3">
      <c r="A242" s="271" t="s">
        <v>1589</v>
      </c>
      <c r="B242" s="275" t="s">
        <v>2137</v>
      </c>
      <c r="C242" s="275" t="s">
        <v>2138</v>
      </c>
      <c r="D242" s="275" t="s">
        <v>2139</v>
      </c>
      <c r="E242" t="s">
        <v>642</v>
      </c>
      <c r="F242" t="s">
        <v>643</v>
      </c>
      <c r="G242" t="s">
        <v>644</v>
      </c>
      <c r="H242" s="276" t="s">
        <v>1593</v>
      </c>
      <c r="I242" s="276" t="s">
        <v>20</v>
      </c>
      <c r="J242" s="276" t="s">
        <v>17</v>
      </c>
      <c r="K242" s="276" t="s">
        <v>1704</v>
      </c>
      <c r="L242" s="276" t="s">
        <v>215</v>
      </c>
      <c r="M242" s="275" t="s">
        <v>2136</v>
      </c>
      <c r="N242" s="275" t="s">
        <v>1631</v>
      </c>
      <c r="O242" s="276"/>
      <c r="P242" t="s">
        <v>1597</v>
      </c>
      <c r="Q242" s="277"/>
    </row>
    <row r="243" spans="1:17" ht="30.6" x14ac:dyDescent="0.3">
      <c r="A243" s="271" t="s">
        <v>1589</v>
      </c>
      <c r="B243" s="278">
        <v>44686</v>
      </c>
      <c r="C243" s="272" t="s">
        <v>2140</v>
      </c>
      <c r="D243" s="272" t="s">
        <v>2141</v>
      </c>
      <c r="E243" t="s">
        <v>645</v>
      </c>
      <c r="F243" t="s">
        <v>646</v>
      </c>
      <c r="G243" t="s">
        <v>647</v>
      </c>
      <c r="H243" s="273" t="s">
        <v>1593</v>
      </c>
      <c r="I243" s="273" t="s">
        <v>20</v>
      </c>
      <c r="J243" s="273" t="s">
        <v>18</v>
      </c>
      <c r="K243" s="273" t="s">
        <v>1704</v>
      </c>
      <c r="L243" s="273" t="s">
        <v>215</v>
      </c>
      <c r="M243" s="272" t="s">
        <v>2136</v>
      </c>
      <c r="N243" s="272" t="s">
        <v>1631</v>
      </c>
      <c r="O243" s="273"/>
      <c r="P243" t="s">
        <v>1597</v>
      </c>
      <c r="Q243" s="274"/>
    </row>
    <row r="244" spans="1:17" ht="30.6" x14ac:dyDescent="0.3">
      <c r="A244" s="271" t="s">
        <v>1589</v>
      </c>
      <c r="B244" s="275" t="s">
        <v>2137</v>
      </c>
      <c r="C244" s="275" t="s">
        <v>2142</v>
      </c>
      <c r="D244" s="275" t="s">
        <v>2143</v>
      </c>
      <c r="E244" t="s">
        <v>648</v>
      </c>
      <c r="F244" t="s">
        <v>649</v>
      </c>
      <c r="G244" t="s">
        <v>650</v>
      </c>
      <c r="H244" s="276" t="s">
        <v>1593</v>
      </c>
      <c r="I244" s="276" t="s">
        <v>20</v>
      </c>
      <c r="J244" s="276" t="s">
        <v>17</v>
      </c>
      <c r="K244" s="276" t="s">
        <v>1704</v>
      </c>
      <c r="L244" s="276" t="s">
        <v>215</v>
      </c>
      <c r="M244" s="275" t="s">
        <v>2136</v>
      </c>
      <c r="N244" s="275" t="s">
        <v>1631</v>
      </c>
      <c r="O244" s="276"/>
      <c r="P244" t="s">
        <v>1597</v>
      </c>
      <c r="Q244" s="277"/>
    </row>
    <row r="245" spans="1:17" ht="30.6" x14ac:dyDescent="0.3">
      <c r="A245" s="271" t="s">
        <v>1589</v>
      </c>
      <c r="B245" s="278">
        <v>44686</v>
      </c>
      <c r="C245" s="272" t="s">
        <v>2144</v>
      </c>
      <c r="D245" s="272" t="s">
        <v>2145</v>
      </c>
      <c r="E245" t="s">
        <v>651</v>
      </c>
      <c r="F245" t="s">
        <v>652</v>
      </c>
      <c r="G245" t="s">
        <v>653</v>
      </c>
      <c r="H245" s="273" t="s">
        <v>1593</v>
      </c>
      <c r="I245" s="273" t="s">
        <v>20</v>
      </c>
      <c r="J245" s="273" t="s">
        <v>18</v>
      </c>
      <c r="K245" s="273" t="s">
        <v>1704</v>
      </c>
      <c r="L245" s="273" t="s">
        <v>215</v>
      </c>
      <c r="M245" s="272" t="s">
        <v>2136</v>
      </c>
      <c r="N245" s="272" t="s">
        <v>1631</v>
      </c>
      <c r="O245" s="273"/>
      <c r="P245" t="s">
        <v>1597</v>
      </c>
      <c r="Q245" s="274"/>
    </row>
    <row r="246" spans="1:17" ht="30.6" x14ac:dyDescent="0.3">
      <c r="A246" s="271" t="s">
        <v>1589</v>
      </c>
      <c r="B246" s="275" t="s">
        <v>2137</v>
      </c>
      <c r="C246" s="275" t="s">
        <v>2146</v>
      </c>
      <c r="D246" s="275" t="s">
        <v>2147</v>
      </c>
      <c r="E246" t="s">
        <v>654</v>
      </c>
      <c r="F246" t="s">
        <v>655</v>
      </c>
      <c r="G246" t="s">
        <v>656</v>
      </c>
      <c r="H246" s="276" t="s">
        <v>1593</v>
      </c>
      <c r="I246" s="276" t="s">
        <v>20</v>
      </c>
      <c r="J246" s="276" t="s">
        <v>17</v>
      </c>
      <c r="K246" s="276" t="s">
        <v>1704</v>
      </c>
      <c r="L246" s="276" t="s">
        <v>215</v>
      </c>
      <c r="M246" s="275" t="s">
        <v>2136</v>
      </c>
      <c r="N246" s="275" t="s">
        <v>1631</v>
      </c>
      <c r="O246" s="276"/>
      <c r="P246" t="s">
        <v>1597</v>
      </c>
      <c r="Q246" s="277"/>
    </row>
    <row r="247" spans="1:17" ht="30.6" x14ac:dyDescent="0.3">
      <c r="A247" s="271" t="s">
        <v>1589</v>
      </c>
      <c r="B247" s="278">
        <v>44686</v>
      </c>
      <c r="C247" s="272" t="s">
        <v>2148</v>
      </c>
      <c r="D247" s="272" t="s">
        <v>2149</v>
      </c>
      <c r="E247" t="s">
        <v>657</v>
      </c>
      <c r="F247" t="s">
        <v>658</v>
      </c>
      <c r="G247" t="s">
        <v>659</v>
      </c>
      <c r="H247" s="273" t="s">
        <v>1593</v>
      </c>
      <c r="I247" s="273" t="s">
        <v>20</v>
      </c>
      <c r="J247" s="273" t="s">
        <v>18</v>
      </c>
      <c r="K247" s="273" t="s">
        <v>1704</v>
      </c>
      <c r="L247" s="273" t="s">
        <v>215</v>
      </c>
      <c r="M247" s="272" t="s">
        <v>2136</v>
      </c>
      <c r="N247" s="272" t="s">
        <v>1631</v>
      </c>
      <c r="O247" s="273"/>
      <c r="P247" t="s">
        <v>1597</v>
      </c>
      <c r="Q247" s="274"/>
    </row>
    <row r="248" spans="1:17" ht="30.6" x14ac:dyDescent="0.3">
      <c r="A248" s="271" t="s">
        <v>1589</v>
      </c>
      <c r="B248" s="275" t="s">
        <v>2150</v>
      </c>
      <c r="C248" s="275" t="s">
        <v>2151</v>
      </c>
      <c r="D248" s="275" t="s">
        <v>2152</v>
      </c>
      <c r="E248" t="s">
        <v>660</v>
      </c>
      <c r="F248" t="s">
        <v>661</v>
      </c>
      <c r="G248" t="s">
        <v>662</v>
      </c>
      <c r="H248" s="276" t="s">
        <v>1593</v>
      </c>
      <c r="I248" s="276" t="s">
        <v>20</v>
      </c>
      <c r="J248" s="276" t="s">
        <v>17</v>
      </c>
      <c r="K248" s="276" t="s">
        <v>1704</v>
      </c>
      <c r="L248" s="276" t="s">
        <v>215</v>
      </c>
      <c r="M248" s="275" t="s">
        <v>2136</v>
      </c>
      <c r="N248" s="275" t="s">
        <v>1631</v>
      </c>
      <c r="O248" s="276"/>
      <c r="P248" t="s">
        <v>1597</v>
      </c>
      <c r="Q248" s="277"/>
    </row>
    <row r="249" spans="1:17" ht="30.6" x14ac:dyDescent="0.3">
      <c r="A249" s="271" t="s">
        <v>1589</v>
      </c>
      <c r="B249" s="272" t="s">
        <v>1990</v>
      </c>
      <c r="C249" s="272" t="s">
        <v>2153</v>
      </c>
      <c r="D249" s="272" t="s">
        <v>2154</v>
      </c>
      <c r="E249" t="s">
        <v>663</v>
      </c>
      <c r="F249" t="s">
        <v>664</v>
      </c>
      <c r="G249" t="s">
        <v>665</v>
      </c>
      <c r="H249" s="273" t="s">
        <v>1593</v>
      </c>
      <c r="I249" s="273" t="s">
        <v>20</v>
      </c>
      <c r="J249" s="273" t="s">
        <v>17</v>
      </c>
      <c r="K249" s="273" t="s">
        <v>1704</v>
      </c>
      <c r="L249" s="273" t="s">
        <v>215</v>
      </c>
      <c r="M249" s="272" t="s">
        <v>2136</v>
      </c>
      <c r="N249" s="272" t="s">
        <v>1631</v>
      </c>
      <c r="O249" s="273"/>
      <c r="P249" t="s">
        <v>1597</v>
      </c>
      <c r="Q249" s="274"/>
    </row>
    <row r="250" spans="1:17" ht="30.6" x14ac:dyDescent="0.3">
      <c r="A250" s="271" t="s">
        <v>1589</v>
      </c>
      <c r="B250" s="275" t="s">
        <v>1860</v>
      </c>
      <c r="C250" s="275" t="s">
        <v>2155</v>
      </c>
      <c r="D250" s="275" t="s">
        <v>2156</v>
      </c>
      <c r="E250" t="s">
        <v>666</v>
      </c>
      <c r="F250" t="s">
        <v>667</v>
      </c>
      <c r="G250" t="s">
        <v>668</v>
      </c>
      <c r="H250" s="276" t="s">
        <v>1593</v>
      </c>
      <c r="I250" s="276" t="s">
        <v>20</v>
      </c>
      <c r="J250" s="276" t="s">
        <v>18</v>
      </c>
      <c r="K250" s="276" t="s">
        <v>1704</v>
      </c>
      <c r="L250" s="276" t="s">
        <v>146</v>
      </c>
      <c r="M250" s="275" t="s">
        <v>2136</v>
      </c>
      <c r="N250" s="275" t="s">
        <v>1631</v>
      </c>
      <c r="O250" s="276"/>
      <c r="P250" t="s">
        <v>1597</v>
      </c>
      <c r="Q250" s="277"/>
    </row>
    <row r="251" spans="1:17" ht="30.6" x14ac:dyDescent="0.3">
      <c r="A251" s="271" t="s">
        <v>1589</v>
      </c>
      <c r="B251" s="272" t="s">
        <v>2133</v>
      </c>
      <c r="C251" s="272" t="s">
        <v>2157</v>
      </c>
      <c r="D251" s="272" t="s">
        <v>2158</v>
      </c>
      <c r="E251" t="s">
        <v>669</v>
      </c>
      <c r="F251" t="s">
        <v>670</v>
      </c>
      <c r="G251" t="s">
        <v>671</v>
      </c>
      <c r="H251" s="273" t="s">
        <v>1593</v>
      </c>
      <c r="I251" s="273" t="s">
        <v>20</v>
      </c>
      <c r="J251" s="273" t="s">
        <v>17</v>
      </c>
      <c r="K251" s="273" t="s">
        <v>1704</v>
      </c>
      <c r="L251" s="273" t="s">
        <v>215</v>
      </c>
      <c r="M251" s="272" t="s">
        <v>2136</v>
      </c>
      <c r="N251" s="272" t="s">
        <v>1631</v>
      </c>
      <c r="O251" s="273"/>
      <c r="P251" t="s">
        <v>1597</v>
      </c>
      <c r="Q251" s="274"/>
    </row>
    <row r="252" spans="1:17" ht="30.6" x14ac:dyDescent="0.3">
      <c r="A252" s="271" t="s">
        <v>1589</v>
      </c>
      <c r="B252" s="275" t="s">
        <v>2150</v>
      </c>
      <c r="C252" s="275" t="s">
        <v>2159</v>
      </c>
      <c r="D252" s="275" t="s">
        <v>2160</v>
      </c>
      <c r="E252" t="s">
        <v>672</v>
      </c>
      <c r="F252" t="s">
        <v>673</v>
      </c>
      <c r="G252" t="s">
        <v>674</v>
      </c>
      <c r="H252" s="276" t="s">
        <v>1593</v>
      </c>
      <c r="I252" s="276" t="s">
        <v>20</v>
      </c>
      <c r="J252" s="276" t="s">
        <v>17</v>
      </c>
      <c r="K252" s="276" t="s">
        <v>1704</v>
      </c>
      <c r="L252" s="276" t="s">
        <v>146</v>
      </c>
      <c r="M252" s="275" t="s">
        <v>2136</v>
      </c>
      <c r="N252" s="275" t="s">
        <v>1631</v>
      </c>
      <c r="O252" s="276"/>
      <c r="P252" t="s">
        <v>1597</v>
      </c>
      <c r="Q252" s="277"/>
    </row>
    <row r="253" spans="1:17" ht="30.6" x14ac:dyDescent="0.3">
      <c r="A253" s="271" t="s">
        <v>1589</v>
      </c>
      <c r="B253" s="272" t="s">
        <v>2150</v>
      </c>
      <c r="C253" s="272" t="s">
        <v>2161</v>
      </c>
      <c r="D253" s="272" t="s">
        <v>2162</v>
      </c>
      <c r="E253" t="s">
        <v>675</v>
      </c>
      <c r="F253" t="s">
        <v>676</v>
      </c>
      <c r="G253" t="s">
        <v>677</v>
      </c>
      <c r="H253" s="273" t="s">
        <v>1593</v>
      </c>
      <c r="I253" s="273" t="s">
        <v>20</v>
      </c>
      <c r="J253" s="273" t="s">
        <v>17</v>
      </c>
      <c r="K253" s="273" t="s">
        <v>1704</v>
      </c>
      <c r="L253" s="273" t="s">
        <v>146</v>
      </c>
      <c r="M253" s="272" t="s">
        <v>2136</v>
      </c>
      <c r="N253" s="272" t="s">
        <v>1631</v>
      </c>
      <c r="O253" s="273"/>
      <c r="P253" t="s">
        <v>1597</v>
      </c>
      <c r="Q253" s="274"/>
    </row>
    <row r="254" spans="1:17" ht="30.6" x14ac:dyDescent="0.3">
      <c r="A254" s="271" t="s">
        <v>1589</v>
      </c>
      <c r="B254" s="275" t="s">
        <v>2137</v>
      </c>
      <c r="C254" s="275" t="s">
        <v>2163</v>
      </c>
      <c r="D254" s="275" t="s">
        <v>2164</v>
      </c>
      <c r="E254" t="s">
        <v>678</v>
      </c>
      <c r="F254" t="s">
        <v>679</v>
      </c>
      <c r="G254" t="s">
        <v>680</v>
      </c>
      <c r="H254" s="276" t="s">
        <v>1593</v>
      </c>
      <c r="I254" s="276" t="s">
        <v>20</v>
      </c>
      <c r="J254" s="276" t="s">
        <v>17</v>
      </c>
      <c r="K254" s="276" t="s">
        <v>1704</v>
      </c>
      <c r="L254" s="276" t="s">
        <v>146</v>
      </c>
      <c r="M254" s="275" t="s">
        <v>2136</v>
      </c>
      <c r="N254" s="275" t="s">
        <v>1631</v>
      </c>
      <c r="O254" s="276"/>
      <c r="P254" t="s">
        <v>1597</v>
      </c>
      <c r="Q254" s="277"/>
    </row>
    <row r="255" spans="1:17" ht="30.6" x14ac:dyDescent="0.3">
      <c r="A255" s="271" t="s">
        <v>1589</v>
      </c>
      <c r="B255" s="272" t="s">
        <v>1860</v>
      </c>
      <c r="C255" s="272" t="s">
        <v>2165</v>
      </c>
      <c r="D255" s="272" t="s">
        <v>2166</v>
      </c>
      <c r="E255" t="s">
        <v>681</v>
      </c>
      <c r="F255" t="s">
        <v>682</v>
      </c>
      <c r="G255" t="s">
        <v>683</v>
      </c>
      <c r="H255" s="273" t="s">
        <v>1593</v>
      </c>
      <c r="I255" s="273" t="s">
        <v>20</v>
      </c>
      <c r="J255" s="273" t="s">
        <v>18</v>
      </c>
      <c r="K255" s="273" t="s">
        <v>1704</v>
      </c>
      <c r="L255" s="273" t="s">
        <v>146</v>
      </c>
      <c r="M255" s="272" t="s">
        <v>2136</v>
      </c>
      <c r="N255" s="272" t="s">
        <v>1631</v>
      </c>
      <c r="O255" s="273"/>
      <c r="P255" t="s">
        <v>1597</v>
      </c>
      <c r="Q255" s="274"/>
    </row>
    <row r="256" spans="1:17" ht="30.6" x14ac:dyDescent="0.3">
      <c r="A256" s="271" t="s">
        <v>1589</v>
      </c>
      <c r="B256" s="275" t="s">
        <v>1860</v>
      </c>
      <c r="C256" s="275" t="s">
        <v>2167</v>
      </c>
      <c r="D256" s="275" t="s">
        <v>2168</v>
      </c>
      <c r="E256" t="s">
        <v>684</v>
      </c>
      <c r="F256" t="s">
        <v>685</v>
      </c>
      <c r="G256" t="s">
        <v>686</v>
      </c>
      <c r="H256" s="276" t="s">
        <v>1593</v>
      </c>
      <c r="I256" s="276" t="s">
        <v>20</v>
      </c>
      <c r="J256" s="276" t="s">
        <v>18</v>
      </c>
      <c r="K256" s="276" t="s">
        <v>1704</v>
      </c>
      <c r="L256" s="276" t="s">
        <v>146</v>
      </c>
      <c r="M256" s="275" t="s">
        <v>2136</v>
      </c>
      <c r="N256" s="275" t="s">
        <v>1631</v>
      </c>
      <c r="O256" s="276"/>
      <c r="P256" t="s">
        <v>1597</v>
      </c>
      <c r="Q256" s="277"/>
    </row>
    <row r="257" spans="1:17" ht="30.6" x14ac:dyDescent="0.3">
      <c r="A257" s="271" t="s">
        <v>1589</v>
      </c>
      <c r="B257" s="272" t="s">
        <v>1936</v>
      </c>
      <c r="C257" s="272" t="s">
        <v>2169</v>
      </c>
      <c r="D257" s="272" t="s">
        <v>2170</v>
      </c>
      <c r="E257" t="s">
        <v>687</v>
      </c>
      <c r="F257" t="s">
        <v>688</v>
      </c>
      <c r="G257" t="s">
        <v>689</v>
      </c>
      <c r="H257" s="273" t="s">
        <v>1593</v>
      </c>
      <c r="I257" s="273" t="s">
        <v>20</v>
      </c>
      <c r="J257" s="273" t="s">
        <v>17</v>
      </c>
      <c r="K257" s="273" t="s">
        <v>1704</v>
      </c>
      <c r="L257" s="273" t="s">
        <v>146</v>
      </c>
      <c r="M257" s="272" t="s">
        <v>2136</v>
      </c>
      <c r="N257" s="272" t="s">
        <v>1631</v>
      </c>
      <c r="O257" s="273"/>
      <c r="P257" t="s">
        <v>1597</v>
      </c>
      <c r="Q257" s="274"/>
    </row>
    <row r="258" spans="1:17" ht="30.6" x14ac:dyDescent="0.3">
      <c r="A258" s="271" t="s">
        <v>1589</v>
      </c>
      <c r="B258" s="279">
        <v>44686</v>
      </c>
      <c r="C258" s="275" t="s">
        <v>2171</v>
      </c>
      <c r="D258" s="275" t="s">
        <v>2172</v>
      </c>
      <c r="E258" t="s">
        <v>690</v>
      </c>
      <c r="F258" t="s">
        <v>691</v>
      </c>
      <c r="G258" t="s">
        <v>692</v>
      </c>
      <c r="H258" s="276" t="s">
        <v>1593</v>
      </c>
      <c r="I258" s="276" t="s">
        <v>20</v>
      </c>
      <c r="J258" s="276" t="s">
        <v>18</v>
      </c>
      <c r="K258" s="276" t="s">
        <v>1704</v>
      </c>
      <c r="L258" s="276" t="s">
        <v>146</v>
      </c>
      <c r="M258" s="275" t="s">
        <v>2136</v>
      </c>
      <c r="N258" s="275" t="s">
        <v>1631</v>
      </c>
      <c r="O258" s="276"/>
      <c r="P258" t="s">
        <v>1597</v>
      </c>
      <c r="Q258" s="277"/>
    </row>
    <row r="259" spans="1:17" ht="30.6" x14ac:dyDescent="0.3">
      <c r="A259" s="271" t="s">
        <v>1589</v>
      </c>
      <c r="B259" s="272" t="s">
        <v>2173</v>
      </c>
      <c r="C259" s="272" t="s">
        <v>2174</v>
      </c>
      <c r="D259" s="272" t="s">
        <v>2175</v>
      </c>
      <c r="E259" t="s">
        <v>693</v>
      </c>
      <c r="F259" t="s">
        <v>694</v>
      </c>
      <c r="G259" t="s">
        <v>695</v>
      </c>
      <c r="H259" s="273" t="s">
        <v>1593</v>
      </c>
      <c r="I259" s="273" t="s">
        <v>20</v>
      </c>
      <c r="J259" s="273" t="s">
        <v>17</v>
      </c>
      <c r="K259" s="273" t="s">
        <v>1704</v>
      </c>
      <c r="L259" s="273" t="s">
        <v>146</v>
      </c>
      <c r="M259" s="272" t="s">
        <v>2136</v>
      </c>
      <c r="N259" s="272" t="s">
        <v>1631</v>
      </c>
      <c r="O259" s="273"/>
      <c r="P259" t="s">
        <v>1597</v>
      </c>
      <c r="Q259" s="274"/>
    </row>
    <row r="260" spans="1:17" ht="30.6" x14ac:dyDescent="0.3">
      <c r="A260" s="271" t="s">
        <v>1589</v>
      </c>
      <c r="B260" s="279">
        <v>44686</v>
      </c>
      <c r="C260" s="275" t="s">
        <v>2176</v>
      </c>
      <c r="D260" s="275" t="s">
        <v>2177</v>
      </c>
      <c r="E260" t="s">
        <v>696</v>
      </c>
      <c r="F260" t="s">
        <v>697</v>
      </c>
      <c r="G260" t="s">
        <v>698</v>
      </c>
      <c r="H260" s="276" t="s">
        <v>1593</v>
      </c>
      <c r="I260" s="276" t="s">
        <v>20</v>
      </c>
      <c r="J260" s="276" t="s">
        <v>18</v>
      </c>
      <c r="K260" s="276" t="s">
        <v>1704</v>
      </c>
      <c r="L260" s="276" t="s">
        <v>146</v>
      </c>
      <c r="M260" s="275" t="s">
        <v>2136</v>
      </c>
      <c r="N260" s="275" t="s">
        <v>1631</v>
      </c>
      <c r="O260" s="276"/>
      <c r="P260" t="s">
        <v>1597</v>
      </c>
      <c r="Q260" s="277"/>
    </row>
    <row r="261" spans="1:17" ht="30.6" x14ac:dyDescent="0.3">
      <c r="A261" s="271" t="s">
        <v>1589</v>
      </c>
      <c r="B261" s="278">
        <v>44686</v>
      </c>
      <c r="C261" s="272" t="s">
        <v>2178</v>
      </c>
      <c r="D261" s="272" t="s">
        <v>2179</v>
      </c>
      <c r="E261" t="s">
        <v>699</v>
      </c>
      <c r="F261" t="s">
        <v>700</v>
      </c>
      <c r="G261" t="s">
        <v>701</v>
      </c>
      <c r="H261" s="273" t="s">
        <v>1593</v>
      </c>
      <c r="I261" s="273" t="s">
        <v>20</v>
      </c>
      <c r="J261" s="273" t="s">
        <v>18</v>
      </c>
      <c r="K261" s="273" t="s">
        <v>1704</v>
      </c>
      <c r="L261" s="273" t="s">
        <v>215</v>
      </c>
      <c r="M261" s="272" t="s">
        <v>2136</v>
      </c>
      <c r="N261" s="272" t="s">
        <v>1631</v>
      </c>
      <c r="O261" s="273"/>
      <c r="P261" t="s">
        <v>1597</v>
      </c>
      <c r="Q261" s="274"/>
    </row>
    <row r="262" spans="1:17" ht="30.6" x14ac:dyDescent="0.3">
      <c r="A262" s="271" t="s">
        <v>1589</v>
      </c>
      <c r="B262" s="275" t="s">
        <v>2137</v>
      </c>
      <c r="C262" s="275" t="s">
        <v>2180</v>
      </c>
      <c r="D262" s="275" t="s">
        <v>2181</v>
      </c>
      <c r="E262" t="s">
        <v>702</v>
      </c>
      <c r="F262" t="s">
        <v>703</v>
      </c>
      <c r="G262" t="s">
        <v>704</v>
      </c>
      <c r="H262" s="276" t="s">
        <v>1593</v>
      </c>
      <c r="I262" s="276" t="s">
        <v>20</v>
      </c>
      <c r="J262" s="276" t="s">
        <v>17</v>
      </c>
      <c r="K262" s="276" t="s">
        <v>1704</v>
      </c>
      <c r="L262" s="276" t="s">
        <v>215</v>
      </c>
      <c r="M262" s="275" t="s">
        <v>2136</v>
      </c>
      <c r="N262" s="275" t="s">
        <v>1631</v>
      </c>
      <c r="O262" s="276"/>
      <c r="P262" t="s">
        <v>1597</v>
      </c>
      <c r="Q262" s="277"/>
    </row>
    <row r="263" spans="1:17" ht="30.6" x14ac:dyDescent="0.3">
      <c r="A263" s="271" t="s">
        <v>1589</v>
      </c>
      <c r="B263" s="272" t="s">
        <v>2137</v>
      </c>
      <c r="C263" s="272" t="s">
        <v>2182</v>
      </c>
      <c r="D263" s="272" t="s">
        <v>2183</v>
      </c>
      <c r="E263" t="s">
        <v>705</v>
      </c>
      <c r="F263" t="s">
        <v>706</v>
      </c>
      <c r="G263" t="s">
        <v>707</v>
      </c>
      <c r="H263" s="273" t="s">
        <v>1593</v>
      </c>
      <c r="I263" s="273" t="s">
        <v>20</v>
      </c>
      <c r="J263" s="273" t="s">
        <v>17</v>
      </c>
      <c r="K263" s="273" t="s">
        <v>1704</v>
      </c>
      <c r="L263" s="273" t="s">
        <v>215</v>
      </c>
      <c r="M263" s="272" t="s">
        <v>2136</v>
      </c>
      <c r="N263" s="272" t="s">
        <v>1631</v>
      </c>
      <c r="O263" s="273"/>
      <c r="P263" t="s">
        <v>1597</v>
      </c>
      <c r="Q263" s="274"/>
    </row>
    <row r="264" spans="1:17" ht="30.6" x14ac:dyDescent="0.3">
      <c r="A264" s="271" t="s">
        <v>1589</v>
      </c>
      <c r="B264" s="279">
        <v>44686</v>
      </c>
      <c r="C264" s="275" t="s">
        <v>2184</v>
      </c>
      <c r="D264" s="275" t="s">
        <v>2185</v>
      </c>
      <c r="E264" t="s">
        <v>708</v>
      </c>
      <c r="F264" t="s">
        <v>709</v>
      </c>
      <c r="G264" t="s">
        <v>710</v>
      </c>
      <c r="H264" s="276" t="s">
        <v>1593</v>
      </c>
      <c r="I264" s="276" t="s">
        <v>20</v>
      </c>
      <c r="J264" s="276" t="s">
        <v>18</v>
      </c>
      <c r="K264" s="276" t="s">
        <v>1704</v>
      </c>
      <c r="L264" s="276" t="s">
        <v>215</v>
      </c>
      <c r="M264" s="275" t="s">
        <v>2136</v>
      </c>
      <c r="N264" s="275" t="s">
        <v>1631</v>
      </c>
      <c r="O264" s="276"/>
      <c r="P264" t="s">
        <v>1597</v>
      </c>
      <c r="Q264" s="277"/>
    </row>
    <row r="265" spans="1:17" ht="30.6" x14ac:dyDescent="0.3">
      <c r="A265" s="271" t="s">
        <v>1589</v>
      </c>
      <c r="B265" s="278">
        <v>44686</v>
      </c>
      <c r="C265" s="272" t="s">
        <v>2186</v>
      </c>
      <c r="D265" s="272" t="s">
        <v>2187</v>
      </c>
      <c r="E265" t="s">
        <v>711</v>
      </c>
      <c r="F265" t="s">
        <v>712</v>
      </c>
      <c r="G265" t="s">
        <v>713</v>
      </c>
      <c r="H265" s="273" t="s">
        <v>1593</v>
      </c>
      <c r="I265" s="273" t="s">
        <v>20</v>
      </c>
      <c r="J265" s="273" t="s">
        <v>18</v>
      </c>
      <c r="K265" s="273" t="s">
        <v>1704</v>
      </c>
      <c r="L265" s="273" t="s">
        <v>215</v>
      </c>
      <c r="M265" s="272" t="s">
        <v>2136</v>
      </c>
      <c r="N265" s="272" t="s">
        <v>1631</v>
      </c>
      <c r="O265" s="273"/>
      <c r="P265" t="s">
        <v>1597</v>
      </c>
      <c r="Q265" s="274"/>
    </row>
    <row r="266" spans="1:17" ht="30.6" x14ac:dyDescent="0.3">
      <c r="A266" s="271" t="s">
        <v>1589</v>
      </c>
      <c r="B266" s="279">
        <v>44686</v>
      </c>
      <c r="C266" s="275" t="s">
        <v>2188</v>
      </c>
      <c r="D266" s="275" t="s">
        <v>2189</v>
      </c>
      <c r="E266" t="s">
        <v>714</v>
      </c>
      <c r="F266" t="s">
        <v>715</v>
      </c>
      <c r="G266" t="s">
        <v>716</v>
      </c>
      <c r="H266" s="276" t="s">
        <v>1593</v>
      </c>
      <c r="I266" s="276" t="s">
        <v>20</v>
      </c>
      <c r="J266" s="276" t="s">
        <v>18</v>
      </c>
      <c r="K266" s="276" t="s">
        <v>1704</v>
      </c>
      <c r="L266" s="276" t="s">
        <v>215</v>
      </c>
      <c r="M266" s="275" t="s">
        <v>2136</v>
      </c>
      <c r="N266" s="275" t="s">
        <v>1631</v>
      </c>
      <c r="O266" s="276"/>
      <c r="P266" t="s">
        <v>1597</v>
      </c>
      <c r="Q266" s="277"/>
    </row>
    <row r="267" spans="1:17" ht="30.6" x14ac:dyDescent="0.3">
      <c r="A267" s="271" t="s">
        <v>1589</v>
      </c>
      <c r="B267" s="278">
        <v>44686</v>
      </c>
      <c r="C267" s="272" t="s">
        <v>2190</v>
      </c>
      <c r="D267" s="272" t="s">
        <v>2191</v>
      </c>
      <c r="E267" t="s">
        <v>717</v>
      </c>
      <c r="F267" t="s">
        <v>718</v>
      </c>
      <c r="G267" t="s">
        <v>719</v>
      </c>
      <c r="H267" s="273" t="s">
        <v>1628</v>
      </c>
      <c r="I267" s="273" t="s">
        <v>20</v>
      </c>
      <c r="J267" s="273" t="s">
        <v>18</v>
      </c>
      <c r="K267" s="273" t="s">
        <v>1704</v>
      </c>
      <c r="L267" s="273" t="s">
        <v>215</v>
      </c>
      <c r="M267" s="272" t="s">
        <v>2136</v>
      </c>
      <c r="N267" s="272" t="s">
        <v>1631</v>
      </c>
      <c r="O267" s="273"/>
      <c r="P267" t="s">
        <v>1597</v>
      </c>
      <c r="Q267" s="274"/>
    </row>
    <row r="268" spans="1:17" ht="30.6" x14ac:dyDescent="0.3">
      <c r="A268" s="271" t="s">
        <v>1589</v>
      </c>
      <c r="B268" s="275" t="s">
        <v>2192</v>
      </c>
      <c r="C268" s="275" t="s">
        <v>2193</v>
      </c>
      <c r="D268" s="275" t="s">
        <v>2194</v>
      </c>
      <c r="E268" t="s">
        <v>720</v>
      </c>
      <c r="F268" t="s">
        <v>721</v>
      </c>
      <c r="G268" t="s">
        <v>722</v>
      </c>
      <c r="H268" s="276" t="s">
        <v>1628</v>
      </c>
      <c r="I268" s="276" t="s">
        <v>20</v>
      </c>
      <c r="J268" s="276" t="s">
        <v>17</v>
      </c>
      <c r="K268" s="276" t="s">
        <v>1704</v>
      </c>
      <c r="L268" s="276" t="s">
        <v>146</v>
      </c>
      <c r="M268" s="275" t="s">
        <v>2136</v>
      </c>
      <c r="N268" s="275" t="s">
        <v>1631</v>
      </c>
      <c r="O268" s="276"/>
      <c r="P268" t="s">
        <v>1597</v>
      </c>
      <c r="Q268" s="277"/>
    </row>
    <row r="269" spans="1:17" ht="30.6" x14ac:dyDescent="0.3">
      <c r="A269" s="271" t="s">
        <v>1589</v>
      </c>
      <c r="B269" s="272" t="s">
        <v>2192</v>
      </c>
      <c r="C269" s="272" t="s">
        <v>2195</v>
      </c>
      <c r="D269" s="272" t="s">
        <v>2196</v>
      </c>
      <c r="E269" t="s">
        <v>723</v>
      </c>
      <c r="F269" t="s">
        <v>724</v>
      </c>
      <c r="G269" t="s">
        <v>725</v>
      </c>
      <c r="H269" s="273" t="s">
        <v>1628</v>
      </c>
      <c r="I269" s="273" t="s">
        <v>20</v>
      </c>
      <c r="J269" s="273" t="s">
        <v>17</v>
      </c>
      <c r="K269" s="273" t="s">
        <v>1704</v>
      </c>
      <c r="L269" s="273" t="s">
        <v>146</v>
      </c>
      <c r="M269" s="272" t="s">
        <v>2136</v>
      </c>
      <c r="N269" s="272" t="s">
        <v>1631</v>
      </c>
      <c r="O269" s="273"/>
      <c r="P269" t="s">
        <v>1597</v>
      </c>
      <c r="Q269" s="274"/>
    </row>
    <row r="270" spans="1:17" ht="30.6" x14ac:dyDescent="0.3">
      <c r="A270" s="271" t="s">
        <v>1589</v>
      </c>
      <c r="B270" s="275" t="s">
        <v>2137</v>
      </c>
      <c r="C270" s="275" t="s">
        <v>2197</v>
      </c>
      <c r="D270" s="275" t="s">
        <v>2198</v>
      </c>
      <c r="E270" t="s">
        <v>726</v>
      </c>
      <c r="F270" t="s">
        <v>727</v>
      </c>
      <c r="G270" t="s">
        <v>728</v>
      </c>
      <c r="H270" s="276" t="s">
        <v>1628</v>
      </c>
      <c r="I270" s="276" t="s">
        <v>20</v>
      </c>
      <c r="J270" s="276" t="s">
        <v>17</v>
      </c>
      <c r="K270" s="276" t="s">
        <v>1704</v>
      </c>
      <c r="L270" s="276" t="s">
        <v>215</v>
      </c>
      <c r="M270" s="275" t="s">
        <v>2136</v>
      </c>
      <c r="N270" s="275" t="s">
        <v>1631</v>
      </c>
      <c r="O270" s="276"/>
      <c r="P270" t="s">
        <v>1597</v>
      </c>
      <c r="Q270" s="277"/>
    </row>
    <row r="271" spans="1:17" ht="30.6" x14ac:dyDescent="0.3">
      <c r="A271" s="271" t="s">
        <v>1589</v>
      </c>
      <c r="B271" s="272" t="s">
        <v>2199</v>
      </c>
      <c r="C271" s="272"/>
      <c r="D271" s="272" t="s">
        <v>2200</v>
      </c>
      <c r="E271" t="s">
        <v>1342</v>
      </c>
      <c r="F271" t="s">
        <v>1343</v>
      </c>
      <c r="G271" t="s">
        <v>1344</v>
      </c>
      <c r="H271" s="273" t="s">
        <v>1593</v>
      </c>
      <c r="I271" s="273" t="s">
        <v>16</v>
      </c>
      <c r="J271" s="273" t="s">
        <v>17</v>
      </c>
      <c r="K271" s="273" t="s">
        <v>2201</v>
      </c>
      <c r="L271" s="273" t="s">
        <v>97</v>
      </c>
      <c r="M271" s="272" t="s">
        <v>2202</v>
      </c>
      <c r="N271" s="272" t="s">
        <v>1596</v>
      </c>
      <c r="O271" s="273" t="s">
        <v>1345</v>
      </c>
      <c r="P271" t="s">
        <v>1597</v>
      </c>
      <c r="Q271" s="274"/>
    </row>
    <row r="272" spans="1:17" ht="30.6" x14ac:dyDescent="0.3">
      <c r="A272" s="271" t="s">
        <v>1589</v>
      </c>
      <c r="B272" s="275" t="s">
        <v>1673</v>
      </c>
      <c r="C272" s="275"/>
      <c r="D272" s="275" t="s">
        <v>2203</v>
      </c>
      <c r="E272" t="s">
        <v>2204</v>
      </c>
      <c r="F272" t="s">
        <v>2205</v>
      </c>
      <c r="G272" t="s">
        <v>2206</v>
      </c>
      <c r="H272" s="276" t="s">
        <v>1593</v>
      </c>
      <c r="I272" s="276" t="s">
        <v>16</v>
      </c>
      <c r="J272" s="276" t="s">
        <v>17</v>
      </c>
      <c r="K272" s="276" t="s">
        <v>1635</v>
      </c>
      <c r="L272" s="276" t="s">
        <v>72</v>
      </c>
      <c r="M272" s="275" t="s">
        <v>1678</v>
      </c>
      <c r="N272" s="275" t="s">
        <v>1596</v>
      </c>
      <c r="O272" s="276" t="s">
        <v>1679</v>
      </c>
      <c r="P272" t="s">
        <v>1597</v>
      </c>
      <c r="Q272" s="277"/>
    </row>
    <row r="273" spans="1:17" ht="30.6" x14ac:dyDescent="0.3">
      <c r="A273" s="271" t="s">
        <v>1589</v>
      </c>
      <c r="B273" s="272" t="s">
        <v>1673</v>
      </c>
      <c r="C273" s="272"/>
      <c r="D273" s="272" t="s">
        <v>2207</v>
      </c>
      <c r="E273" t="s">
        <v>2208</v>
      </c>
      <c r="F273" t="s">
        <v>2209</v>
      </c>
      <c r="G273" t="s">
        <v>2210</v>
      </c>
      <c r="H273" s="273" t="s">
        <v>1593</v>
      </c>
      <c r="I273" s="273" t="s">
        <v>16</v>
      </c>
      <c r="J273" s="273" t="s">
        <v>17</v>
      </c>
      <c r="K273" s="273" t="s">
        <v>1635</v>
      </c>
      <c r="L273" s="273" t="s">
        <v>72</v>
      </c>
      <c r="M273" s="272" t="s">
        <v>1678</v>
      </c>
      <c r="N273" s="272" t="s">
        <v>1596</v>
      </c>
      <c r="O273" s="273" t="s">
        <v>1679</v>
      </c>
      <c r="P273" t="s">
        <v>1597</v>
      </c>
      <c r="Q273" s="274"/>
    </row>
    <row r="274" spans="1:17" ht="30.6" x14ac:dyDescent="0.3">
      <c r="A274" s="271" t="s">
        <v>1589</v>
      </c>
      <c r="B274" s="275" t="s">
        <v>1673</v>
      </c>
      <c r="C274" s="275"/>
      <c r="D274" s="275" t="s">
        <v>2211</v>
      </c>
      <c r="E274" t="s">
        <v>2212</v>
      </c>
      <c r="F274" t="s">
        <v>2213</v>
      </c>
      <c r="G274" t="s">
        <v>2214</v>
      </c>
      <c r="H274" s="276" t="s">
        <v>1593</v>
      </c>
      <c r="I274" s="276" t="s">
        <v>16</v>
      </c>
      <c r="J274" s="276" t="s">
        <v>17</v>
      </c>
      <c r="K274" s="276" t="s">
        <v>1635</v>
      </c>
      <c r="L274" s="276" t="s">
        <v>72</v>
      </c>
      <c r="M274" s="275" t="s">
        <v>1678</v>
      </c>
      <c r="N274" s="275" t="s">
        <v>1596</v>
      </c>
      <c r="O274" s="276" t="s">
        <v>1679</v>
      </c>
      <c r="P274" t="s">
        <v>1597</v>
      </c>
      <c r="Q274" s="277"/>
    </row>
    <row r="275" spans="1:17" ht="30.6" x14ac:dyDescent="0.3">
      <c r="A275" s="271" t="s">
        <v>1589</v>
      </c>
      <c r="B275" s="272" t="s">
        <v>2215</v>
      </c>
      <c r="C275" s="272"/>
      <c r="D275" s="272" t="s">
        <v>2216</v>
      </c>
      <c r="E275" t="s">
        <v>2217</v>
      </c>
      <c r="F275" t="s">
        <v>2218</v>
      </c>
      <c r="G275" t="s">
        <v>2219</v>
      </c>
      <c r="H275" s="273" t="s">
        <v>1593</v>
      </c>
      <c r="I275" s="273" t="s">
        <v>16</v>
      </c>
      <c r="J275" s="273" t="s">
        <v>17</v>
      </c>
      <c r="K275" s="273" t="s">
        <v>1635</v>
      </c>
      <c r="L275" s="273" t="s">
        <v>72</v>
      </c>
      <c r="M275" s="272" t="s">
        <v>1678</v>
      </c>
      <c r="N275" s="272" t="s">
        <v>1596</v>
      </c>
      <c r="O275" s="273" t="s">
        <v>1679</v>
      </c>
      <c r="P275" t="s">
        <v>1597</v>
      </c>
      <c r="Q275" s="274"/>
    </row>
    <row r="276" spans="1:17" ht="30.6" x14ac:dyDescent="0.3">
      <c r="A276" s="271" t="s">
        <v>1589</v>
      </c>
      <c r="B276" s="275" t="s">
        <v>1673</v>
      </c>
      <c r="C276" s="275"/>
      <c r="D276" s="275" t="s">
        <v>2220</v>
      </c>
      <c r="E276" t="s">
        <v>2221</v>
      </c>
      <c r="F276" t="s">
        <v>2222</v>
      </c>
      <c r="G276" t="s">
        <v>2223</v>
      </c>
      <c r="H276" s="276" t="s">
        <v>1593</v>
      </c>
      <c r="I276" s="276" t="s">
        <v>16</v>
      </c>
      <c r="J276" s="276" t="s">
        <v>17</v>
      </c>
      <c r="K276" s="276" t="s">
        <v>1635</v>
      </c>
      <c r="L276" s="276" t="s">
        <v>72</v>
      </c>
      <c r="M276" s="275" t="s">
        <v>1678</v>
      </c>
      <c r="N276" s="275" t="s">
        <v>1596</v>
      </c>
      <c r="O276" s="276" t="s">
        <v>1679</v>
      </c>
      <c r="P276" t="s">
        <v>1597</v>
      </c>
      <c r="Q276" s="277"/>
    </row>
    <row r="277" spans="1:17" ht="30.6" x14ac:dyDescent="0.3">
      <c r="A277" s="271" t="s">
        <v>1589</v>
      </c>
      <c r="B277" s="272" t="s">
        <v>1673</v>
      </c>
      <c r="C277" s="272"/>
      <c r="D277" s="272" t="s">
        <v>2224</v>
      </c>
      <c r="E277" t="s">
        <v>2225</v>
      </c>
      <c r="F277" t="s">
        <v>2226</v>
      </c>
      <c r="G277" t="s">
        <v>2227</v>
      </c>
      <c r="H277" s="273" t="s">
        <v>1593</v>
      </c>
      <c r="I277" s="273" t="s">
        <v>16</v>
      </c>
      <c r="J277" s="273" t="s">
        <v>17</v>
      </c>
      <c r="K277" s="273" t="s">
        <v>1635</v>
      </c>
      <c r="L277" s="273" t="s">
        <v>72</v>
      </c>
      <c r="M277" s="272" t="s">
        <v>1678</v>
      </c>
      <c r="N277" s="272" t="s">
        <v>1596</v>
      </c>
      <c r="O277" s="273" t="s">
        <v>1679</v>
      </c>
      <c r="P277" t="s">
        <v>1597</v>
      </c>
      <c r="Q277" s="274"/>
    </row>
    <row r="278" spans="1:17" ht="30.6" x14ac:dyDescent="0.3">
      <c r="A278" s="271" t="s">
        <v>1589</v>
      </c>
      <c r="B278" s="275" t="s">
        <v>1673</v>
      </c>
      <c r="C278" s="275"/>
      <c r="D278" s="275" t="s">
        <v>2228</v>
      </c>
      <c r="E278" t="s">
        <v>2229</v>
      </c>
      <c r="F278" t="s">
        <v>2230</v>
      </c>
      <c r="G278" t="s">
        <v>2231</v>
      </c>
      <c r="H278" s="276" t="s">
        <v>1593</v>
      </c>
      <c r="I278" s="276" t="s">
        <v>16</v>
      </c>
      <c r="J278" s="276" t="s">
        <v>17</v>
      </c>
      <c r="K278" s="276" t="s">
        <v>1635</v>
      </c>
      <c r="L278" s="276" t="s">
        <v>72</v>
      </c>
      <c r="M278" s="275" t="s">
        <v>1678</v>
      </c>
      <c r="N278" s="275" t="s">
        <v>1596</v>
      </c>
      <c r="O278" s="276" t="s">
        <v>1679</v>
      </c>
      <c r="P278" t="s">
        <v>1597</v>
      </c>
      <c r="Q278" s="277"/>
    </row>
    <row r="279" spans="1:17" ht="30.6" x14ac:dyDescent="0.3">
      <c r="A279" s="271" t="s">
        <v>1589</v>
      </c>
      <c r="B279" s="272" t="s">
        <v>1673</v>
      </c>
      <c r="C279" s="272"/>
      <c r="D279" s="272" t="s">
        <v>2232</v>
      </c>
      <c r="E279" t="s">
        <v>2233</v>
      </c>
      <c r="F279" t="s">
        <v>2234</v>
      </c>
      <c r="G279" t="s">
        <v>2235</v>
      </c>
      <c r="H279" s="273" t="s">
        <v>1593</v>
      </c>
      <c r="I279" s="273" t="s">
        <v>20</v>
      </c>
      <c r="J279" s="273" t="s">
        <v>17</v>
      </c>
      <c r="K279" s="273" t="s">
        <v>1635</v>
      </c>
      <c r="L279" s="273" t="s">
        <v>72</v>
      </c>
      <c r="M279" s="272" t="s">
        <v>1678</v>
      </c>
      <c r="N279" s="272" t="s">
        <v>1596</v>
      </c>
      <c r="O279" s="273" t="s">
        <v>1679</v>
      </c>
      <c r="P279" t="s">
        <v>1597</v>
      </c>
      <c r="Q279" s="274"/>
    </row>
    <row r="280" spans="1:17" ht="30.6" x14ac:dyDescent="0.3">
      <c r="A280" s="271" t="s">
        <v>1589</v>
      </c>
      <c r="B280" s="275" t="s">
        <v>2236</v>
      </c>
      <c r="C280" s="275" t="s">
        <v>2237</v>
      </c>
      <c r="D280" s="275" t="s">
        <v>2238</v>
      </c>
      <c r="E280" t="s">
        <v>729</v>
      </c>
      <c r="F280" t="s">
        <v>730</v>
      </c>
      <c r="G280" t="s">
        <v>731</v>
      </c>
      <c r="H280" s="276" t="s">
        <v>1593</v>
      </c>
      <c r="I280" s="276" t="s">
        <v>20</v>
      </c>
      <c r="J280" s="276" t="s">
        <v>17</v>
      </c>
      <c r="K280" s="276" t="s">
        <v>1635</v>
      </c>
      <c r="L280" s="276" t="s">
        <v>732</v>
      </c>
      <c r="M280" s="275" t="s">
        <v>2239</v>
      </c>
      <c r="N280" s="275"/>
      <c r="O280" s="276" t="s">
        <v>24</v>
      </c>
      <c r="P280" t="s">
        <v>1597</v>
      </c>
      <c r="Q280" s="277"/>
    </row>
    <row r="281" spans="1:17" ht="30.6" x14ac:dyDescent="0.3">
      <c r="A281" s="271" t="s">
        <v>1589</v>
      </c>
      <c r="B281" s="272" t="s">
        <v>2236</v>
      </c>
      <c r="C281" s="272" t="s">
        <v>2240</v>
      </c>
      <c r="D281" s="272" t="s">
        <v>2241</v>
      </c>
      <c r="E281" t="s">
        <v>733</v>
      </c>
      <c r="F281" t="s">
        <v>734</v>
      </c>
      <c r="G281" t="s">
        <v>735</v>
      </c>
      <c r="H281" s="273" t="s">
        <v>1593</v>
      </c>
      <c r="I281" s="273" t="s">
        <v>20</v>
      </c>
      <c r="J281" s="273" t="s">
        <v>17</v>
      </c>
      <c r="K281" s="273" t="s">
        <v>1635</v>
      </c>
      <c r="L281" s="273" t="s">
        <v>732</v>
      </c>
      <c r="M281" s="272" t="s">
        <v>2239</v>
      </c>
      <c r="N281" s="272" t="s">
        <v>1596</v>
      </c>
      <c r="O281" s="273" t="s">
        <v>24</v>
      </c>
      <c r="P281" t="s">
        <v>1597</v>
      </c>
      <c r="Q281" s="274"/>
    </row>
    <row r="282" spans="1:17" ht="30.6" x14ac:dyDescent="0.3">
      <c r="A282" s="271" t="s">
        <v>1589</v>
      </c>
      <c r="B282" s="275" t="s">
        <v>2236</v>
      </c>
      <c r="C282" s="275" t="s">
        <v>2242</v>
      </c>
      <c r="D282" s="275" t="s">
        <v>2243</v>
      </c>
      <c r="E282" t="s">
        <v>736</v>
      </c>
      <c r="F282" t="s">
        <v>737</v>
      </c>
      <c r="G282" t="s">
        <v>738</v>
      </c>
      <c r="H282" s="276" t="s">
        <v>1593</v>
      </c>
      <c r="I282" s="276" t="s">
        <v>20</v>
      </c>
      <c r="J282" s="276" t="s">
        <v>17</v>
      </c>
      <c r="K282" s="276" t="s">
        <v>1635</v>
      </c>
      <c r="L282" s="276" t="s">
        <v>732</v>
      </c>
      <c r="M282" s="275" t="s">
        <v>2239</v>
      </c>
      <c r="N282" s="275" t="s">
        <v>1596</v>
      </c>
      <c r="O282" s="276" t="s">
        <v>24</v>
      </c>
      <c r="P282" t="s">
        <v>1597</v>
      </c>
      <c r="Q282" s="277"/>
    </row>
    <row r="283" spans="1:17" ht="30.6" x14ac:dyDescent="0.3">
      <c r="A283" s="271" t="s">
        <v>1589</v>
      </c>
      <c r="B283" s="272" t="s">
        <v>2236</v>
      </c>
      <c r="C283" s="272" t="s">
        <v>2244</v>
      </c>
      <c r="D283" s="272" t="s">
        <v>2245</v>
      </c>
      <c r="E283" t="s">
        <v>739</v>
      </c>
      <c r="F283" t="s">
        <v>2246</v>
      </c>
      <c r="G283" t="s">
        <v>2247</v>
      </c>
      <c r="H283" s="273" t="s">
        <v>1593</v>
      </c>
      <c r="I283" s="273" t="s">
        <v>20</v>
      </c>
      <c r="J283" s="273" t="s">
        <v>17</v>
      </c>
      <c r="K283" s="273" t="s">
        <v>1635</v>
      </c>
      <c r="L283" s="273" t="s">
        <v>732</v>
      </c>
      <c r="M283" s="272" t="s">
        <v>2239</v>
      </c>
      <c r="N283" s="272" t="s">
        <v>1596</v>
      </c>
      <c r="O283" s="273" t="s">
        <v>24</v>
      </c>
      <c r="P283" t="s">
        <v>1597</v>
      </c>
      <c r="Q283" s="274"/>
    </row>
    <row r="284" spans="1:17" ht="30.6" x14ac:dyDescent="0.3">
      <c r="A284" s="271" t="s">
        <v>1589</v>
      </c>
      <c r="B284" s="275" t="s">
        <v>2236</v>
      </c>
      <c r="C284" s="275" t="s">
        <v>2248</v>
      </c>
      <c r="D284" s="275" t="s">
        <v>2249</v>
      </c>
      <c r="E284" t="s">
        <v>740</v>
      </c>
      <c r="F284" t="s">
        <v>741</v>
      </c>
      <c r="G284" t="s">
        <v>742</v>
      </c>
      <c r="H284" s="276" t="s">
        <v>1593</v>
      </c>
      <c r="I284" s="276" t="s">
        <v>20</v>
      </c>
      <c r="J284" s="276" t="s">
        <v>17</v>
      </c>
      <c r="K284" s="276" t="s">
        <v>1635</v>
      </c>
      <c r="L284" s="276" t="s">
        <v>732</v>
      </c>
      <c r="M284" s="275" t="s">
        <v>2239</v>
      </c>
      <c r="N284" s="275" t="s">
        <v>1596</v>
      </c>
      <c r="O284" s="276" t="s">
        <v>24</v>
      </c>
      <c r="P284" t="s">
        <v>1597</v>
      </c>
      <c r="Q284" s="277"/>
    </row>
    <row r="285" spans="1:17" ht="30.6" x14ac:dyDescent="0.3">
      <c r="A285" s="271" t="s">
        <v>1589</v>
      </c>
      <c r="B285" s="272" t="s">
        <v>2236</v>
      </c>
      <c r="C285" s="272" t="s">
        <v>2250</v>
      </c>
      <c r="D285" s="272" t="s">
        <v>2251</v>
      </c>
      <c r="E285" t="s">
        <v>743</v>
      </c>
      <c r="F285" t="s">
        <v>2252</v>
      </c>
      <c r="G285" t="s">
        <v>2253</v>
      </c>
      <c r="H285" s="273" t="s">
        <v>1593</v>
      </c>
      <c r="I285" s="273" t="s">
        <v>20</v>
      </c>
      <c r="J285" s="273" t="s">
        <v>17</v>
      </c>
      <c r="K285" s="273" t="s">
        <v>1635</v>
      </c>
      <c r="L285" s="273" t="s">
        <v>732</v>
      </c>
      <c r="M285" s="272" t="s">
        <v>2239</v>
      </c>
      <c r="N285" s="272" t="s">
        <v>1596</v>
      </c>
      <c r="O285" s="273" t="s">
        <v>24</v>
      </c>
      <c r="P285" t="s">
        <v>1597</v>
      </c>
      <c r="Q285" s="274"/>
    </row>
    <row r="286" spans="1:17" ht="30.6" x14ac:dyDescent="0.3">
      <c r="A286" s="271" t="s">
        <v>1589</v>
      </c>
      <c r="B286" s="275" t="s">
        <v>2236</v>
      </c>
      <c r="C286" s="275" t="s">
        <v>2254</v>
      </c>
      <c r="D286" s="275" t="s">
        <v>2255</v>
      </c>
      <c r="E286" t="s">
        <v>745</v>
      </c>
      <c r="F286" t="s">
        <v>2256</v>
      </c>
      <c r="G286" t="s">
        <v>2257</v>
      </c>
      <c r="H286" s="276" t="s">
        <v>1593</v>
      </c>
      <c r="I286" s="276" t="s">
        <v>20</v>
      </c>
      <c r="J286" s="276" t="s">
        <v>17</v>
      </c>
      <c r="K286" s="276" t="s">
        <v>1635</v>
      </c>
      <c r="L286" s="276" t="s">
        <v>732</v>
      </c>
      <c r="M286" s="275" t="s">
        <v>2239</v>
      </c>
      <c r="N286" s="275" t="s">
        <v>1596</v>
      </c>
      <c r="O286" s="276" t="s">
        <v>24</v>
      </c>
      <c r="P286" t="s">
        <v>1597</v>
      </c>
      <c r="Q286" s="277"/>
    </row>
    <row r="287" spans="1:17" ht="30.6" x14ac:dyDescent="0.3">
      <c r="A287" s="271" t="s">
        <v>1589</v>
      </c>
      <c r="B287" s="272" t="s">
        <v>2236</v>
      </c>
      <c r="C287" s="272" t="s">
        <v>2258</v>
      </c>
      <c r="D287" s="272" t="s">
        <v>2259</v>
      </c>
      <c r="E287" t="s">
        <v>747</v>
      </c>
      <c r="F287" t="s">
        <v>748</v>
      </c>
      <c r="G287" t="s">
        <v>749</v>
      </c>
      <c r="H287" s="273" t="s">
        <v>1593</v>
      </c>
      <c r="I287" s="273" t="s">
        <v>20</v>
      </c>
      <c r="J287" s="273" t="s">
        <v>17</v>
      </c>
      <c r="K287" s="273" t="s">
        <v>1635</v>
      </c>
      <c r="L287" s="273" t="s">
        <v>732</v>
      </c>
      <c r="M287" s="272" t="s">
        <v>2239</v>
      </c>
      <c r="N287" s="272" t="s">
        <v>1596</v>
      </c>
      <c r="O287" s="273" t="s">
        <v>24</v>
      </c>
      <c r="P287" t="s">
        <v>1597</v>
      </c>
      <c r="Q287" s="274"/>
    </row>
    <row r="288" spans="1:17" ht="30.6" x14ac:dyDescent="0.3">
      <c r="A288" s="271" t="s">
        <v>1589</v>
      </c>
      <c r="B288" s="275" t="s">
        <v>2236</v>
      </c>
      <c r="C288" s="275" t="s">
        <v>2260</v>
      </c>
      <c r="D288" s="275" t="s">
        <v>2261</v>
      </c>
      <c r="E288" t="s">
        <v>750</v>
      </c>
      <c r="F288" t="s">
        <v>751</v>
      </c>
      <c r="G288" t="s">
        <v>752</v>
      </c>
      <c r="H288" s="276" t="s">
        <v>1593</v>
      </c>
      <c r="I288" s="276" t="s">
        <v>20</v>
      </c>
      <c r="J288" s="276" t="s">
        <v>17</v>
      </c>
      <c r="K288" s="276" t="s">
        <v>1635</v>
      </c>
      <c r="L288" s="276" t="s">
        <v>732</v>
      </c>
      <c r="M288" s="275" t="s">
        <v>2239</v>
      </c>
      <c r="N288" s="275" t="s">
        <v>1596</v>
      </c>
      <c r="O288" s="276" t="s">
        <v>22</v>
      </c>
      <c r="P288" t="s">
        <v>1597</v>
      </c>
      <c r="Q288" s="277"/>
    </row>
    <row r="289" spans="1:17" ht="30.6" x14ac:dyDescent="0.3">
      <c r="A289" s="271" t="s">
        <v>1589</v>
      </c>
      <c r="B289" s="272" t="s">
        <v>2236</v>
      </c>
      <c r="C289" s="272" t="s">
        <v>2262</v>
      </c>
      <c r="D289" s="272" t="s">
        <v>2263</v>
      </c>
      <c r="E289" t="s">
        <v>753</v>
      </c>
      <c r="F289" t="s">
        <v>2264</v>
      </c>
      <c r="G289" t="s">
        <v>2265</v>
      </c>
      <c r="H289" s="273" t="s">
        <v>1593</v>
      </c>
      <c r="I289" s="273" t="s">
        <v>20</v>
      </c>
      <c r="J289" s="273" t="s">
        <v>17</v>
      </c>
      <c r="K289" s="273" t="s">
        <v>1635</v>
      </c>
      <c r="L289" s="273" t="s">
        <v>732</v>
      </c>
      <c r="M289" s="272" t="s">
        <v>2239</v>
      </c>
      <c r="N289" s="272" t="s">
        <v>1596</v>
      </c>
      <c r="O289" s="273" t="s">
        <v>24</v>
      </c>
      <c r="P289" t="s">
        <v>1597</v>
      </c>
      <c r="Q289" s="274"/>
    </row>
    <row r="290" spans="1:17" ht="40.799999999999997" x14ac:dyDescent="0.3">
      <c r="A290" s="271" t="s">
        <v>1589</v>
      </c>
      <c r="B290" s="275" t="s">
        <v>2266</v>
      </c>
      <c r="C290" s="275"/>
      <c r="D290" s="275" t="s">
        <v>2267</v>
      </c>
      <c r="E290" t="s">
        <v>754</v>
      </c>
      <c r="F290" t="s">
        <v>755</v>
      </c>
      <c r="G290" t="s">
        <v>756</v>
      </c>
      <c r="H290" s="276" t="s">
        <v>1593</v>
      </c>
      <c r="I290" s="276" t="s">
        <v>16</v>
      </c>
      <c r="J290" s="276" t="s">
        <v>18</v>
      </c>
      <c r="K290" s="276" t="s">
        <v>1635</v>
      </c>
      <c r="L290" s="276" t="s">
        <v>732</v>
      </c>
      <c r="M290" s="275" t="s">
        <v>2268</v>
      </c>
      <c r="N290" s="275" t="s">
        <v>1596</v>
      </c>
      <c r="O290" s="276" t="s">
        <v>24</v>
      </c>
      <c r="P290" t="s">
        <v>1597</v>
      </c>
      <c r="Q290" s="277"/>
    </row>
    <row r="291" spans="1:17" ht="40.799999999999997" x14ac:dyDescent="0.3">
      <c r="A291" s="271" t="s">
        <v>1589</v>
      </c>
      <c r="B291" s="272" t="s">
        <v>2269</v>
      </c>
      <c r="C291" s="272"/>
      <c r="D291" s="272" t="s">
        <v>2270</v>
      </c>
      <c r="E291" t="s">
        <v>757</v>
      </c>
      <c r="F291" t="s">
        <v>746</v>
      </c>
      <c r="G291" t="s">
        <v>758</v>
      </c>
      <c r="H291" s="273" t="s">
        <v>1593</v>
      </c>
      <c r="I291" s="273" t="s">
        <v>16</v>
      </c>
      <c r="J291" s="273" t="s">
        <v>18</v>
      </c>
      <c r="K291" s="273" t="s">
        <v>1635</v>
      </c>
      <c r="L291" s="273" t="s">
        <v>732</v>
      </c>
      <c r="M291" s="272" t="s">
        <v>2268</v>
      </c>
      <c r="N291" s="272" t="s">
        <v>1596</v>
      </c>
      <c r="O291" s="273" t="s">
        <v>24</v>
      </c>
      <c r="P291" t="s">
        <v>1597</v>
      </c>
      <c r="Q291" s="274"/>
    </row>
    <row r="292" spans="1:17" ht="40.799999999999997" x14ac:dyDescent="0.3">
      <c r="A292" s="271" t="s">
        <v>1589</v>
      </c>
      <c r="B292" s="275" t="s">
        <v>2269</v>
      </c>
      <c r="C292" s="275"/>
      <c r="D292" s="275" t="s">
        <v>2271</v>
      </c>
      <c r="E292" t="s">
        <v>759</v>
      </c>
      <c r="F292" t="s">
        <v>744</v>
      </c>
      <c r="G292" t="s">
        <v>760</v>
      </c>
      <c r="H292" s="276" t="s">
        <v>1593</v>
      </c>
      <c r="I292" s="276" t="s">
        <v>16</v>
      </c>
      <c r="J292" s="276" t="s">
        <v>18</v>
      </c>
      <c r="K292" s="276" t="s">
        <v>1635</v>
      </c>
      <c r="L292" s="276" t="s">
        <v>732</v>
      </c>
      <c r="M292" s="275" t="s">
        <v>2268</v>
      </c>
      <c r="N292" s="275" t="s">
        <v>1596</v>
      </c>
      <c r="O292" s="276" t="s">
        <v>24</v>
      </c>
      <c r="P292" t="s">
        <v>1597</v>
      </c>
      <c r="Q292" s="277"/>
    </row>
    <row r="293" spans="1:17" ht="30.6" x14ac:dyDescent="0.3">
      <c r="A293" s="271" t="s">
        <v>1589</v>
      </c>
      <c r="B293" s="272" t="s">
        <v>2269</v>
      </c>
      <c r="C293" s="272"/>
      <c r="D293" s="272" t="s">
        <v>2272</v>
      </c>
      <c r="E293" t="s">
        <v>761</v>
      </c>
      <c r="F293" t="s">
        <v>748</v>
      </c>
      <c r="G293" t="s">
        <v>762</v>
      </c>
      <c r="H293" s="273" t="s">
        <v>1593</v>
      </c>
      <c r="I293" s="273" t="s">
        <v>16</v>
      </c>
      <c r="J293" s="273" t="s">
        <v>18</v>
      </c>
      <c r="K293" s="273" t="s">
        <v>1635</v>
      </c>
      <c r="L293" s="273" t="s">
        <v>732</v>
      </c>
      <c r="M293" s="272" t="s">
        <v>2239</v>
      </c>
      <c r="N293" s="272" t="s">
        <v>1596</v>
      </c>
      <c r="O293" s="273" t="s">
        <v>24</v>
      </c>
      <c r="P293" t="s">
        <v>1597</v>
      </c>
      <c r="Q293" s="274"/>
    </row>
    <row r="294" spans="1:17" ht="30.6" x14ac:dyDescent="0.3">
      <c r="A294" s="271" t="s">
        <v>1589</v>
      </c>
      <c r="B294" s="275" t="s">
        <v>1649</v>
      </c>
      <c r="C294" s="275"/>
      <c r="D294" s="275" t="s">
        <v>2273</v>
      </c>
      <c r="E294" t="s">
        <v>1346</v>
      </c>
      <c r="F294" t="s">
        <v>763</v>
      </c>
      <c r="G294" t="s">
        <v>142</v>
      </c>
      <c r="H294" s="276" t="s">
        <v>1593</v>
      </c>
      <c r="I294" s="276" t="s">
        <v>16</v>
      </c>
      <c r="J294" s="276" t="s">
        <v>18</v>
      </c>
      <c r="K294" s="276" t="s">
        <v>1623</v>
      </c>
      <c r="L294" s="276" t="s">
        <v>598</v>
      </c>
      <c r="M294" s="275" t="s">
        <v>1648</v>
      </c>
      <c r="N294" s="275" t="s">
        <v>1596</v>
      </c>
      <c r="O294" s="276" t="s">
        <v>21</v>
      </c>
      <c r="P294" t="s">
        <v>1597</v>
      </c>
      <c r="Q294" s="277"/>
    </row>
    <row r="295" spans="1:17" ht="30.6" x14ac:dyDescent="0.3">
      <c r="A295" s="271" t="s">
        <v>1589</v>
      </c>
      <c r="B295" s="272" t="s">
        <v>1646</v>
      </c>
      <c r="C295" s="272"/>
      <c r="D295" s="272" t="s">
        <v>2274</v>
      </c>
      <c r="E295" t="s">
        <v>764</v>
      </c>
      <c r="F295" t="s">
        <v>77</v>
      </c>
      <c r="G295" t="s">
        <v>78</v>
      </c>
      <c r="H295" s="273" t="s">
        <v>1593</v>
      </c>
      <c r="I295" s="273" t="s">
        <v>16</v>
      </c>
      <c r="J295" s="273" t="s">
        <v>18</v>
      </c>
      <c r="K295" s="273" t="s">
        <v>1623</v>
      </c>
      <c r="L295" s="273" t="s">
        <v>598</v>
      </c>
      <c r="M295" s="272" t="s">
        <v>1700</v>
      </c>
      <c r="N295" s="272" t="s">
        <v>1596</v>
      </c>
      <c r="O295" s="273" t="s">
        <v>24</v>
      </c>
      <c r="P295" t="s">
        <v>1597</v>
      </c>
      <c r="Q295" s="274"/>
    </row>
    <row r="296" spans="1:17" ht="30.6" x14ac:dyDescent="0.3">
      <c r="A296" s="271" t="s">
        <v>1589</v>
      </c>
      <c r="B296" s="275" t="s">
        <v>1621</v>
      </c>
      <c r="C296" s="275"/>
      <c r="D296" s="275" t="s">
        <v>2275</v>
      </c>
      <c r="E296" t="s">
        <v>765</v>
      </c>
      <c r="F296" t="s">
        <v>766</v>
      </c>
      <c r="G296" t="s">
        <v>767</v>
      </c>
      <c r="H296" s="276" t="s">
        <v>1593</v>
      </c>
      <c r="I296" s="276" t="s">
        <v>16</v>
      </c>
      <c r="J296" s="276" t="s">
        <v>18</v>
      </c>
      <c r="K296" s="276" t="s">
        <v>1623</v>
      </c>
      <c r="L296" s="276" t="s">
        <v>598</v>
      </c>
      <c r="M296" s="275" t="s">
        <v>1700</v>
      </c>
      <c r="N296" s="275" t="s">
        <v>1596</v>
      </c>
      <c r="O296" s="276" t="s">
        <v>24</v>
      </c>
      <c r="P296" t="s">
        <v>1597</v>
      </c>
      <c r="Q296" s="277"/>
    </row>
    <row r="297" spans="1:17" ht="30.6" x14ac:dyDescent="0.3">
      <c r="A297" s="271" t="s">
        <v>1589</v>
      </c>
      <c r="B297" s="272" t="s">
        <v>1621</v>
      </c>
      <c r="C297" s="272"/>
      <c r="D297" s="272" t="s">
        <v>2276</v>
      </c>
      <c r="E297" t="s">
        <v>768</v>
      </c>
      <c r="F297" t="s">
        <v>769</v>
      </c>
      <c r="G297" t="s">
        <v>770</v>
      </c>
      <c r="H297" s="273" t="s">
        <v>1593</v>
      </c>
      <c r="I297" s="273" t="s">
        <v>16</v>
      </c>
      <c r="J297" s="273" t="s">
        <v>17</v>
      </c>
      <c r="K297" s="273" t="s">
        <v>1623</v>
      </c>
      <c r="L297" s="273" t="s">
        <v>598</v>
      </c>
      <c r="M297" s="272" t="s">
        <v>1700</v>
      </c>
      <c r="N297" s="272" t="s">
        <v>1596</v>
      </c>
      <c r="O297" s="273" t="s">
        <v>24</v>
      </c>
      <c r="P297" t="s">
        <v>1597</v>
      </c>
      <c r="Q297" s="274"/>
    </row>
    <row r="298" spans="1:17" ht="30.6" x14ac:dyDescent="0.3">
      <c r="A298" s="271" t="s">
        <v>1589</v>
      </c>
      <c r="B298" s="275" t="s">
        <v>1621</v>
      </c>
      <c r="C298" s="275"/>
      <c r="D298" s="275" t="s">
        <v>2277</v>
      </c>
      <c r="E298" t="s">
        <v>771</v>
      </c>
      <c r="F298" t="s">
        <v>772</v>
      </c>
      <c r="G298" t="s">
        <v>773</v>
      </c>
      <c r="H298" s="276" t="s">
        <v>1593</v>
      </c>
      <c r="I298" s="276" t="s">
        <v>16</v>
      </c>
      <c r="J298" s="276" t="s">
        <v>18</v>
      </c>
      <c r="K298" s="276" t="s">
        <v>1623</v>
      </c>
      <c r="L298" s="276" t="s">
        <v>598</v>
      </c>
      <c r="M298" s="275" t="s">
        <v>1700</v>
      </c>
      <c r="N298" s="275" t="s">
        <v>1596</v>
      </c>
      <c r="O298" s="276" t="s">
        <v>24</v>
      </c>
      <c r="P298" t="s">
        <v>1597</v>
      </c>
      <c r="Q298" s="277"/>
    </row>
    <row r="299" spans="1:17" ht="30.6" x14ac:dyDescent="0.3">
      <c r="A299" s="271" t="s">
        <v>1589</v>
      </c>
      <c r="B299" s="272" t="s">
        <v>1621</v>
      </c>
      <c r="C299" s="272"/>
      <c r="D299" s="272" t="s">
        <v>2278</v>
      </c>
      <c r="E299" t="s">
        <v>774</v>
      </c>
      <c r="F299" t="s">
        <v>775</v>
      </c>
      <c r="G299" t="s">
        <v>776</v>
      </c>
      <c r="H299" s="273" t="s">
        <v>1593</v>
      </c>
      <c r="I299" s="273" t="s">
        <v>16</v>
      </c>
      <c r="J299" s="273" t="s">
        <v>17</v>
      </c>
      <c r="K299" s="273" t="s">
        <v>1623</v>
      </c>
      <c r="L299" s="273" t="s">
        <v>598</v>
      </c>
      <c r="M299" s="272" t="s">
        <v>1700</v>
      </c>
      <c r="N299" s="272" t="s">
        <v>1596</v>
      </c>
      <c r="O299" s="273" t="s">
        <v>24</v>
      </c>
      <c r="P299" t="s">
        <v>1597</v>
      </c>
      <c r="Q299" s="274"/>
    </row>
    <row r="300" spans="1:17" ht="30.6" x14ac:dyDescent="0.3">
      <c r="A300" s="271" t="s">
        <v>1589</v>
      </c>
      <c r="B300" s="275" t="s">
        <v>1621</v>
      </c>
      <c r="C300" s="275"/>
      <c r="D300" s="275" t="s">
        <v>2279</v>
      </c>
      <c r="E300" t="s">
        <v>777</v>
      </c>
      <c r="F300" t="s">
        <v>602</v>
      </c>
      <c r="G300" t="s">
        <v>778</v>
      </c>
      <c r="H300" s="276" t="s">
        <v>1593</v>
      </c>
      <c r="I300" s="276" t="s">
        <v>16</v>
      </c>
      <c r="J300" s="276" t="s">
        <v>18</v>
      </c>
      <c r="K300" s="276" t="s">
        <v>1623</v>
      </c>
      <c r="L300" s="276" t="s">
        <v>598</v>
      </c>
      <c r="M300" s="275" t="s">
        <v>1700</v>
      </c>
      <c r="N300" s="275" t="s">
        <v>1596</v>
      </c>
      <c r="O300" s="276" t="s">
        <v>24</v>
      </c>
      <c r="P300" t="s">
        <v>1597</v>
      </c>
      <c r="Q300" s="277"/>
    </row>
    <row r="301" spans="1:17" ht="30.6" x14ac:dyDescent="0.3">
      <c r="A301" s="271" t="s">
        <v>1589</v>
      </c>
      <c r="B301" s="272" t="s">
        <v>1621</v>
      </c>
      <c r="C301" s="272"/>
      <c r="D301" s="272" t="s">
        <v>2280</v>
      </c>
      <c r="E301" t="s">
        <v>779</v>
      </c>
      <c r="F301" t="s">
        <v>780</v>
      </c>
      <c r="G301" t="s">
        <v>781</v>
      </c>
      <c r="H301" s="273" t="s">
        <v>1593</v>
      </c>
      <c r="I301" s="273" t="s">
        <v>16</v>
      </c>
      <c r="J301" s="273" t="s">
        <v>17</v>
      </c>
      <c r="K301" s="273" t="s">
        <v>1623</v>
      </c>
      <c r="L301" s="273" t="s">
        <v>598</v>
      </c>
      <c r="M301" s="272" t="s">
        <v>1700</v>
      </c>
      <c r="N301" s="272" t="s">
        <v>1596</v>
      </c>
      <c r="O301" s="273" t="s">
        <v>24</v>
      </c>
      <c r="P301" t="s">
        <v>1597</v>
      </c>
      <c r="Q301" s="274"/>
    </row>
    <row r="302" spans="1:17" ht="30.6" x14ac:dyDescent="0.3">
      <c r="A302" s="271" t="s">
        <v>1589</v>
      </c>
      <c r="B302" s="275" t="s">
        <v>1621</v>
      </c>
      <c r="C302" s="275"/>
      <c r="D302" s="275" t="s">
        <v>2281</v>
      </c>
      <c r="E302" t="s">
        <v>782</v>
      </c>
      <c r="F302" t="s">
        <v>783</v>
      </c>
      <c r="G302" t="s">
        <v>784</v>
      </c>
      <c r="H302" s="276" t="s">
        <v>1593</v>
      </c>
      <c r="I302" s="276" t="s">
        <v>16</v>
      </c>
      <c r="J302" s="276" t="s">
        <v>18</v>
      </c>
      <c r="K302" s="276" t="s">
        <v>1623</v>
      </c>
      <c r="L302" s="276" t="s">
        <v>598</v>
      </c>
      <c r="M302" s="275" t="s">
        <v>1700</v>
      </c>
      <c r="N302" s="275" t="s">
        <v>1596</v>
      </c>
      <c r="O302" s="276" t="s">
        <v>24</v>
      </c>
      <c r="P302" t="s">
        <v>1597</v>
      </c>
      <c r="Q302" s="277"/>
    </row>
    <row r="303" spans="1:17" ht="30.6" x14ac:dyDescent="0.3">
      <c r="A303" s="271" t="s">
        <v>1589</v>
      </c>
      <c r="B303" s="272" t="s">
        <v>1621</v>
      </c>
      <c r="C303" s="272"/>
      <c r="D303" s="272" t="s">
        <v>2282</v>
      </c>
      <c r="E303" t="s">
        <v>785</v>
      </c>
      <c r="F303" t="s">
        <v>786</v>
      </c>
      <c r="G303" t="s">
        <v>787</v>
      </c>
      <c r="H303" s="273" t="s">
        <v>1593</v>
      </c>
      <c r="I303" s="273" t="s">
        <v>16</v>
      </c>
      <c r="J303" s="273" t="s">
        <v>17</v>
      </c>
      <c r="K303" s="273" t="s">
        <v>1623</v>
      </c>
      <c r="L303" s="273" t="s">
        <v>598</v>
      </c>
      <c r="M303" s="272" t="s">
        <v>1700</v>
      </c>
      <c r="N303" s="272" t="s">
        <v>1596</v>
      </c>
      <c r="O303" s="273" t="s">
        <v>24</v>
      </c>
      <c r="P303" t="s">
        <v>1597</v>
      </c>
      <c r="Q303" s="274"/>
    </row>
    <row r="304" spans="1:17" ht="30.6" x14ac:dyDescent="0.3">
      <c r="A304" s="271" t="s">
        <v>1589</v>
      </c>
      <c r="B304" s="275" t="s">
        <v>2283</v>
      </c>
      <c r="C304" s="275"/>
      <c r="D304" s="275" t="s">
        <v>2284</v>
      </c>
      <c r="E304" t="s">
        <v>788</v>
      </c>
      <c r="F304" t="s">
        <v>789</v>
      </c>
      <c r="G304" t="s">
        <v>790</v>
      </c>
      <c r="H304" s="276" t="s">
        <v>1593</v>
      </c>
      <c r="I304" s="276" t="s">
        <v>16</v>
      </c>
      <c r="J304" s="276" t="s">
        <v>18</v>
      </c>
      <c r="K304" s="276" t="s">
        <v>1594</v>
      </c>
      <c r="L304" s="276" t="s">
        <v>120</v>
      </c>
      <c r="M304" s="275" t="s">
        <v>1684</v>
      </c>
      <c r="N304" s="275"/>
      <c r="O304" s="276" t="s">
        <v>74</v>
      </c>
      <c r="P304" t="s">
        <v>1597</v>
      </c>
      <c r="Q304" s="277"/>
    </row>
    <row r="305" spans="1:17" ht="30.6" x14ac:dyDescent="0.3">
      <c r="A305" s="271" t="s">
        <v>1589</v>
      </c>
      <c r="B305" s="272" t="s">
        <v>2285</v>
      </c>
      <c r="C305" s="272"/>
      <c r="D305" s="272" t="s">
        <v>2286</v>
      </c>
      <c r="E305" t="s">
        <v>791</v>
      </c>
      <c r="F305" t="s">
        <v>2287</v>
      </c>
      <c r="G305" t="s">
        <v>2288</v>
      </c>
      <c r="H305" s="273" t="s">
        <v>1593</v>
      </c>
      <c r="I305" s="273" t="s">
        <v>16</v>
      </c>
      <c r="J305" s="273" t="s">
        <v>17</v>
      </c>
      <c r="K305" s="273" t="s">
        <v>1623</v>
      </c>
      <c r="L305" s="273" t="s">
        <v>72</v>
      </c>
      <c r="M305" s="272" t="s">
        <v>1636</v>
      </c>
      <c r="N305" s="272" t="s">
        <v>1596</v>
      </c>
      <c r="O305" s="273" t="s">
        <v>1637</v>
      </c>
      <c r="P305" t="s">
        <v>1597</v>
      </c>
      <c r="Q305" s="274"/>
    </row>
    <row r="306" spans="1:17" ht="30.6" x14ac:dyDescent="0.3">
      <c r="A306" s="271" t="s">
        <v>1589</v>
      </c>
      <c r="B306" s="275" t="s">
        <v>2065</v>
      </c>
      <c r="C306" s="275"/>
      <c r="D306" s="275" t="s">
        <v>2289</v>
      </c>
      <c r="E306" t="s">
        <v>792</v>
      </c>
      <c r="F306" t="s">
        <v>2290</v>
      </c>
      <c r="G306" t="s">
        <v>2291</v>
      </c>
      <c r="H306" s="276" t="s">
        <v>1593</v>
      </c>
      <c r="I306" s="276" t="s">
        <v>16</v>
      </c>
      <c r="J306" s="276" t="s">
        <v>17</v>
      </c>
      <c r="K306" s="276" t="s">
        <v>1623</v>
      </c>
      <c r="L306" s="276" t="s">
        <v>72</v>
      </c>
      <c r="M306" s="275" t="s">
        <v>1636</v>
      </c>
      <c r="N306" s="275" t="s">
        <v>1596</v>
      </c>
      <c r="O306" s="276" t="s">
        <v>1637</v>
      </c>
      <c r="P306" t="s">
        <v>1597</v>
      </c>
      <c r="Q306" s="277"/>
    </row>
    <row r="307" spans="1:17" ht="30.6" x14ac:dyDescent="0.3">
      <c r="A307" s="280" t="s">
        <v>2292</v>
      </c>
      <c r="B307" s="274"/>
      <c r="C307" s="272" t="s">
        <v>2293</v>
      </c>
      <c r="D307" s="272"/>
      <c r="E307" t="s">
        <v>2294</v>
      </c>
      <c r="F307" t="s">
        <v>2295</v>
      </c>
      <c r="G307" t="s">
        <v>2296</v>
      </c>
      <c r="H307" s="273" t="s">
        <v>1767</v>
      </c>
      <c r="I307" s="273" t="s">
        <v>20</v>
      </c>
      <c r="J307" s="273" t="s">
        <v>17</v>
      </c>
      <c r="K307" s="273" t="s">
        <v>2297</v>
      </c>
      <c r="L307" s="273"/>
      <c r="M307" s="272" t="s">
        <v>2298</v>
      </c>
      <c r="N307" s="272" t="s">
        <v>1631</v>
      </c>
      <c r="O307" s="273" t="s">
        <v>2299</v>
      </c>
      <c r="P307" t="s">
        <v>1597</v>
      </c>
      <c r="Q307" s="274"/>
    </row>
    <row r="308" spans="1:17" ht="30.6" x14ac:dyDescent="0.3">
      <c r="A308" s="271" t="s">
        <v>1589</v>
      </c>
      <c r="B308" s="279">
        <v>44470</v>
      </c>
      <c r="C308" s="275"/>
      <c r="D308" s="275" t="s">
        <v>2300</v>
      </c>
      <c r="E308" t="s">
        <v>796</v>
      </c>
      <c r="F308" t="s">
        <v>797</v>
      </c>
      <c r="G308" t="s">
        <v>798</v>
      </c>
      <c r="H308" s="276" t="s">
        <v>1593</v>
      </c>
      <c r="I308" s="276" t="s">
        <v>16</v>
      </c>
      <c r="J308" s="276" t="s">
        <v>18</v>
      </c>
      <c r="K308" s="276" t="s">
        <v>1635</v>
      </c>
      <c r="L308" s="276" t="s">
        <v>319</v>
      </c>
      <c r="M308" s="275" t="s">
        <v>2301</v>
      </c>
      <c r="N308" s="275" t="s">
        <v>1596</v>
      </c>
      <c r="O308" s="276" t="s">
        <v>799</v>
      </c>
      <c r="P308" t="s">
        <v>1597</v>
      </c>
      <c r="Q308" s="277"/>
    </row>
    <row r="309" spans="1:17" ht="30.6" x14ac:dyDescent="0.3">
      <c r="A309" s="271" t="s">
        <v>1589</v>
      </c>
      <c r="B309" s="272" t="s">
        <v>2137</v>
      </c>
      <c r="C309" s="272" t="s">
        <v>2302</v>
      </c>
      <c r="D309" s="272" t="s">
        <v>2303</v>
      </c>
      <c r="E309" t="s">
        <v>800</v>
      </c>
      <c r="F309" t="s">
        <v>801</v>
      </c>
      <c r="G309" t="s">
        <v>802</v>
      </c>
      <c r="H309" s="273" t="s">
        <v>1628</v>
      </c>
      <c r="I309" s="273" t="s">
        <v>20</v>
      </c>
      <c r="J309" s="273" t="s">
        <v>17</v>
      </c>
      <c r="K309" s="273" t="s">
        <v>1594</v>
      </c>
      <c r="L309" s="273" t="s">
        <v>39</v>
      </c>
      <c r="M309" s="272" t="s">
        <v>2304</v>
      </c>
      <c r="N309" s="272" t="s">
        <v>1631</v>
      </c>
      <c r="O309" s="273"/>
      <c r="P309" t="s">
        <v>1597</v>
      </c>
      <c r="Q309" s="274"/>
    </row>
    <row r="310" spans="1:17" ht="30.6" x14ac:dyDescent="0.3">
      <c r="A310" s="271" t="s">
        <v>1589</v>
      </c>
      <c r="B310" s="275" t="s">
        <v>1932</v>
      </c>
      <c r="C310" s="275" t="s">
        <v>2305</v>
      </c>
      <c r="D310" s="275" t="s">
        <v>2306</v>
      </c>
      <c r="E310" t="s">
        <v>803</v>
      </c>
      <c r="F310" t="s">
        <v>804</v>
      </c>
      <c r="G310" t="s">
        <v>805</v>
      </c>
      <c r="H310" s="276" t="s">
        <v>1628</v>
      </c>
      <c r="I310" s="276" t="s">
        <v>20</v>
      </c>
      <c r="J310" s="276" t="s">
        <v>17</v>
      </c>
      <c r="K310" s="276" t="s">
        <v>1594</v>
      </c>
      <c r="L310" s="276" t="s">
        <v>39</v>
      </c>
      <c r="M310" s="275" t="s">
        <v>2304</v>
      </c>
      <c r="N310" s="275" t="s">
        <v>1631</v>
      </c>
      <c r="O310" s="276"/>
      <c r="P310" t="s">
        <v>1597</v>
      </c>
      <c r="Q310" s="277"/>
    </row>
    <row r="311" spans="1:17" ht="30.6" x14ac:dyDescent="0.3">
      <c r="A311" s="271" t="s">
        <v>1589</v>
      </c>
      <c r="B311" s="272" t="s">
        <v>2307</v>
      </c>
      <c r="C311" s="272" t="s">
        <v>2308</v>
      </c>
      <c r="D311" s="272" t="s">
        <v>2309</v>
      </c>
      <c r="E311" t="s">
        <v>806</v>
      </c>
      <c r="F311" t="s">
        <v>807</v>
      </c>
      <c r="G311" t="s">
        <v>808</v>
      </c>
      <c r="H311" s="273" t="s">
        <v>1628</v>
      </c>
      <c r="I311" s="273" t="s">
        <v>20</v>
      </c>
      <c r="J311" s="273" t="s">
        <v>17</v>
      </c>
      <c r="K311" s="273" t="s">
        <v>1594</v>
      </c>
      <c r="L311" s="273" t="s">
        <v>39</v>
      </c>
      <c r="M311" s="272" t="s">
        <v>2304</v>
      </c>
      <c r="N311" s="272" t="s">
        <v>1631</v>
      </c>
      <c r="O311" s="273"/>
      <c r="P311" t="s">
        <v>1597</v>
      </c>
      <c r="Q311" s="274"/>
    </row>
    <row r="312" spans="1:17" ht="30.6" x14ac:dyDescent="0.3">
      <c r="A312" s="271" t="s">
        <v>1589</v>
      </c>
      <c r="B312" s="275" t="s">
        <v>2307</v>
      </c>
      <c r="C312" s="275" t="s">
        <v>2310</v>
      </c>
      <c r="D312" s="275" t="s">
        <v>2311</v>
      </c>
      <c r="E312" t="s">
        <v>809</v>
      </c>
      <c r="F312" t="s">
        <v>810</v>
      </c>
      <c r="G312" t="s">
        <v>811</v>
      </c>
      <c r="H312" s="276" t="s">
        <v>1628</v>
      </c>
      <c r="I312" s="276" t="s">
        <v>20</v>
      </c>
      <c r="J312" s="276" t="s">
        <v>17</v>
      </c>
      <c r="K312" s="276" t="s">
        <v>1594</v>
      </c>
      <c r="L312" s="276" t="s">
        <v>39</v>
      </c>
      <c r="M312" s="275" t="s">
        <v>2304</v>
      </c>
      <c r="N312" s="275" t="s">
        <v>1631</v>
      </c>
      <c r="O312" s="276"/>
      <c r="P312" t="s">
        <v>1597</v>
      </c>
      <c r="Q312" s="277"/>
    </row>
    <row r="313" spans="1:17" ht="30.6" x14ac:dyDescent="0.3">
      <c r="A313" s="271" t="s">
        <v>1589</v>
      </c>
      <c r="B313" s="272" t="s">
        <v>1652</v>
      </c>
      <c r="C313" s="272" t="s">
        <v>2312</v>
      </c>
      <c r="D313" s="272" t="s">
        <v>2313</v>
      </c>
      <c r="E313" t="s">
        <v>812</v>
      </c>
      <c r="F313" t="s">
        <v>813</v>
      </c>
      <c r="G313" t="s">
        <v>814</v>
      </c>
      <c r="H313" s="273" t="s">
        <v>1628</v>
      </c>
      <c r="I313" s="273" t="s">
        <v>27</v>
      </c>
      <c r="J313" s="273" t="s">
        <v>18</v>
      </c>
      <c r="K313" s="273" t="s">
        <v>2314</v>
      </c>
      <c r="L313" s="273" t="s">
        <v>815</v>
      </c>
      <c r="M313" s="272" t="s">
        <v>2315</v>
      </c>
      <c r="N313" s="272" t="s">
        <v>1631</v>
      </c>
      <c r="O313" s="273"/>
      <c r="P313" t="s">
        <v>1597</v>
      </c>
      <c r="Q313" s="274"/>
    </row>
    <row r="314" spans="1:17" ht="30.6" x14ac:dyDescent="0.3">
      <c r="A314" s="271" t="s">
        <v>1589</v>
      </c>
      <c r="B314" s="275" t="s">
        <v>1652</v>
      </c>
      <c r="C314" s="275" t="s">
        <v>2316</v>
      </c>
      <c r="D314" s="275" t="s">
        <v>2317</v>
      </c>
      <c r="E314" t="s">
        <v>816</v>
      </c>
      <c r="F314" t="s">
        <v>817</v>
      </c>
      <c r="G314" t="s">
        <v>818</v>
      </c>
      <c r="H314" s="276" t="s">
        <v>1628</v>
      </c>
      <c r="I314" s="276" t="s">
        <v>27</v>
      </c>
      <c r="J314" s="276" t="s">
        <v>18</v>
      </c>
      <c r="K314" s="276" t="s">
        <v>2314</v>
      </c>
      <c r="L314" s="276" t="s">
        <v>815</v>
      </c>
      <c r="M314" s="275" t="s">
        <v>2315</v>
      </c>
      <c r="N314" s="275" t="s">
        <v>1631</v>
      </c>
      <c r="O314" s="276"/>
      <c r="P314" t="s">
        <v>1597</v>
      </c>
      <c r="Q314" s="277"/>
    </row>
    <row r="315" spans="1:17" ht="30.6" x14ac:dyDescent="0.3">
      <c r="A315" s="271" t="s">
        <v>1589</v>
      </c>
      <c r="B315" s="272" t="s">
        <v>2318</v>
      </c>
      <c r="C315" s="272" t="s">
        <v>2319</v>
      </c>
      <c r="D315" s="272" t="s">
        <v>2320</v>
      </c>
      <c r="E315" t="s">
        <v>819</v>
      </c>
      <c r="F315" t="s">
        <v>820</v>
      </c>
      <c r="G315" t="s">
        <v>821</v>
      </c>
      <c r="H315" s="273" t="s">
        <v>1628</v>
      </c>
      <c r="I315" s="273" t="s">
        <v>20</v>
      </c>
      <c r="J315" s="273" t="s">
        <v>17</v>
      </c>
      <c r="K315" s="273" t="s">
        <v>2314</v>
      </c>
      <c r="L315" s="273" t="s">
        <v>815</v>
      </c>
      <c r="M315" s="272" t="s">
        <v>2321</v>
      </c>
      <c r="N315" s="272" t="s">
        <v>1631</v>
      </c>
      <c r="O315" s="273"/>
      <c r="P315" t="s">
        <v>1597</v>
      </c>
      <c r="Q315" s="274"/>
    </row>
    <row r="316" spans="1:17" ht="30.6" x14ac:dyDescent="0.3">
      <c r="A316" s="271" t="s">
        <v>1589</v>
      </c>
      <c r="B316" s="275" t="s">
        <v>2322</v>
      </c>
      <c r="C316" s="275" t="s">
        <v>2323</v>
      </c>
      <c r="D316" s="275" t="s">
        <v>2324</v>
      </c>
      <c r="E316" t="s">
        <v>822</v>
      </c>
      <c r="F316" t="s">
        <v>823</v>
      </c>
      <c r="G316" t="s">
        <v>824</v>
      </c>
      <c r="H316" s="276" t="s">
        <v>1593</v>
      </c>
      <c r="I316" s="276" t="s">
        <v>20</v>
      </c>
      <c r="J316" s="276" t="s">
        <v>17</v>
      </c>
      <c r="K316" s="276" t="s">
        <v>1704</v>
      </c>
      <c r="L316" s="276" t="s">
        <v>146</v>
      </c>
      <c r="M316" s="275" t="s">
        <v>2325</v>
      </c>
      <c r="N316" s="275" t="s">
        <v>1631</v>
      </c>
      <c r="O316" s="276"/>
      <c r="P316" t="s">
        <v>1597</v>
      </c>
      <c r="Q316" s="277"/>
    </row>
    <row r="317" spans="1:17" ht="30.6" x14ac:dyDescent="0.3">
      <c r="A317" s="271" t="s">
        <v>1589</v>
      </c>
      <c r="B317" s="272" t="s">
        <v>2326</v>
      </c>
      <c r="C317" s="272" t="s">
        <v>2327</v>
      </c>
      <c r="D317" s="272" t="s">
        <v>2328</v>
      </c>
      <c r="E317" t="s">
        <v>825</v>
      </c>
      <c r="F317" t="s">
        <v>826</v>
      </c>
      <c r="G317" t="s">
        <v>827</v>
      </c>
      <c r="H317" s="273" t="s">
        <v>1593</v>
      </c>
      <c r="I317" s="273" t="s">
        <v>20</v>
      </c>
      <c r="J317" s="273" t="s">
        <v>17</v>
      </c>
      <c r="K317" s="273" t="s">
        <v>1704</v>
      </c>
      <c r="L317" s="273" t="s">
        <v>828</v>
      </c>
      <c r="M317" s="272" t="s">
        <v>1978</v>
      </c>
      <c r="N317" s="272" t="s">
        <v>1596</v>
      </c>
      <c r="O317" s="273" t="s">
        <v>19</v>
      </c>
      <c r="P317" t="s">
        <v>1597</v>
      </c>
      <c r="Q317" s="274"/>
    </row>
    <row r="318" spans="1:17" ht="30.6" x14ac:dyDescent="0.3">
      <c r="A318" s="271" t="s">
        <v>1589</v>
      </c>
      <c r="B318" s="275" t="s">
        <v>2329</v>
      </c>
      <c r="C318" s="275" t="s">
        <v>2330</v>
      </c>
      <c r="D318" s="275" t="s">
        <v>2331</v>
      </c>
      <c r="E318" t="s">
        <v>829</v>
      </c>
      <c r="F318" t="s">
        <v>830</v>
      </c>
      <c r="G318" t="s">
        <v>831</v>
      </c>
      <c r="H318" s="276" t="s">
        <v>1593</v>
      </c>
      <c r="I318" s="276" t="s">
        <v>20</v>
      </c>
      <c r="J318" s="276" t="s">
        <v>17</v>
      </c>
      <c r="K318" s="276" t="s">
        <v>1594</v>
      </c>
      <c r="L318" s="276" t="s">
        <v>828</v>
      </c>
      <c r="M318" s="275" t="s">
        <v>1953</v>
      </c>
      <c r="N318" s="275" t="s">
        <v>1596</v>
      </c>
      <c r="O318" s="276" t="s">
        <v>19</v>
      </c>
      <c r="P318" t="s">
        <v>1597</v>
      </c>
      <c r="Q318" s="277"/>
    </row>
    <row r="319" spans="1:17" ht="30.6" x14ac:dyDescent="0.3">
      <c r="A319" s="271" t="s">
        <v>1589</v>
      </c>
      <c r="B319" s="272" t="s">
        <v>2332</v>
      </c>
      <c r="C319" s="272" t="s">
        <v>2333</v>
      </c>
      <c r="D319" s="272" t="s">
        <v>2334</v>
      </c>
      <c r="E319" t="s">
        <v>832</v>
      </c>
      <c r="F319" t="s">
        <v>833</v>
      </c>
      <c r="G319" t="s">
        <v>834</v>
      </c>
      <c r="H319" s="273" t="s">
        <v>1593</v>
      </c>
      <c r="I319" s="273" t="s">
        <v>20</v>
      </c>
      <c r="J319" s="273" t="s">
        <v>17</v>
      </c>
      <c r="K319" s="273" t="s">
        <v>1594</v>
      </c>
      <c r="L319" s="273" t="s">
        <v>828</v>
      </c>
      <c r="M319" s="272" t="s">
        <v>1978</v>
      </c>
      <c r="N319" s="272" t="s">
        <v>1596</v>
      </c>
      <c r="O319" s="273" t="s">
        <v>19</v>
      </c>
      <c r="P319" t="s">
        <v>1597</v>
      </c>
      <c r="Q319" s="274"/>
    </row>
    <row r="320" spans="1:17" ht="30.6" x14ac:dyDescent="0.3">
      <c r="A320" s="271" t="s">
        <v>1589</v>
      </c>
      <c r="B320" s="275" t="s">
        <v>2326</v>
      </c>
      <c r="C320" s="275" t="s">
        <v>2335</v>
      </c>
      <c r="D320" s="275" t="s">
        <v>2336</v>
      </c>
      <c r="E320" t="s">
        <v>835</v>
      </c>
      <c r="F320" t="s">
        <v>836</v>
      </c>
      <c r="G320" t="s">
        <v>837</v>
      </c>
      <c r="H320" s="276" t="s">
        <v>1593</v>
      </c>
      <c r="I320" s="276" t="s">
        <v>20</v>
      </c>
      <c r="J320" s="276" t="s">
        <v>17</v>
      </c>
      <c r="K320" s="276" t="s">
        <v>1594</v>
      </c>
      <c r="L320" s="276" t="s">
        <v>828</v>
      </c>
      <c r="M320" s="275" t="s">
        <v>1953</v>
      </c>
      <c r="N320" s="275" t="s">
        <v>1596</v>
      </c>
      <c r="O320" s="276" t="s">
        <v>19</v>
      </c>
      <c r="P320" t="s">
        <v>1597</v>
      </c>
      <c r="Q320" s="277"/>
    </row>
    <row r="321" spans="1:17" ht="30.6" x14ac:dyDescent="0.3">
      <c r="A321" s="271" t="s">
        <v>1589</v>
      </c>
      <c r="B321" s="272" t="s">
        <v>2326</v>
      </c>
      <c r="C321" s="272" t="s">
        <v>2337</v>
      </c>
      <c r="D321" s="272" t="s">
        <v>2338</v>
      </c>
      <c r="E321" t="s">
        <v>838</v>
      </c>
      <c r="F321" t="s">
        <v>839</v>
      </c>
      <c r="G321" t="s">
        <v>840</v>
      </c>
      <c r="H321" s="273" t="s">
        <v>1593</v>
      </c>
      <c r="I321" s="273" t="s">
        <v>20</v>
      </c>
      <c r="J321" s="273" t="s">
        <v>17</v>
      </c>
      <c r="K321" s="273" t="s">
        <v>1594</v>
      </c>
      <c r="L321" s="273" t="s">
        <v>828</v>
      </c>
      <c r="M321" s="272" t="s">
        <v>1953</v>
      </c>
      <c r="N321" s="272" t="s">
        <v>1596</v>
      </c>
      <c r="O321" s="273" t="s">
        <v>19</v>
      </c>
      <c r="P321" t="s">
        <v>1597</v>
      </c>
      <c r="Q321" s="274"/>
    </row>
    <row r="322" spans="1:17" ht="30.6" x14ac:dyDescent="0.3">
      <c r="A322" s="271" t="s">
        <v>1589</v>
      </c>
      <c r="B322" s="275" t="s">
        <v>2326</v>
      </c>
      <c r="C322" s="275" t="s">
        <v>2339</v>
      </c>
      <c r="D322" s="275" t="s">
        <v>2340</v>
      </c>
      <c r="E322" t="s">
        <v>841</v>
      </c>
      <c r="F322" t="s">
        <v>842</v>
      </c>
      <c r="G322" t="s">
        <v>843</v>
      </c>
      <c r="H322" s="276" t="s">
        <v>1593</v>
      </c>
      <c r="I322" s="276" t="s">
        <v>20</v>
      </c>
      <c r="J322" s="276" t="s">
        <v>17</v>
      </c>
      <c r="K322" s="276" t="s">
        <v>1594</v>
      </c>
      <c r="L322" s="276" t="s">
        <v>828</v>
      </c>
      <c r="M322" s="275" t="s">
        <v>1953</v>
      </c>
      <c r="N322" s="275" t="s">
        <v>1596</v>
      </c>
      <c r="O322" s="276" t="s">
        <v>19</v>
      </c>
      <c r="P322" t="s">
        <v>1597</v>
      </c>
      <c r="Q322" s="277"/>
    </row>
    <row r="323" spans="1:17" ht="30.6" x14ac:dyDescent="0.3">
      <c r="A323" s="271" t="s">
        <v>1589</v>
      </c>
      <c r="B323" s="272" t="s">
        <v>2332</v>
      </c>
      <c r="C323" s="272" t="s">
        <v>2341</v>
      </c>
      <c r="D323" s="272" t="s">
        <v>2342</v>
      </c>
      <c r="E323" t="s">
        <v>844</v>
      </c>
      <c r="F323" t="s">
        <v>845</v>
      </c>
      <c r="G323" t="s">
        <v>846</v>
      </c>
      <c r="H323" s="273" t="s">
        <v>1593</v>
      </c>
      <c r="I323" s="273" t="s">
        <v>20</v>
      </c>
      <c r="J323" s="273" t="s">
        <v>17</v>
      </c>
      <c r="K323" s="273" t="s">
        <v>1594</v>
      </c>
      <c r="L323" s="273" t="s">
        <v>828</v>
      </c>
      <c r="M323" s="272" t="s">
        <v>1978</v>
      </c>
      <c r="N323" s="272" t="s">
        <v>1596</v>
      </c>
      <c r="O323" s="273" t="s">
        <v>19</v>
      </c>
      <c r="P323" t="s">
        <v>1597</v>
      </c>
      <c r="Q323" s="274"/>
    </row>
    <row r="324" spans="1:17" ht="30.6" x14ac:dyDescent="0.3">
      <c r="A324" s="271" t="s">
        <v>1589</v>
      </c>
      <c r="B324" s="275" t="s">
        <v>2332</v>
      </c>
      <c r="C324" s="275" t="s">
        <v>2343</v>
      </c>
      <c r="D324" s="275" t="s">
        <v>2344</v>
      </c>
      <c r="E324" t="s">
        <v>847</v>
      </c>
      <c r="F324" t="s">
        <v>848</v>
      </c>
      <c r="G324" t="s">
        <v>849</v>
      </c>
      <c r="H324" s="276" t="s">
        <v>1593</v>
      </c>
      <c r="I324" s="276" t="s">
        <v>20</v>
      </c>
      <c r="J324" s="276" t="s">
        <v>17</v>
      </c>
      <c r="K324" s="276" t="s">
        <v>2345</v>
      </c>
      <c r="L324" s="276" t="s">
        <v>828</v>
      </c>
      <c r="M324" s="275" t="s">
        <v>1978</v>
      </c>
      <c r="N324" s="275" t="s">
        <v>1596</v>
      </c>
      <c r="O324" s="276" t="s">
        <v>19</v>
      </c>
      <c r="P324" t="s">
        <v>1597</v>
      </c>
      <c r="Q324" s="277"/>
    </row>
    <row r="325" spans="1:17" ht="30.6" x14ac:dyDescent="0.3">
      <c r="A325" s="271" t="s">
        <v>1589</v>
      </c>
      <c r="B325" s="272" t="s">
        <v>2332</v>
      </c>
      <c r="C325" s="272" t="s">
        <v>2346</v>
      </c>
      <c r="D325" s="272" t="s">
        <v>2347</v>
      </c>
      <c r="E325" t="s">
        <v>850</v>
      </c>
      <c r="F325" t="s">
        <v>851</v>
      </c>
      <c r="G325" t="s">
        <v>852</v>
      </c>
      <c r="H325" s="273" t="s">
        <v>1593</v>
      </c>
      <c r="I325" s="273" t="s">
        <v>20</v>
      </c>
      <c r="J325" s="273" t="s">
        <v>17</v>
      </c>
      <c r="K325" s="273" t="s">
        <v>1594</v>
      </c>
      <c r="L325" s="273" t="s">
        <v>828</v>
      </c>
      <c r="M325" s="272" t="s">
        <v>1953</v>
      </c>
      <c r="N325" s="272" t="s">
        <v>1596</v>
      </c>
      <c r="O325" s="273" t="s">
        <v>19</v>
      </c>
      <c r="P325" t="s">
        <v>1597</v>
      </c>
      <c r="Q325" s="274"/>
    </row>
    <row r="326" spans="1:17" ht="30.6" x14ac:dyDescent="0.3">
      <c r="A326" s="271" t="s">
        <v>1589</v>
      </c>
      <c r="B326" s="275" t="s">
        <v>2326</v>
      </c>
      <c r="C326" s="275" t="s">
        <v>2348</v>
      </c>
      <c r="D326" s="275" t="s">
        <v>2349</v>
      </c>
      <c r="E326" t="s">
        <v>853</v>
      </c>
      <c r="F326" t="s">
        <v>854</v>
      </c>
      <c r="G326" t="s">
        <v>855</v>
      </c>
      <c r="H326" s="276" t="s">
        <v>1593</v>
      </c>
      <c r="I326" s="276" t="s">
        <v>20</v>
      </c>
      <c r="J326" s="276" t="s">
        <v>17</v>
      </c>
      <c r="K326" s="276" t="s">
        <v>1594</v>
      </c>
      <c r="L326" s="276" t="s">
        <v>828</v>
      </c>
      <c r="M326" s="275" t="s">
        <v>1953</v>
      </c>
      <c r="N326" s="275" t="s">
        <v>1596</v>
      </c>
      <c r="O326" s="276" t="s">
        <v>19</v>
      </c>
      <c r="P326" t="s">
        <v>1597</v>
      </c>
      <c r="Q326" s="277"/>
    </row>
    <row r="327" spans="1:17" ht="30.6" x14ac:dyDescent="0.3">
      <c r="A327" s="271" t="s">
        <v>1589</v>
      </c>
      <c r="B327" s="272" t="s">
        <v>2326</v>
      </c>
      <c r="C327" s="272" t="s">
        <v>2350</v>
      </c>
      <c r="D327" s="272" t="s">
        <v>2351</v>
      </c>
      <c r="E327" t="s">
        <v>856</v>
      </c>
      <c r="F327" t="s">
        <v>857</v>
      </c>
      <c r="G327" t="s">
        <v>858</v>
      </c>
      <c r="H327" s="273" t="s">
        <v>1593</v>
      </c>
      <c r="I327" s="273" t="s">
        <v>20</v>
      </c>
      <c r="J327" s="273" t="s">
        <v>17</v>
      </c>
      <c r="K327" s="273" t="s">
        <v>1594</v>
      </c>
      <c r="L327" s="273" t="s">
        <v>828</v>
      </c>
      <c r="M327" s="272" t="s">
        <v>1953</v>
      </c>
      <c r="N327" s="272" t="s">
        <v>1596</v>
      </c>
      <c r="O327" s="273" t="s">
        <v>19</v>
      </c>
      <c r="P327" t="s">
        <v>1597</v>
      </c>
      <c r="Q327" s="274"/>
    </row>
    <row r="328" spans="1:17" ht="30.6" x14ac:dyDescent="0.3">
      <c r="A328" s="271" t="s">
        <v>1589</v>
      </c>
      <c r="B328" s="275" t="s">
        <v>1993</v>
      </c>
      <c r="C328" s="275" t="s">
        <v>2352</v>
      </c>
      <c r="D328" s="275" t="s">
        <v>2353</v>
      </c>
      <c r="E328" t="s">
        <v>859</v>
      </c>
      <c r="F328" t="s">
        <v>860</v>
      </c>
      <c r="G328" t="s">
        <v>861</v>
      </c>
      <c r="H328" s="276" t="s">
        <v>1593</v>
      </c>
      <c r="I328" s="276" t="s">
        <v>20</v>
      </c>
      <c r="J328" s="276" t="s">
        <v>17</v>
      </c>
      <c r="K328" s="276" t="s">
        <v>1594</v>
      </c>
      <c r="L328" s="276" t="s">
        <v>828</v>
      </c>
      <c r="M328" s="275" t="s">
        <v>1953</v>
      </c>
      <c r="N328" s="275" t="s">
        <v>1596</v>
      </c>
      <c r="O328" s="276" t="s">
        <v>19</v>
      </c>
      <c r="P328" t="s">
        <v>1597</v>
      </c>
      <c r="Q328" s="277"/>
    </row>
    <row r="329" spans="1:17" ht="30.6" x14ac:dyDescent="0.3">
      <c r="A329" s="271" t="s">
        <v>1589</v>
      </c>
      <c r="B329" s="272" t="s">
        <v>2332</v>
      </c>
      <c r="C329" s="272" t="s">
        <v>2354</v>
      </c>
      <c r="D329" s="272" t="s">
        <v>2355</v>
      </c>
      <c r="E329" t="s">
        <v>862</v>
      </c>
      <c r="F329" t="s">
        <v>863</v>
      </c>
      <c r="G329" t="s">
        <v>864</v>
      </c>
      <c r="H329" s="273" t="s">
        <v>1767</v>
      </c>
      <c r="I329" s="273" t="s">
        <v>20</v>
      </c>
      <c r="J329" s="273" t="s">
        <v>17</v>
      </c>
      <c r="K329" s="273" t="s">
        <v>1594</v>
      </c>
      <c r="L329" s="273" t="s">
        <v>828</v>
      </c>
      <c r="M329" s="272" t="s">
        <v>1953</v>
      </c>
      <c r="N329" s="272" t="s">
        <v>1631</v>
      </c>
      <c r="O329" s="273"/>
      <c r="P329" t="s">
        <v>1597</v>
      </c>
      <c r="Q329" s="274"/>
    </row>
    <row r="330" spans="1:17" ht="30.6" x14ac:dyDescent="0.3">
      <c r="A330" s="271" t="s">
        <v>1589</v>
      </c>
      <c r="B330" s="275" t="s">
        <v>2332</v>
      </c>
      <c r="C330" s="275" t="s">
        <v>2356</v>
      </c>
      <c r="D330" s="275" t="s">
        <v>2357</v>
      </c>
      <c r="E330" t="s">
        <v>865</v>
      </c>
      <c r="F330" t="s">
        <v>866</v>
      </c>
      <c r="G330" t="s">
        <v>867</v>
      </c>
      <c r="H330" s="276" t="s">
        <v>1767</v>
      </c>
      <c r="I330" s="276" t="s">
        <v>20</v>
      </c>
      <c r="J330" s="276" t="s">
        <v>17</v>
      </c>
      <c r="K330" s="276" t="s">
        <v>1594</v>
      </c>
      <c r="L330" s="276" t="s">
        <v>828</v>
      </c>
      <c r="M330" s="275" t="s">
        <v>1978</v>
      </c>
      <c r="N330" s="275" t="s">
        <v>1631</v>
      </c>
      <c r="O330" s="276"/>
      <c r="P330" t="s">
        <v>1597</v>
      </c>
      <c r="Q330" s="277"/>
    </row>
    <row r="331" spans="1:17" ht="30.6" x14ac:dyDescent="0.3">
      <c r="A331" s="271" t="s">
        <v>1589</v>
      </c>
      <c r="B331" s="272" t="s">
        <v>2358</v>
      </c>
      <c r="C331" s="272"/>
      <c r="D331" s="272" t="s">
        <v>2359</v>
      </c>
      <c r="E331" t="s">
        <v>868</v>
      </c>
      <c r="F331" t="s">
        <v>869</v>
      </c>
      <c r="G331" t="s">
        <v>870</v>
      </c>
      <c r="H331" s="273" t="s">
        <v>1593</v>
      </c>
      <c r="I331" s="273" t="s">
        <v>16</v>
      </c>
      <c r="J331" s="273" t="s">
        <v>18</v>
      </c>
      <c r="K331" s="273" t="s">
        <v>1594</v>
      </c>
      <c r="L331" s="273" t="s">
        <v>828</v>
      </c>
      <c r="M331" s="272" t="s">
        <v>1978</v>
      </c>
      <c r="N331" s="272" t="s">
        <v>1596</v>
      </c>
      <c r="O331" s="273" t="s">
        <v>19</v>
      </c>
      <c r="P331" t="s">
        <v>1597</v>
      </c>
      <c r="Q331" s="274"/>
    </row>
    <row r="332" spans="1:17" ht="30.6" x14ac:dyDescent="0.3">
      <c r="A332" s="271" t="s">
        <v>1589</v>
      </c>
      <c r="B332" s="275" t="s">
        <v>2358</v>
      </c>
      <c r="C332" s="275"/>
      <c r="D332" s="275" t="s">
        <v>2360</v>
      </c>
      <c r="E332" t="s">
        <v>871</v>
      </c>
      <c r="F332" t="s">
        <v>872</v>
      </c>
      <c r="G332" t="s">
        <v>873</v>
      </c>
      <c r="H332" s="276" t="s">
        <v>1593</v>
      </c>
      <c r="I332" s="276" t="s">
        <v>16</v>
      </c>
      <c r="J332" s="276" t="s">
        <v>17</v>
      </c>
      <c r="K332" s="276" t="s">
        <v>1594</v>
      </c>
      <c r="L332" s="276" t="s">
        <v>828</v>
      </c>
      <c r="M332" s="275" t="s">
        <v>1978</v>
      </c>
      <c r="N332" s="275" t="s">
        <v>1596</v>
      </c>
      <c r="O332" s="276" t="s">
        <v>19</v>
      </c>
      <c r="P332" t="s">
        <v>1597</v>
      </c>
      <c r="Q332" s="277"/>
    </row>
    <row r="333" spans="1:17" ht="30.6" x14ac:dyDescent="0.3">
      <c r="A333" s="271" t="s">
        <v>1589</v>
      </c>
      <c r="B333" s="272" t="s">
        <v>2361</v>
      </c>
      <c r="C333" s="272"/>
      <c r="D333" s="272" t="s">
        <v>2362</v>
      </c>
      <c r="E333" t="s">
        <v>874</v>
      </c>
      <c r="F333" t="s">
        <v>875</v>
      </c>
      <c r="G333" t="s">
        <v>876</v>
      </c>
      <c r="H333" s="273" t="s">
        <v>1593</v>
      </c>
      <c r="I333" s="273" t="s">
        <v>16</v>
      </c>
      <c r="J333" s="273" t="s">
        <v>18</v>
      </c>
      <c r="K333" s="273" t="s">
        <v>1594</v>
      </c>
      <c r="L333" s="273" t="s">
        <v>828</v>
      </c>
      <c r="M333" s="272" t="s">
        <v>1978</v>
      </c>
      <c r="N333" s="272" t="s">
        <v>1596</v>
      </c>
      <c r="O333" s="273" t="s">
        <v>19</v>
      </c>
      <c r="P333" t="s">
        <v>1597</v>
      </c>
      <c r="Q333" s="274"/>
    </row>
    <row r="334" spans="1:17" ht="30.6" x14ac:dyDescent="0.3">
      <c r="A334" s="271" t="s">
        <v>1589</v>
      </c>
      <c r="B334" s="275" t="s">
        <v>2361</v>
      </c>
      <c r="C334" s="275"/>
      <c r="D334" s="275" t="s">
        <v>2363</v>
      </c>
      <c r="E334" t="s">
        <v>877</v>
      </c>
      <c r="F334" t="s">
        <v>878</v>
      </c>
      <c r="G334" t="s">
        <v>879</v>
      </c>
      <c r="H334" s="276" t="s">
        <v>1593</v>
      </c>
      <c r="I334" s="276" t="s">
        <v>16</v>
      </c>
      <c r="J334" s="276" t="s">
        <v>17</v>
      </c>
      <c r="K334" s="276" t="s">
        <v>1594</v>
      </c>
      <c r="L334" s="276" t="s">
        <v>828</v>
      </c>
      <c r="M334" s="275" t="s">
        <v>1978</v>
      </c>
      <c r="N334" s="275" t="s">
        <v>1596</v>
      </c>
      <c r="O334" s="276" t="s">
        <v>19</v>
      </c>
      <c r="P334" t="s">
        <v>1597</v>
      </c>
      <c r="Q334" s="277"/>
    </row>
    <row r="335" spans="1:17" ht="30.6" x14ac:dyDescent="0.3">
      <c r="A335" s="271" t="s">
        <v>1589</v>
      </c>
      <c r="B335" s="272" t="s">
        <v>1652</v>
      </c>
      <c r="C335" s="272" t="s">
        <v>2364</v>
      </c>
      <c r="D335" s="272" t="s">
        <v>2365</v>
      </c>
      <c r="E335" t="s">
        <v>880</v>
      </c>
      <c r="F335" t="s">
        <v>881</v>
      </c>
      <c r="G335" t="s">
        <v>882</v>
      </c>
      <c r="H335" s="273" t="s">
        <v>1628</v>
      </c>
      <c r="I335" s="273" t="s">
        <v>27</v>
      </c>
      <c r="J335" s="273" t="s">
        <v>18</v>
      </c>
      <c r="K335" s="273" t="s">
        <v>2314</v>
      </c>
      <c r="L335" s="273" t="s">
        <v>815</v>
      </c>
      <c r="M335" s="272" t="s">
        <v>2366</v>
      </c>
      <c r="N335" s="272" t="s">
        <v>1631</v>
      </c>
      <c r="O335" s="273"/>
      <c r="P335" t="s">
        <v>1597</v>
      </c>
      <c r="Q335" s="274"/>
    </row>
    <row r="336" spans="1:17" ht="30.6" x14ac:dyDescent="0.3">
      <c r="A336" s="271" t="s">
        <v>1589</v>
      </c>
      <c r="B336" s="275" t="s">
        <v>1652</v>
      </c>
      <c r="C336" s="275" t="s">
        <v>2367</v>
      </c>
      <c r="D336" s="275" t="s">
        <v>2368</v>
      </c>
      <c r="E336" t="s">
        <v>883</v>
      </c>
      <c r="F336" t="s">
        <v>884</v>
      </c>
      <c r="G336" t="s">
        <v>885</v>
      </c>
      <c r="H336" s="276" t="s">
        <v>1628</v>
      </c>
      <c r="I336" s="276" t="s">
        <v>27</v>
      </c>
      <c r="J336" s="276" t="s">
        <v>18</v>
      </c>
      <c r="K336" s="276" t="s">
        <v>2314</v>
      </c>
      <c r="L336" s="276" t="s">
        <v>815</v>
      </c>
      <c r="M336" s="275" t="s">
        <v>2369</v>
      </c>
      <c r="N336" s="275" t="s">
        <v>1631</v>
      </c>
      <c r="O336" s="276"/>
      <c r="P336" t="s">
        <v>1597</v>
      </c>
      <c r="Q336" s="277"/>
    </row>
    <row r="337" spans="1:17" ht="30.6" x14ac:dyDescent="0.3">
      <c r="A337" s="271" t="s">
        <v>1589</v>
      </c>
      <c r="B337" s="272" t="s">
        <v>1625</v>
      </c>
      <c r="C337" s="272" t="s">
        <v>2370</v>
      </c>
      <c r="D337" s="272" t="s">
        <v>2371</v>
      </c>
      <c r="E337" t="s">
        <v>886</v>
      </c>
      <c r="F337" t="s">
        <v>887</v>
      </c>
      <c r="G337" t="s">
        <v>888</v>
      </c>
      <c r="H337" s="273" t="s">
        <v>1593</v>
      </c>
      <c r="I337" s="273" t="s">
        <v>20</v>
      </c>
      <c r="J337" s="273" t="s">
        <v>17</v>
      </c>
      <c r="K337" s="273" t="s">
        <v>2314</v>
      </c>
      <c r="L337" s="273" t="s">
        <v>815</v>
      </c>
      <c r="M337" s="272" t="s">
        <v>2372</v>
      </c>
      <c r="N337" s="272" t="s">
        <v>1631</v>
      </c>
      <c r="O337" s="273"/>
      <c r="P337" t="s">
        <v>1597</v>
      </c>
      <c r="Q337" s="274"/>
    </row>
    <row r="338" spans="1:17" ht="30.6" x14ac:dyDescent="0.3">
      <c r="A338" s="271" t="s">
        <v>1589</v>
      </c>
      <c r="B338" s="275" t="s">
        <v>2373</v>
      </c>
      <c r="C338" s="275"/>
      <c r="D338" s="275" t="s">
        <v>2374</v>
      </c>
      <c r="E338" t="s">
        <v>889</v>
      </c>
      <c r="F338" t="s">
        <v>890</v>
      </c>
      <c r="G338" t="s">
        <v>891</v>
      </c>
      <c r="H338" s="276" t="s">
        <v>1593</v>
      </c>
      <c r="I338" s="276" t="s">
        <v>16</v>
      </c>
      <c r="J338" s="276" t="s">
        <v>18</v>
      </c>
      <c r="K338" s="276" t="s">
        <v>1704</v>
      </c>
      <c r="L338" s="276" t="s">
        <v>251</v>
      </c>
      <c r="M338" s="275" t="s">
        <v>2375</v>
      </c>
      <c r="N338" s="275" t="s">
        <v>1596</v>
      </c>
      <c r="O338" s="276" t="s">
        <v>212</v>
      </c>
      <c r="P338" t="s">
        <v>1597</v>
      </c>
      <c r="Q338" s="277"/>
    </row>
    <row r="339" spans="1:17" ht="30.6" x14ac:dyDescent="0.3">
      <c r="A339" s="271" t="s">
        <v>1589</v>
      </c>
      <c r="B339" s="278">
        <v>44475</v>
      </c>
      <c r="C339" s="272"/>
      <c r="D339" s="272" t="s">
        <v>2376</v>
      </c>
      <c r="E339" t="s">
        <v>892</v>
      </c>
      <c r="F339" t="s">
        <v>893</v>
      </c>
      <c r="G339" t="s">
        <v>894</v>
      </c>
      <c r="H339" s="273" t="s">
        <v>1593</v>
      </c>
      <c r="I339" s="273" t="s">
        <v>16</v>
      </c>
      <c r="J339" s="273" t="s">
        <v>18</v>
      </c>
      <c r="K339" s="273" t="s">
        <v>1704</v>
      </c>
      <c r="L339" s="273" t="s">
        <v>251</v>
      </c>
      <c r="M339" s="272" t="s">
        <v>2375</v>
      </c>
      <c r="N339" s="272" t="s">
        <v>1596</v>
      </c>
      <c r="O339" s="273" t="s">
        <v>24</v>
      </c>
      <c r="P339" t="s">
        <v>1597</v>
      </c>
      <c r="Q339" s="274"/>
    </row>
    <row r="340" spans="1:17" ht="30.6" x14ac:dyDescent="0.3">
      <c r="A340" s="271" t="s">
        <v>1589</v>
      </c>
      <c r="B340" s="275" t="s">
        <v>2377</v>
      </c>
      <c r="C340" s="275" t="s">
        <v>2378</v>
      </c>
      <c r="D340" s="275" t="s">
        <v>2379</v>
      </c>
      <c r="E340" t="s">
        <v>895</v>
      </c>
      <c r="F340" t="s">
        <v>896</v>
      </c>
      <c r="G340" t="s">
        <v>897</v>
      </c>
      <c r="H340" s="276" t="s">
        <v>1709</v>
      </c>
      <c r="I340" s="276" t="s">
        <v>20</v>
      </c>
      <c r="J340" s="276" t="s">
        <v>17</v>
      </c>
      <c r="K340" s="276" t="s">
        <v>1594</v>
      </c>
      <c r="L340" s="276" t="s">
        <v>898</v>
      </c>
      <c r="M340" s="275" t="s">
        <v>1978</v>
      </c>
      <c r="N340" s="275" t="s">
        <v>1631</v>
      </c>
      <c r="O340" s="276"/>
      <c r="P340" t="s">
        <v>1597</v>
      </c>
      <c r="Q340" s="277"/>
    </row>
    <row r="341" spans="1:17" ht="30.6" x14ac:dyDescent="0.3">
      <c r="A341" s="271" t="s">
        <v>1589</v>
      </c>
      <c r="B341" s="272" t="s">
        <v>1646</v>
      </c>
      <c r="C341" s="272"/>
      <c r="D341" s="272" t="s">
        <v>2380</v>
      </c>
      <c r="E341" t="s">
        <v>899</v>
      </c>
      <c r="F341" t="s">
        <v>900</v>
      </c>
      <c r="G341" t="s">
        <v>901</v>
      </c>
      <c r="H341" s="273" t="s">
        <v>1593</v>
      </c>
      <c r="I341" s="273" t="s">
        <v>16</v>
      </c>
      <c r="J341" s="273" t="s">
        <v>18</v>
      </c>
      <c r="K341" s="273" t="s">
        <v>1623</v>
      </c>
      <c r="L341" s="273" t="s">
        <v>598</v>
      </c>
      <c r="M341" s="272" t="s">
        <v>2381</v>
      </c>
      <c r="N341" s="272" t="s">
        <v>1596</v>
      </c>
      <c r="O341" s="273" t="s">
        <v>21</v>
      </c>
      <c r="P341" t="s">
        <v>1597</v>
      </c>
      <c r="Q341" s="274"/>
    </row>
    <row r="342" spans="1:17" ht="30.6" x14ac:dyDescent="0.3">
      <c r="A342" s="271" t="s">
        <v>1589</v>
      </c>
      <c r="B342" s="275" t="s">
        <v>1769</v>
      </c>
      <c r="C342" s="275" t="s">
        <v>2382</v>
      </c>
      <c r="D342" s="275" t="s">
        <v>2383</v>
      </c>
      <c r="E342" t="s">
        <v>902</v>
      </c>
      <c r="F342" t="s">
        <v>903</v>
      </c>
      <c r="G342" t="s">
        <v>904</v>
      </c>
      <c r="H342" s="276" t="s">
        <v>1593</v>
      </c>
      <c r="I342" s="276" t="s">
        <v>20</v>
      </c>
      <c r="J342" s="276" t="s">
        <v>18</v>
      </c>
      <c r="K342" s="276" t="s">
        <v>1635</v>
      </c>
      <c r="L342" s="276" t="s">
        <v>1448</v>
      </c>
      <c r="M342" s="275" t="s">
        <v>2384</v>
      </c>
      <c r="N342" s="275" t="s">
        <v>1596</v>
      </c>
      <c r="O342" s="276" t="s">
        <v>905</v>
      </c>
      <c r="P342" t="s">
        <v>1597</v>
      </c>
      <c r="Q342" s="277"/>
    </row>
    <row r="343" spans="1:17" ht="30.6" x14ac:dyDescent="0.3">
      <c r="A343" s="271" t="s">
        <v>1589</v>
      </c>
      <c r="B343" s="272" t="s">
        <v>2385</v>
      </c>
      <c r="C343" s="272" t="s">
        <v>2386</v>
      </c>
      <c r="D343" s="272" t="s">
        <v>2387</v>
      </c>
      <c r="E343" t="s">
        <v>906</v>
      </c>
      <c r="F343" t="s">
        <v>907</v>
      </c>
      <c r="G343" t="s">
        <v>908</v>
      </c>
      <c r="H343" s="273" t="s">
        <v>1593</v>
      </c>
      <c r="I343" s="273" t="s">
        <v>20</v>
      </c>
      <c r="J343" s="273" t="s">
        <v>17</v>
      </c>
      <c r="K343" s="273" t="s">
        <v>1635</v>
      </c>
      <c r="L343" s="273" t="s">
        <v>1448</v>
      </c>
      <c r="M343" s="272" t="s">
        <v>2384</v>
      </c>
      <c r="N343" s="272" t="s">
        <v>1596</v>
      </c>
      <c r="O343" s="273" t="s">
        <v>905</v>
      </c>
      <c r="P343" t="s">
        <v>1597</v>
      </c>
      <c r="Q343" s="274"/>
    </row>
    <row r="344" spans="1:17" ht="30.6" x14ac:dyDescent="0.3">
      <c r="A344" s="271" t="s">
        <v>1589</v>
      </c>
      <c r="B344" s="275" t="s">
        <v>1769</v>
      </c>
      <c r="C344" s="275" t="s">
        <v>2388</v>
      </c>
      <c r="D344" s="275" t="s">
        <v>2389</v>
      </c>
      <c r="E344" t="s">
        <v>909</v>
      </c>
      <c r="F344" t="s">
        <v>910</v>
      </c>
      <c r="G344" t="s">
        <v>911</v>
      </c>
      <c r="H344" s="276" t="s">
        <v>1593</v>
      </c>
      <c r="I344" s="276" t="s">
        <v>20</v>
      </c>
      <c r="J344" s="276" t="s">
        <v>18</v>
      </c>
      <c r="K344" s="276" t="s">
        <v>1635</v>
      </c>
      <c r="L344" s="276" t="s">
        <v>1448</v>
      </c>
      <c r="M344" s="275" t="s">
        <v>2384</v>
      </c>
      <c r="N344" s="275" t="s">
        <v>1596</v>
      </c>
      <c r="O344" s="276" t="s">
        <v>905</v>
      </c>
      <c r="P344" t="s">
        <v>1597</v>
      </c>
      <c r="Q344" s="277"/>
    </row>
    <row r="345" spans="1:17" ht="30.6" x14ac:dyDescent="0.3">
      <c r="A345" s="271" t="s">
        <v>1589</v>
      </c>
      <c r="B345" s="272" t="s">
        <v>2199</v>
      </c>
      <c r="C345" s="272" t="s">
        <v>2390</v>
      </c>
      <c r="D345" s="272" t="s">
        <v>2391</v>
      </c>
      <c r="E345" t="s">
        <v>912</v>
      </c>
      <c r="F345" t="s">
        <v>913</v>
      </c>
      <c r="G345" t="s">
        <v>914</v>
      </c>
      <c r="H345" s="273" t="s">
        <v>1593</v>
      </c>
      <c r="I345" s="273" t="s">
        <v>20</v>
      </c>
      <c r="J345" s="273" t="s">
        <v>17</v>
      </c>
      <c r="K345" s="273" t="s">
        <v>1635</v>
      </c>
      <c r="L345" s="273" t="s">
        <v>1448</v>
      </c>
      <c r="M345" s="272" t="s">
        <v>2384</v>
      </c>
      <c r="N345" s="272" t="s">
        <v>1596</v>
      </c>
      <c r="O345" s="273" t="s">
        <v>905</v>
      </c>
      <c r="P345" t="s">
        <v>1597</v>
      </c>
      <c r="Q345" s="274"/>
    </row>
    <row r="346" spans="1:17" ht="30.6" x14ac:dyDescent="0.3">
      <c r="A346" s="271" t="s">
        <v>1589</v>
      </c>
      <c r="B346" s="275" t="s">
        <v>1769</v>
      </c>
      <c r="C346" s="275" t="s">
        <v>2392</v>
      </c>
      <c r="D346" s="275" t="s">
        <v>2393</v>
      </c>
      <c r="E346" t="s">
        <v>915</v>
      </c>
      <c r="F346" t="s">
        <v>916</v>
      </c>
      <c r="G346" t="s">
        <v>917</v>
      </c>
      <c r="H346" s="276" t="s">
        <v>1593</v>
      </c>
      <c r="I346" s="276" t="s">
        <v>20</v>
      </c>
      <c r="J346" s="276" t="s">
        <v>18</v>
      </c>
      <c r="K346" s="276" t="s">
        <v>1635</v>
      </c>
      <c r="L346" s="276" t="s">
        <v>1448</v>
      </c>
      <c r="M346" s="275" t="s">
        <v>2384</v>
      </c>
      <c r="N346" s="275" t="s">
        <v>1596</v>
      </c>
      <c r="O346" s="276" t="s">
        <v>905</v>
      </c>
      <c r="P346" t="s">
        <v>1597</v>
      </c>
      <c r="Q346" s="277"/>
    </row>
    <row r="347" spans="1:17" ht="30.6" x14ac:dyDescent="0.3">
      <c r="A347" s="271" t="s">
        <v>1589</v>
      </c>
      <c r="B347" s="272" t="s">
        <v>2199</v>
      </c>
      <c r="C347" s="272" t="s">
        <v>2394</v>
      </c>
      <c r="D347" s="272" t="s">
        <v>2395</v>
      </c>
      <c r="E347" t="s">
        <v>918</v>
      </c>
      <c r="F347" t="s">
        <v>919</v>
      </c>
      <c r="G347" t="s">
        <v>920</v>
      </c>
      <c r="H347" s="273" t="s">
        <v>1593</v>
      </c>
      <c r="I347" s="273" t="s">
        <v>20</v>
      </c>
      <c r="J347" s="273" t="s">
        <v>17</v>
      </c>
      <c r="K347" s="273" t="s">
        <v>1635</v>
      </c>
      <c r="L347" s="273" t="s">
        <v>1448</v>
      </c>
      <c r="M347" s="272" t="s">
        <v>2384</v>
      </c>
      <c r="N347" s="272" t="s">
        <v>1596</v>
      </c>
      <c r="O347" s="273" t="s">
        <v>905</v>
      </c>
      <c r="P347" t="s">
        <v>1597</v>
      </c>
      <c r="Q347" s="274"/>
    </row>
    <row r="348" spans="1:17" ht="30.6" x14ac:dyDescent="0.3">
      <c r="A348" s="271" t="s">
        <v>1589</v>
      </c>
      <c r="B348" s="275" t="s">
        <v>1769</v>
      </c>
      <c r="C348" s="275" t="s">
        <v>2396</v>
      </c>
      <c r="D348" s="275" t="s">
        <v>2397</v>
      </c>
      <c r="E348" t="s">
        <v>921</v>
      </c>
      <c r="F348" t="s">
        <v>922</v>
      </c>
      <c r="G348" t="s">
        <v>923</v>
      </c>
      <c r="H348" s="276" t="s">
        <v>1593</v>
      </c>
      <c r="I348" s="276" t="s">
        <v>20</v>
      </c>
      <c r="J348" s="276" t="s">
        <v>18</v>
      </c>
      <c r="K348" s="276" t="s">
        <v>1635</v>
      </c>
      <c r="L348" s="276" t="s">
        <v>1448</v>
      </c>
      <c r="M348" s="275" t="s">
        <v>2384</v>
      </c>
      <c r="N348" s="275" t="s">
        <v>1596</v>
      </c>
      <c r="O348" s="276" t="s">
        <v>905</v>
      </c>
      <c r="P348" t="s">
        <v>1597</v>
      </c>
      <c r="Q348" s="277"/>
    </row>
    <row r="349" spans="1:17" ht="30.6" x14ac:dyDescent="0.3">
      <c r="A349" s="271" t="s">
        <v>1589</v>
      </c>
      <c r="B349" s="272" t="s">
        <v>2385</v>
      </c>
      <c r="C349" s="272" t="s">
        <v>2398</v>
      </c>
      <c r="D349" s="272" t="s">
        <v>2399</v>
      </c>
      <c r="E349" t="s">
        <v>924</v>
      </c>
      <c r="F349" t="s">
        <v>925</v>
      </c>
      <c r="G349" t="s">
        <v>926</v>
      </c>
      <c r="H349" s="273" t="s">
        <v>1593</v>
      </c>
      <c r="I349" s="273" t="s">
        <v>20</v>
      </c>
      <c r="J349" s="273" t="s">
        <v>17</v>
      </c>
      <c r="K349" s="273" t="s">
        <v>1635</v>
      </c>
      <c r="L349" s="273" t="s">
        <v>1448</v>
      </c>
      <c r="M349" s="272" t="s">
        <v>2384</v>
      </c>
      <c r="N349" s="272" t="s">
        <v>1596</v>
      </c>
      <c r="O349" s="273" t="s">
        <v>905</v>
      </c>
      <c r="P349" t="s">
        <v>1597</v>
      </c>
      <c r="Q349" s="274"/>
    </row>
    <row r="350" spans="1:17" ht="30.6" x14ac:dyDescent="0.3">
      <c r="A350" s="271" t="s">
        <v>1589</v>
      </c>
      <c r="B350" s="275" t="s">
        <v>2400</v>
      </c>
      <c r="C350" s="275" t="s">
        <v>2401</v>
      </c>
      <c r="D350" s="275" t="s">
        <v>2402</v>
      </c>
      <c r="E350" t="s">
        <v>927</v>
      </c>
      <c r="F350" t="s">
        <v>928</v>
      </c>
      <c r="G350" t="s">
        <v>929</v>
      </c>
      <c r="H350" s="276" t="s">
        <v>1767</v>
      </c>
      <c r="I350" s="276" t="s">
        <v>20</v>
      </c>
      <c r="J350" s="276" t="s">
        <v>17</v>
      </c>
      <c r="K350" s="276" t="s">
        <v>1635</v>
      </c>
      <c r="L350" s="276" t="s">
        <v>1448</v>
      </c>
      <c r="M350" s="275" t="s">
        <v>2384</v>
      </c>
      <c r="N350" s="275" t="s">
        <v>1596</v>
      </c>
      <c r="O350" s="276" t="s">
        <v>905</v>
      </c>
      <c r="P350" t="s">
        <v>1597</v>
      </c>
      <c r="Q350" s="277"/>
    </row>
    <row r="351" spans="1:17" ht="30.6" x14ac:dyDescent="0.3">
      <c r="A351" s="271" t="s">
        <v>1589</v>
      </c>
      <c r="B351" s="272" t="s">
        <v>2400</v>
      </c>
      <c r="C351" s="272" t="s">
        <v>2403</v>
      </c>
      <c r="D351" s="272" t="s">
        <v>2404</v>
      </c>
      <c r="E351" t="s">
        <v>930</v>
      </c>
      <c r="F351" t="s">
        <v>931</v>
      </c>
      <c r="G351" t="s">
        <v>932</v>
      </c>
      <c r="H351" s="273" t="s">
        <v>1767</v>
      </c>
      <c r="I351" s="273" t="s">
        <v>20</v>
      </c>
      <c r="J351" s="273" t="s">
        <v>17</v>
      </c>
      <c r="K351" s="273" t="s">
        <v>1635</v>
      </c>
      <c r="L351" s="273" t="s">
        <v>1448</v>
      </c>
      <c r="M351" s="272" t="s">
        <v>2384</v>
      </c>
      <c r="N351" s="272" t="s">
        <v>1596</v>
      </c>
      <c r="O351" s="273" t="s">
        <v>905</v>
      </c>
      <c r="P351" t="s">
        <v>1597</v>
      </c>
      <c r="Q351" s="274"/>
    </row>
    <row r="352" spans="1:17" ht="30.6" x14ac:dyDescent="0.3">
      <c r="A352" s="271" t="s">
        <v>1589</v>
      </c>
      <c r="B352" s="275" t="s">
        <v>2385</v>
      </c>
      <c r="C352" s="275"/>
      <c r="D352" s="275" t="s">
        <v>2405</v>
      </c>
      <c r="E352" t="s">
        <v>933</v>
      </c>
      <c r="F352" t="s">
        <v>934</v>
      </c>
      <c r="G352" t="s">
        <v>935</v>
      </c>
      <c r="H352" s="276" t="s">
        <v>1593</v>
      </c>
      <c r="I352" s="276" t="s">
        <v>16</v>
      </c>
      <c r="J352" s="276" t="s">
        <v>17</v>
      </c>
      <c r="K352" s="276" t="s">
        <v>1635</v>
      </c>
      <c r="L352" s="276" t="s">
        <v>1448</v>
      </c>
      <c r="M352" s="275" t="s">
        <v>2384</v>
      </c>
      <c r="N352" s="275" t="s">
        <v>1596</v>
      </c>
      <c r="O352" s="276" t="s">
        <v>905</v>
      </c>
      <c r="P352" t="s">
        <v>1597</v>
      </c>
      <c r="Q352" s="277"/>
    </row>
    <row r="353" spans="1:17" ht="30.6" x14ac:dyDescent="0.3">
      <c r="A353" s="271" t="s">
        <v>1589</v>
      </c>
      <c r="B353" s="272" t="s">
        <v>1652</v>
      </c>
      <c r="C353" s="272" t="s">
        <v>2406</v>
      </c>
      <c r="D353" s="272" t="s">
        <v>2407</v>
      </c>
      <c r="E353" t="s">
        <v>936</v>
      </c>
      <c r="F353" t="s">
        <v>937</v>
      </c>
      <c r="G353" t="s">
        <v>938</v>
      </c>
      <c r="H353" s="273" t="s">
        <v>1593</v>
      </c>
      <c r="I353" s="273" t="s">
        <v>20</v>
      </c>
      <c r="J353" s="273" t="s">
        <v>17</v>
      </c>
      <c r="K353" s="273" t="s">
        <v>1623</v>
      </c>
      <c r="L353" s="273" t="s">
        <v>939</v>
      </c>
      <c r="M353" s="272" t="s">
        <v>2408</v>
      </c>
      <c r="N353" s="272" t="s">
        <v>1596</v>
      </c>
      <c r="O353" s="273" t="s">
        <v>24</v>
      </c>
      <c r="P353" t="s">
        <v>1597</v>
      </c>
      <c r="Q353" s="274"/>
    </row>
    <row r="354" spans="1:17" ht="51" x14ac:dyDescent="0.3">
      <c r="A354" s="271" t="s">
        <v>1589</v>
      </c>
      <c r="B354" s="275" t="s">
        <v>1652</v>
      </c>
      <c r="C354" s="275" t="s">
        <v>2409</v>
      </c>
      <c r="D354" s="275" t="s">
        <v>2410</v>
      </c>
      <c r="E354" t="s">
        <v>940</v>
      </c>
      <c r="F354" t="s">
        <v>941</v>
      </c>
      <c r="G354" t="s">
        <v>942</v>
      </c>
      <c r="H354" s="276" t="s">
        <v>1593</v>
      </c>
      <c r="I354" s="276" t="s">
        <v>20</v>
      </c>
      <c r="J354" s="276" t="s">
        <v>17</v>
      </c>
      <c r="K354" s="276" t="s">
        <v>1623</v>
      </c>
      <c r="L354" s="276" t="s">
        <v>939</v>
      </c>
      <c r="M354" s="275" t="s">
        <v>2411</v>
      </c>
      <c r="N354" s="275" t="s">
        <v>1596</v>
      </c>
      <c r="O354" s="276" t="s">
        <v>21</v>
      </c>
      <c r="P354" t="s">
        <v>1597</v>
      </c>
      <c r="Q354" s="277"/>
    </row>
    <row r="355" spans="1:17" ht="51" x14ac:dyDescent="0.3">
      <c r="A355" s="271" t="s">
        <v>1589</v>
      </c>
      <c r="B355" s="272" t="s">
        <v>1652</v>
      </c>
      <c r="C355" s="272" t="s">
        <v>2412</v>
      </c>
      <c r="D355" s="272" t="s">
        <v>2413</v>
      </c>
      <c r="E355" t="s">
        <v>943</v>
      </c>
      <c r="F355" t="s">
        <v>944</v>
      </c>
      <c r="G355" t="s">
        <v>945</v>
      </c>
      <c r="H355" s="273" t="s">
        <v>1593</v>
      </c>
      <c r="I355" s="273" t="s">
        <v>20</v>
      </c>
      <c r="J355" s="273" t="s">
        <v>17</v>
      </c>
      <c r="K355" s="273" t="s">
        <v>1623</v>
      </c>
      <c r="L355" s="273" t="s">
        <v>939</v>
      </c>
      <c r="M355" s="272" t="s">
        <v>2411</v>
      </c>
      <c r="N355" s="272" t="s">
        <v>1596</v>
      </c>
      <c r="O355" s="273" t="s">
        <v>21</v>
      </c>
      <c r="P355" t="s">
        <v>1597</v>
      </c>
      <c r="Q355" s="274"/>
    </row>
    <row r="356" spans="1:17" ht="30.6" x14ac:dyDescent="0.3">
      <c r="A356" s="271" t="s">
        <v>1589</v>
      </c>
      <c r="B356" s="275" t="s">
        <v>1652</v>
      </c>
      <c r="C356" s="275" t="s">
        <v>2414</v>
      </c>
      <c r="D356" s="275" t="s">
        <v>2415</v>
      </c>
      <c r="E356" t="s">
        <v>946</v>
      </c>
      <c r="F356" t="s">
        <v>947</v>
      </c>
      <c r="G356" t="s">
        <v>948</v>
      </c>
      <c r="H356" s="276" t="s">
        <v>1593</v>
      </c>
      <c r="I356" s="276" t="s">
        <v>20</v>
      </c>
      <c r="J356" s="276" t="s">
        <v>17</v>
      </c>
      <c r="K356" s="276" t="s">
        <v>1623</v>
      </c>
      <c r="L356" s="276" t="s">
        <v>939</v>
      </c>
      <c r="M356" s="275" t="s">
        <v>2408</v>
      </c>
      <c r="N356" s="275" t="s">
        <v>1596</v>
      </c>
      <c r="O356" s="276" t="s">
        <v>74</v>
      </c>
      <c r="P356" t="s">
        <v>1597</v>
      </c>
      <c r="Q356" s="277"/>
    </row>
    <row r="357" spans="1:17" ht="30.6" x14ac:dyDescent="0.3">
      <c r="A357" s="271" t="s">
        <v>1589</v>
      </c>
      <c r="B357" s="272" t="s">
        <v>1652</v>
      </c>
      <c r="C357" s="272" t="s">
        <v>2416</v>
      </c>
      <c r="D357" s="272" t="s">
        <v>2417</v>
      </c>
      <c r="E357" t="s">
        <v>949</v>
      </c>
      <c r="F357" t="s">
        <v>950</v>
      </c>
      <c r="G357" t="s">
        <v>951</v>
      </c>
      <c r="H357" s="273" t="s">
        <v>1593</v>
      </c>
      <c r="I357" s="273" t="s">
        <v>20</v>
      </c>
      <c r="J357" s="273" t="s">
        <v>17</v>
      </c>
      <c r="K357" s="273" t="s">
        <v>1623</v>
      </c>
      <c r="L357" s="273" t="s">
        <v>939</v>
      </c>
      <c r="M357" s="272" t="s">
        <v>2408</v>
      </c>
      <c r="N357" s="272" t="s">
        <v>1596</v>
      </c>
      <c r="O357" s="273" t="s">
        <v>74</v>
      </c>
      <c r="P357" t="s">
        <v>1597</v>
      </c>
      <c r="Q357" s="274"/>
    </row>
    <row r="358" spans="1:17" ht="30.6" x14ac:dyDescent="0.3">
      <c r="A358" s="271" t="s">
        <v>1589</v>
      </c>
      <c r="B358" s="275" t="s">
        <v>1652</v>
      </c>
      <c r="C358" s="275" t="s">
        <v>2418</v>
      </c>
      <c r="D358" s="275" t="s">
        <v>2419</v>
      </c>
      <c r="E358" t="s">
        <v>952</v>
      </c>
      <c r="F358" t="s">
        <v>953</v>
      </c>
      <c r="G358" t="s">
        <v>954</v>
      </c>
      <c r="H358" s="276" t="s">
        <v>1593</v>
      </c>
      <c r="I358" s="276" t="s">
        <v>20</v>
      </c>
      <c r="J358" s="276" t="s">
        <v>17</v>
      </c>
      <c r="K358" s="276" t="s">
        <v>1623</v>
      </c>
      <c r="L358" s="276" t="s">
        <v>939</v>
      </c>
      <c r="M358" s="275" t="s">
        <v>2408</v>
      </c>
      <c r="N358" s="275" t="s">
        <v>1596</v>
      </c>
      <c r="O358" s="276" t="s">
        <v>74</v>
      </c>
      <c r="P358" t="s">
        <v>1597</v>
      </c>
      <c r="Q358" s="277"/>
    </row>
    <row r="359" spans="1:17" ht="51" x14ac:dyDescent="0.3">
      <c r="A359" s="271" t="s">
        <v>1589</v>
      </c>
      <c r="B359" s="272" t="s">
        <v>1652</v>
      </c>
      <c r="C359" s="272" t="s">
        <v>2420</v>
      </c>
      <c r="D359" s="272" t="s">
        <v>2421</v>
      </c>
      <c r="E359" t="s">
        <v>955</v>
      </c>
      <c r="F359" t="s">
        <v>956</v>
      </c>
      <c r="G359" t="s">
        <v>951</v>
      </c>
      <c r="H359" s="273" t="s">
        <v>1593</v>
      </c>
      <c r="I359" s="273" t="s">
        <v>20</v>
      </c>
      <c r="J359" s="273" t="s">
        <v>17</v>
      </c>
      <c r="K359" s="273" t="s">
        <v>1623</v>
      </c>
      <c r="L359" s="273" t="s">
        <v>939</v>
      </c>
      <c r="M359" s="272" t="s">
        <v>2411</v>
      </c>
      <c r="N359" s="272" t="s">
        <v>1596</v>
      </c>
      <c r="O359" s="273" t="s">
        <v>21</v>
      </c>
      <c r="P359" t="s">
        <v>1597</v>
      </c>
      <c r="Q359" s="274"/>
    </row>
    <row r="360" spans="1:17" ht="30.6" x14ac:dyDescent="0.3">
      <c r="A360" s="271" t="s">
        <v>1589</v>
      </c>
      <c r="B360" s="275" t="s">
        <v>1621</v>
      </c>
      <c r="C360" s="275" t="s">
        <v>2422</v>
      </c>
      <c r="D360" s="275" t="s">
        <v>2423</v>
      </c>
      <c r="E360" t="s">
        <v>957</v>
      </c>
      <c r="F360" t="s">
        <v>958</v>
      </c>
      <c r="G360" t="s">
        <v>954</v>
      </c>
      <c r="H360" s="276" t="s">
        <v>1593</v>
      </c>
      <c r="I360" s="276" t="s">
        <v>20</v>
      </c>
      <c r="J360" s="276" t="s">
        <v>18</v>
      </c>
      <c r="K360" s="276" t="s">
        <v>1623</v>
      </c>
      <c r="L360" s="276" t="s">
        <v>939</v>
      </c>
      <c r="M360" s="275" t="s">
        <v>2408</v>
      </c>
      <c r="N360" s="275" t="s">
        <v>1596</v>
      </c>
      <c r="O360" s="276" t="s">
        <v>74</v>
      </c>
      <c r="P360" t="s">
        <v>1597</v>
      </c>
      <c r="Q360" s="277"/>
    </row>
    <row r="361" spans="1:17" ht="30.6" x14ac:dyDescent="0.3">
      <c r="A361" s="271" t="s">
        <v>1589</v>
      </c>
      <c r="B361" s="272" t="s">
        <v>2424</v>
      </c>
      <c r="C361" s="272" t="s">
        <v>2425</v>
      </c>
      <c r="D361" s="272" t="s">
        <v>2426</v>
      </c>
      <c r="E361" t="s">
        <v>959</v>
      </c>
      <c r="F361" t="s">
        <v>960</v>
      </c>
      <c r="G361" t="s">
        <v>961</v>
      </c>
      <c r="H361" s="273" t="s">
        <v>1593</v>
      </c>
      <c r="I361" s="273" t="s">
        <v>20</v>
      </c>
      <c r="J361" s="273" t="s">
        <v>17</v>
      </c>
      <c r="K361" s="273" t="s">
        <v>1623</v>
      </c>
      <c r="L361" s="273" t="s">
        <v>939</v>
      </c>
      <c r="M361" s="272" t="s">
        <v>2408</v>
      </c>
      <c r="N361" s="272" t="s">
        <v>1596</v>
      </c>
      <c r="O361" s="273" t="s">
        <v>74</v>
      </c>
      <c r="P361" t="s">
        <v>1597</v>
      </c>
      <c r="Q361" s="274"/>
    </row>
    <row r="362" spans="1:17" ht="51" x14ac:dyDescent="0.3">
      <c r="A362" s="271" t="s">
        <v>1589</v>
      </c>
      <c r="B362" s="275" t="s">
        <v>1621</v>
      </c>
      <c r="C362" s="275" t="s">
        <v>2427</v>
      </c>
      <c r="D362" s="275" t="s">
        <v>2428</v>
      </c>
      <c r="E362" t="s">
        <v>962</v>
      </c>
      <c r="F362" t="s">
        <v>963</v>
      </c>
      <c r="G362" t="s">
        <v>964</v>
      </c>
      <c r="H362" s="276" t="s">
        <v>1593</v>
      </c>
      <c r="I362" s="276" t="s">
        <v>20</v>
      </c>
      <c r="J362" s="276" t="s">
        <v>18</v>
      </c>
      <c r="K362" s="276" t="s">
        <v>1623</v>
      </c>
      <c r="L362" s="276" t="s">
        <v>939</v>
      </c>
      <c r="M362" s="275" t="s">
        <v>2411</v>
      </c>
      <c r="N362" s="275" t="s">
        <v>1596</v>
      </c>
      <c r="O362" s="276" t="s">
        <v>21</v>
      </c>
      <c r="P362" t="s">
        <v>1597</v>
      </c>
      <c r="Q362" s="277"/>
    </row>
    <row r="363" spans="1:17" ht="30.6" x14ac:dyDescent="0.3">
      <c r="A363" s="271" t="s">
        <v>1589</v>
      </c>
      <c r="B363" s="272" t="s">
        <v>2424</v>
      </c>
      <c r="C363" s="272" t="s">
        <v>2429</v>
      </c>
      <c r="D363" s="272" t="s">
        <v>2430</v>
      </c>
      <c r="E363" t="s">
        <v>965</v>
      </c>
      <c r="F363" t="s">
        <v>966</v>
      </c>
      <c r="G363" t="s">
        <v>967</v>
      </c>
      <c r="H363" s="273" t="s">
        <v>1593</v>
      </c>
      <c r="I363" s="273" t="s">
        <v>20</v>
      </c>
      <c r="J363" s="273" t="s">
        <v>17</v>
      </c>
      <c r="K363" s="273" t="s">
        <v>1623</v>
      </c>
      <c r="L363" s="273" t="s">
        <v>939</v>
      </c>
      <c r="M363" s="272" t="s">
        <v>2408</v>
      </c>
      <c r="N363" s="272" t="s">
        <v>1596</v>
      </c>
      <c r="O363" s="273" t="s">
        <v>74</v>
      </c>
      <c r="P363" t="s">
        <v>1597</v>
      </c>
      <c r="Q363" s="274"/>
    </row>
    <row r="364" spans="1:17" ht="30.6" x14ac:dyDescent="0.3">
      <c r="A364" s="271" t="s">
        <v>1589</v>
      </c>
      <c r="B364" s="275" t="s">
        <v>1621</v>
      </c>
      <c r="C364" s="275" t="s">
        <v>2431</v>
      </c>
      <c r="D364" s="275" t="s">
        <v>2432</v>
      </c>
      <c r="E364" t="s">
        <v>968</v>
      </c>
      <c r="F364" t="s">
        <v>969</v>
      </c>
      <c r="G364" t="s">
        <v>970</v>
      </c>
      <c r="H364" s="276" t="s">
        <v>1593</v>
      </c>
      <c r="I364" s="276" t="s">
        <v>20</v>
      </c>
      <c r="J364" s="276" t="s">
        <v>18</v>
      </c>
      <c r="K364" s="276" t="s">
        <v>1623</v>
      </c>
      <c r="L364" s="276" t="s">
        <v>939</v>
      </c>
      <c r="M364" s="275" t="s">
        <v>2408</v>
      </c>
      <c r="N364" s="275" t="s">
        <v>1596</v>
      </c>
      <c r="O364" s="276" t="s">
        <v>25</v>
      </c>
      <c r="P364" t="s">
        <v>1597</v>
      </c>
      <c r="Q364" s="277"/>
    </row>
    <row r="365" spans="1:17" ht="51" x14ac:dyDescent="0.3">
      <c r="A365" s="271" t="s">
        <v>1589</v>
      </c>
      <c r="B365" s="272" t="s">
        <v>2424</v>
      </c>
      <c r="C365" s="272" t="s">
        <v>2433</v>
      </c>
      <c r="D365" s="272" t="s">
        <v>2434</v>
      </c>
      <c r="E365" t="s">
        <v>971</v>
      </c>
      <c r="F365" t="s">
        <v>972</v>
      </c>
      <c r="G365" t="s">
        <v>973</v>
      </c>
      <c r="H365" s="273" t="s">
        <v>1593</v>
      </c>
      <c r="I365" s="273" t="s">
        <v>20</v>
      </c>
      <c r="J365" s="273" t="s">
        <v>17</v>
      </c>
      <c r="K365" s="273" t="s">
        <v>1623</v>
      </c>
      <c r="L365" s="273" t="s">
        <v>939</v>
      </c>
      <c r="M365" s="272" t="s">
        <v>2411</v>
      </c>
      <c r="N365" s="272" t="s">
        <v>1596</v>
      </c>
      <c r="O365" s="273" t="s">
        <v>21</v>
      </c>
      <c r="P365" t="s">
        <v>1597</v>
      </c>
      <c r="Q365" s="274"/>
    </row>
    <row r="366" spans="1:17" ht="51" x14ac:dyDescent="0.3">
      <c r="A366" s="271" t="s">
        <v>1589</v>
      </c>
      <c r="B366" s="275" t="s">
        <v>1621</v>
      </c>
      <c r="C366" s="275" t="s">
        <v>2435</v>
      </c>
      <c r="D366" s="275" t="s">
        <v>2436</v>
      </c>
      <c r="E366" t="s">
        <v>974</v>
      </c>
      <c r="F366" t="s">
        <v>975</v>
      </c>
      <c r="G366" t="s">
        <v>976</v>
      </c>
      <c r="H366" s="276" t="s">
        <v>1593</v>
      </c>
      <c r="I366" s="276" t="s">
        <v>20</v>
      </c>
      <c r="J366" s="276" t="s">
        <v>18</v>
      </c>
      <c r="K366" s="276" t="s">
        <v>1623</v>
      </c>
      <c r="L366" s="276" t="s">
        <v>939</v>
      </c>
      <c r="M366" s="275" t="s">
        <v>2411</v>
      </c>
      <c r="N366" s="275" t="s">
        <v>1596</v>
      </c>
      <c r="O366" s="276" t="s">
        <v>21</v>
      </c>
      <c r="P366" t="s">
        <v>1597</v>
      </c>
      <c r="Q366" s="277"/>
    </row>
    <row r="367" spans="1:17" ht="51" x14ac:dyDescent="0.3">
      <c r="A367" s="271" t="s">
        <v>1589</v>
      </c>
      <c r="B367" s="272" t="s">
        <v>2437</v>
      </c>
      <c r="C367" s="272"/>
      <c r="D367" s="272" t="s">
        <v>2438</v>
      </c>
      <c r="E367" t="s">
        <v>977</v>
      </c>
      <c r="F367" t="s">
        <v>978</v>
      </c>
      <c r="G367" t="s">
        <v>979</v>
      </c>
      <c r="H367" s="273" t="s">
        <v>1593</v>
      </c>
      <c r="I367" s="273" t="s">
        <v>16</v>
      </c>
      <c r="J367" s="273" t="s">
        <v>18</v>
      </c>
      <c r="K367" s="273" t="s">
        <v>1623</v>
      </c>
      <c r="L367" s="273" t="s">
        <v>939</v>
      </c>
      <c r="M367" s="272" t="s">
        <v>2411</v>
      </c>
      <c r="N367" s="272" t="s">
        <v>1596</v>
      </c>
      <c r="O367" s="273" t="s">
        <v>21</v>
      </c>
      <c r="P367" t="s">
        <v>1597</v>
      </c>
      <c r="Q367" s="274"/>
    </row>
    <row r="368" spans="1:17" ht="51" x14ac:dyDescent="0.3">
      <c r="A368" s="271" t="s">
        <v>1589</v>
      </c>
      <c r="B368" s="279">
        <v>44441</v>
      </c>
      <c r="C368" s="275"/>
      <c r="D368" s="275" t="s">
        <v>2439</v>
      </c>
      <c r="E368" t="s">
        <v>980</v>
      </c>
      <c r="F368" t="s">
        <v>981</v>
      </c>
      <c r="G368" t="s">
        <v>982</v>
      </c>
      <c r="H368" s="276" t="s">
        <v>1593</v>
      </c>
      <c r="I368" s="276" t="s">
        <v>16</v>
      </c>
      <c r="J368" s="276" t="s">
        <v>18</v>
      </c>
      <c r="K368" s="276" t="s">
        <v>1623</v>
      </c>
      <c r="L368" s="276" t="s">
        <v>939</v>
      </c>
      <c r="M368" s="275" t="s">
        <v>2411</v>
      </c>
      <c r="N368" s="275" t="s">
        <v>1596</v>
      </c>
      <c r="O368" s="276" t="s">
        <v>21</v>
      </c>
      <c r="P368" t="s">
        <v>1597</v>
      </c>
      <c r="Q368" s="277"/>
    </row>
    <row r="369" spans="1:17" ht="51" x14ac:dyDescent="0.3">
      <c r="A369" s="271" t="s">
        <v>1589</v>
      </c>
      <c r="B369" s="272" t="s">
        <v>2437</v>
      </c>
      <c r="C369" s="272"/>
      <c r="D369" s="272" t="s">
        <v>2440</v>
      </c>
      <c r="E369" t="s">
        <v>983</v>
      </c>
      <c r="F369" t="s">
        <v>984</v>
      </c>
      <c r="G369" t="s">
        <v>985</v>
      </c>
      <c r="H369" s="273" t="s">
        <v>1593</v>
      </c>
      <c r="I369" s="273" t="s">
        <v>16</v>
      </c>
      <c r="J369" s="273" t="s">
        <v>18</v>
      </c>
      <c r="K369" s="273" t="s">
        <v>1623</v>
      </c>
      <c r="L369" s="273" t="s">
        <v>939</v>
      </c>
      <c r="M369" s="272" t="s">
        <v>2411</v>
      </c>
      <c r="N369" s="272" t="s">
        <v>1596</v>
      </c>
      <c r="O369" s="273" t="s">
        <v>21</v>
      </c>
      <c r="P369" t="s">
        <v>1597</v>
      </c>
      <c r="Q369" s="274"/>
    </row>
    <row r="370" spans="1:17" ht="51" x14ac:dyDescent="0.3">
      <c r="A370" s="271" t="s">
        <v>1589</v>
      </c>
      <c r="B370" s="275" t="s">
        <v>1665</v>
      </c>
      <c r="C370" s="275"/>
      <c r="D370" s="275" t="s">
        <v>2441</v>
      </c>
      <c r="E370" t="s">
        <v>986</v>
      </c>
      <c r="F370" t="s">
        <v>987</v>
      </c>
      <c r="G370" t="s">
        <v>988</v>
      </c>
      <c r="H370" s="276" t="s">
        <v>1593</v>
      </c>
      <c r="I370" s="276" t="s">
        <v>16</v>
      </c>
      <c r="J370" s="276" t="s">
        <v>18</v>
      </c>
      <c r="K370" s="276" t="s">
        <v>1623</v>
      </c>
      <c r="L370" s="276" t="s">
        <v>939</v>
      </c>
      <c r="M370" s="275" t="s">
        <v>2411</v>
      </c>
      <c r="N370" s="275" t="s">
        <v>1596</v>
      </c>
      <c r="O370" s="276" t="s">
        <v>21</v>
      </c>
      <c r="P370" t="s">
        <v>1597</v>
      </c>
      <c r="Q370" s="277"/>
    </row>
    <row r="371" spans="1:17" ht="30.6" x14ac:dyDescent="0.3">
      <c r="A371" s="271" t="s">
        <v>1589</v>
      </c>
      <c r="B371" s="272" t="s">
        <v>1758</v>
      </c>
      <c r="C371" s="272"/>
      <c r="D371" s="272" t="s">
        <v>2442</v>
      </c>
      <c r="E371" t="s">
        <v>989</v>
      </c>
      <c r="F371" t="s">
        <v>990</v>
      </c>
      <c r="G371" t="s">
        <v>991</v>
      </c>
      <c r="H371" s="273" t="s">
        <v>1593</v>
      </c>
      <c r="I371" s="273" t="s">
        <v>16</v>
      </c>
      <c r="J371" s="273" t="s">
        <v>17</v>
      </c>
      <c r="K371" s="273" t="s">
        <v>1635</v>
      </c>
      <c r="L371" s="273" t="s">
        <v>319</v>
      </c>
      <c r="M371" s="272" t="s">
        <v>1855</v>
      </c>
      <c r="N371" s="272" t="s">
        <v>1596</v>
      </c>
      <c r="O371" s="273"/>
      <c r="P371" t="s">
        <v>1597</v>
      </c>
      <c r="Q371" s="274"/>
    </row>
    <row r="372" spans="1:17" ht="30.6" x14ac:dyDescent="0.3">
      <c r="A372" s="271" t="s">
        <v>1589</v>
      </c>
      <c r="B372" s="275" t="s">
        <v>2443</v>
      </c>
      <c r="C372" s="275" t="s">
        <v>2444</v>
      </c>
      <c r="D372" s="275" t="s">
        <v>2445</v>
      </c>
      <c r="E372" t="s">
        <v>992</v>
      </c>
      <c r="F372" t="s">
        <v>993</v>
      </c>
      <c r="G372" t="s">
        <v>994</v>
      </c>
      <c r="H372" s="276" t="s">
        <v>1709</v>
      </c>
      <c r="I372" s="276" t="s">
        <v>20</v>
      </c>
      <c r="J372" s="276" t="s">
        <v>17</v>
      </c>
      <c r="K372" s="276" t="s">
        <v>1704</v>
      </c>
      <c r="L372" s="276" t="s">
        <v>251</v>
      </c>
      <c r="M372" s="275" t="s">
        <v>2446</v>
      </c>
      <c r="N372" s="275" t="s">
        <v>1631</v>
      </c>
      <c r="O372" s="276"/>
      <c r="P372" t="s">
        <v>1597</v>
      </c>
      <c r="Q372" s="277"/>
    </row>
    <row r="373" spans="1:17" ht="30.6" x14ac:dyDescent="0.3">
      <c r="A373" s="271" t="s">
        <v>1589</v>
      </c>
      <c r="B373" s="278">
        <v>44082</v>
      </c>
      <c r="C373" s="272"/>
      <c r="D373" s="272" t="s">
        <v>2447</v>
      </c>
      <c r="E373" t="s">
        <v>995</v>
      </c>
      <c r="F373" t="s">
        <v>996</v>
      </c>
      <c r="G373" t="s">
        <v>997</v>
      </c>
      <c r="H373" s="273" t="s">
        <v>1593</v>
      </c>
      <c r="I373" s="273" t="s">
        <v>16</v>
      </c>
      <c r="J373" s="273" t="s">
        <v>18</v>
      </c>
      <c r="K373" s="273" t="s">
        <v>1594</v>
      </c>
      <c r="L373" s="273" t="s">
        <v>514</v>
      </c>
      <c r="M373" s="272" t="s">
        <v>2448</v>
      </c>
      <c r="N373" s="272" t="s">
        <v>1596</v>
      </c>
      <c r="O373" s="273" t="s">
        <v>24</v>
      </c>
      <c r="P373" t="s">
        <v>1597</v>
      </c>
      <c r="Q373" s="274"/>
    </row>
    <row r="374" spans="1:17" ht="30.6" x14ac:dyDescent="0.3">
      <c r="A374" s="271" t="s">
        <v>1589</v>
      </c>
      <c r="B374" s="275" t="s">
        <v>1665</v>
      </c>
      <c r="C374" s="275"/>
      <c r="D374" s="275" t="s">
        <v>2449</v>
      </c>
      <c r="E374" t="s">
        <v>998</v>
      </c>
      <c r="F374" t="s">
        <v>999</v>
      </c>
      <c r="G374" t="s">
        <v>1000</v>
      </c>
      <c r="H374" s="276" t="s">
        <v>1593</v>
      </c>
      <c r="I374" s="276" t="s">
        <v>16</v>
      </c>
      <c r="J374" s="276" t="s">
        <v>18</v>
      </c>
      <c r="K374" s="276" t="s">
        <v>1635</v>
      </c>
      <c r="L374" s="276" t="s">
        <v>319</v>
      </c>
      <c r="M374" s="275" t="s">
        <v>2450</v>
      </c>
      <c r="N374" s="275" t="s">
        <v>1596</v>
      </c>
      <c r="O374" s="276" t="s">
        <v>24</v>
      </c>
      <c r="P374" t="s">
        <v>1597</v>
      </c>
      <c r="Q374" s="277"/>
    </row>
    <row r="375" spans="1:17" ht="30.6" x14ac:dyDescent="0.3">
      <c r="A375" s="271" t="s">
        <v>1589</v>
      </c>
      <c r="B375" s="272" t="s">
        <v>1665</v>
      </c>
      <c r="C375" s="272"/>
      <c r="D375" s="272" t="s">
        <v>2451</v>
      </c>
      <c r="E375" t="s">
        <v>1347</v>
      </c>
      <c r="F375" t="s">
        <v>1348</v>
      </c>
      <c r="G375" t="s">
        <v>1349</v>
      </c>
      <c r="H375" s="273" t="s">
        <v>1767</v>
      </c>
      <c r="I375" s="273" t="s">
        <v>16</v>
      </c>
      <c r="J375" s="273" t="s">
        <v>18</v>
      </c>
      <c r="K375" s="273" t="s">
        <v>1635</v>
      </c>
      <c r="L375" s="273" t="s">
        <v>319</v>
      </c>
      <c r="M375" s="272" t="s">
        <v>2450</v>
      </c>
      <c r="N375" s="272" t="s">
        <v>1596</v>
      </c>
      <c r="O375" s="273" t="s">
        <v>24</v>
      </c>
      <c r="P375" t="s">
        <v>1597</v>
      </c>
      <c r="Q375" s="274"/>
    </row>
    <row r="376" spans="1:17" ht="30.6" x14ac:dyDescent="0.3">
      <c r="A376" s="271" t="s">
        <v>1589</v>
      </c>
      <c r="B376" s="279">
        <v>44088</v>
      </c>
      <c r="C376" s="275"/>
      <c r="D376" s="275" t="s">
        <v>2452</v>
      </c>
      <c r="E376" t="s">
        <v>1001</v>
      </c>
      <c r="F376" t="s">
        <v>2453</v>
      </c>
      <c r="G376" t="s">
        <v>2454</v>
      </c>
      <c r="H376" s="276" t="s">
        <v>1593</v>
      </c>
      <c r="I376" s="276" t="s">
        <v>16</v>
      </c>
      <c r="J376" s="276" t="s">
        <v>18</v>
      </c>
      <c r="K376" s="276" t="s">
        <v>1635</v>
      </c>
      <c r="L376" s="276" t="s">
        <v>72</v>
      </c>
      <c r="M376" s="275" t="s">
        <v>1636</v>
      </c>
      <c r="N376" s="275" t="s">
        <v>1596</v>
      </c>
      <c r="O376" s="276" t="s">
        <v>1637</v>
      </c>
      <c r="P376" t="s">
        <v>1597</v>
      </c>
      <c r="Q376" s="277"/>
    </row>
    <row r="377" spans="1:17" ht="30.6" x14ac:dyDescent="0.3">
      <c r="A377" s="271" t="s">
        <v>1589</v>
      </c>
      <c r="B377" s="272" t="s">
        <v>1642</v>
      </c>
      <c r="C377" s="272"/>
      <c r="D377" s="272" t="s">
        <v>2455</v>
      </c>
      <c r="E377" t="s">
        <v>1002</v>
      </c>
      <c r="F377" t="s">
        <v>2456</v>
      </c>
      <c r="G377" t="s">
        <v>2457</v>
      </c>
      <c r="H377" s="273" t="s">
        <v>1593</v>
      </c>
      <c r="I377" s="273" t="s">
        <v>16</v>
      </c>
      <c r="J377" s="273" t="s">
        <v>17</v>
      </c>
      <c r="K377" s="273" t="s">
        <v>1635</v>
      </c>
      <c r="L377" s="273" t="s">
        <v>72</v>
      </c>
      <c r="M377" s="272" t="s">
        <v>1636</v>
      </c>
      <c r="N377" s="272" t="s">
        <v>1596</v>
      </c>
      <c r="O377" s="273" t="s">
        <v>1637</v>
      </c>
      <c r="P377" t="s">
        <v>1597</v>
      </c>
      <c r="Q377" s="274"/>
    </row>
    <row r="378" spans="1:17" ht="30.6" x14ac:dyDescent="0.3">
      <c r="A378" s="271" t="s">
        <v>1589</v>
      </c>
      <c r="B378" s="275" t="s">
        <v>2269</v>
      </c>
      <c r="C378" s="275"/>
      <c r="D378" s="275" t="s">
        <v>2458</v>
      </c>
      <c r="E378" t="s">
        <v>1003</v>
      </c>
      <c r="F378" t="s">
        <v>1004</v>
      </c>
      <c r="G378" t="s">
        <v>1005</v>
      </c>
      <c r="H378" s="276" t="s">
        <v>1593</v>
      </c>
      <c r="I378" s="276" t="s">
        <v>16</v>
      </c>
      <c r="J378" s="276" t="s">
        <v>18</v>
      </c>
      <c r="K378" s="276" t="s">
        <v>1635</v>
      </c>
      <c r="L378" s="276" t="s">
        <v>1448</v>
      </c>
      <c r="M378" s="275" t="s">
        <v>2459</v>
      </c>
      <c r="N378" s="275" t="s">
        <v>1596</v>
      </c>
      <c r="O378" s="276" t="s">
        <v>24</v>
      </c>
      <c r="P378" t="s">
        <v>1597</v>
      </c>
      <c r="Q378" s="277"/>
    </row>
    <row r="379" spans="1:17" ht="30.6" x14ac:dyDescent="0.3">
      <c r="A379" s="271" t="s">
        <v>1589</v>
      </c>
      <c r="B379" s="272" t="s">
        <v>1665</v>
      </c>
      <c r="C379" s="272"/>
      <c r="D379" s="272" t="s">
        <v>2460</v>
      </c>
      <c r="E379" t="s">
        <v>1006</v>
      </c>
      <c r="F379" t="s">
        <v>1007</v>
      </c>
      <c r="G379" t="s">
        <v>1008</v>
      </c>
      <c r="H379" s="273" t="s">
        <v>1593</v>
      </c>
      <c r="I379" s="273" t="s">
        <v>16</v>
      </c>
      <c r="J379" s="273" t="s">
        <v>18</v>
      </c>
      <c r="K379" s="273" t="s">
        <v>1635</v>
      </c>
      <c r="L379" s="273" t="s">
        <v>1448</v>
      </c>
      <c r="M379" s="272" t="s">
        <v>2459</v>
      </c>
      <c r="N379" s="272" t="s">
        <v>1596</v>
      </c>
      <c r="O379" s="273"/>
      <c r="P379" t="s">
        <v>1597</v>
      </c>
      <c r="Q379" s="274"/>
    </row>
    <row r="380" spans="1:17" ht="30.6" x14ac:dyDescent="0.3">
      <c r="A380" s="271" t="s">
        <v>1589</v>
      </c>
      <c r="B380" s="275" t="s">
        <v>1665</v>
      </c>
      <c r="C380" s="275"/>
      <c r="D380" s="275" t="s">
        <v>2461</v>
      </c>
      <c r="E380" t="s">
        <v>1009</v>
      </c>
      <c r="F380" t="s">
        <v>1010</v>
      </c>
      <c r="G380" t="s">
        <v>1011</v>
      </c>
      <c r="H380" s="276" t="s">
        <v>1593</v>
      </c>
      <c r="I380" s="276" t="s">
        <v>16</v>
      </c>
      <c r="J380" s="276" t="s">
        <v>18</v>
      </c>
      <c r="K380" s="276" t="s">
        <v>1635</v>
      </c>
      <c r="L380" s="276" t="s">
        <v>1448</v>
      </c>
      <c r="M380" s="275" t="s">
        <v>2459</v>
      </c>
      <c r="N380" s="275" t="s">
        <v>1596</v>
      </c>
      <c r="O380" s="276"/>
      <c r="P380" t="s">
        <v>1597</v>
      </c>
      <c r="Q380" s="277"/>
    </row>
    <row r="381" spans="1:17" ht="30.6" x14ac:dyDescent="0.3">
      <c r="A381" s="271" t="s">
        <v>1589</v>
      </c>
      <c r="B381" s="272" t="s">
        <v>1665</v>
      </c>
      <c r="C381" s="272"/>
      <c r="D381" s="272" t="s">
        <v>2462</v>
      </c>
      <c r="E381" t="s">
        <v>1012</v>
      </c>
      <c r="F381" t="s">
        <v>1013</v>
      </c>
      <c r="G381" t="s">
        <v>1014</v>
      </c>
      <c r="H381" s="273" t="s">
        <v>1593</v>
      </c>
      <c r="I381" s="273" t="s">
        <v>16</v>
      </c>
      <c r="J381" s="273" t="s">
        <v>18</v>
      </c>
      <c r="K381" s="273" t="s">
        <v>1635</v>
      </c>
      <c r="L381" s="273" t="s">
        <v>1448</v>
      </c>
      <c r="M381" s="272" t="s">
        <v>2459</v>
      </c>
      <c r="N381" s="272" t="s">
        <v>1596</v>
      </c>
      <c r="O381" s="273"/>
      <c r="P381" t="s">
        <v>1597</v>
      </c>
      <c r="Q381" s="274"/>
    </row>
    <row r="382" spans="1:17" ht="30.6" x14ac:dyDescent="0.3">
      <c r="A382" s="271" t="s">
        <v>1589</v>
      </c>
      <c r="B382" s="275" t="s">
        <v>2463</v>
      </c>
      <c r="C382" s="275"/>
      <c r="D382" s="275" t="s">
        <v>2464</v>
      </c>
      <c r="E382" t="s">
        <v>1015</v>
      </c>
      <c r="F382" t="s">
        <v>1016</v>
      </c>
      <c r="G382" t="s">
        <v>1017</v>
      </c>
      <c r="H382" s="276" t="s">
        <v>1593</v>
      </c>
      <c r="I382" s="276" t="s">
        <v>16</v>
      </c>
      <c r="J382" s="276" t="s">
        <v>18</v>
      </c>
      <c r="K382" s="276" t="s">
        <v>1635</v>
      </c>
      <c r="L382" s="276" t="s">
        <v>1448</v>
      </c>
      <c r="M382" s="275" t="s">
        <v>2459</v>
      </c>
      <c r="N382" s="275" t="s">
        <v>1596</v>
      </c>
      <c r="O382" s="276" t="s">
        <v>212</v>
      </c>
      <c r="P382" t="s">
        <v>1597</v>
      </c>
      <c r="Q382" s="277"/>
    </row>
    <row r="383" spans="1:17" ht="30.6" x14ac:dyDescent="0.3">
      <c r="A383" s="271" t="s">
        <v>1589</v>
      </c>
      <c r="B383" s="278">
        <v>44101</v>
      </c>
      <c r="C383" s="272"/>
      <c r="D383" s="272" t="s">
        <v>2465</v>
      </c>
      <c r="E383" t="s">
        <v>1018</v>
      </c>
      <c r="F383" t="s">
        <v>1019</v>
      </c>
      <c r="G383" t="s">
        <v>1020</v>
      </c>
      <c r="H383" s="273" t="s">
        <v>1593</v>
      </c>
      <c r="I383" s="273" t="s">
        <v>16</v>
      </c>
      <c r="J383" s="273" t="s">
        <v>18</v>
      </c>
      <c r="K383" s="273" t="s">
        <v>1623</v>
      </c>
      <c r="L383" s="273" t="s">
        <v>88</v>
      </c>
      <c r="M383" s="272" t="s">
        <v>1654</v>
      </c>
      <c r="N383" s="272" t="s">
        <v>1596</v>
      </c>
      <c r="O383" s="273" t="s">
        <v>89</v>
      </c>
      <c r="P383" t="s">
        <v>1597</v>
      </c>
      <c r="Q383" s="274"/>
    </row>
    <row r="384" spans="1:17" ht="30.6" x14ac:dyDescent="0.3">
      <c r="A384" s="271" t="s">
        <v>1589</v>
      </c>
      <c r="B384" s="275" t="s">
        <v>2466</v>
      </c>
      <c r="C384" s="275"/>
      <c r="D384" s="275" t="s">
        <v>2467</v>
      </c>
      <c r="E384" t="s">
        <v>1021</v>
      </c>
      <c r="F384" t="s">
        <v>1022</v>
      </c>
      <c r="G384" t="s">
        <v>1023</v>
      </c>
      <c r="H384" s="276" t="s">
        <v>1593</v>
      </c>
      <c r="I384" s="276" t="s">
        <v>16</v>
      </c>
      <c r="J384" s="276" t="s">
        <v>18</v>
      </c>
      <c r="K384" s="276" t="s">
        <v>1594</v>
      </c>
      <c r="L384" s="276" t="s">
        <v>898</v>
      </c>
      <c r="M384" s="275" t="s">
        <v>2468</v>
      </c>
      <c r="N384" s="275" t="s">
        <v>1596</v>
      </c>
      <c r="O384" s="276" t="s">
        <v>163</v>
      </c>
      <c r="P384" t="s">
        <v>1597</v>
      </c>
      <c r="Q384" s="277"/>
    </row>
    <row r="385" spans="1:17" ht="30.6" x14ac:dyDescent="0.3">
      <c r="A385" s="271" t="s">
        <v>1589</v>
      </c>
      <c r="B385" s="272" t="s">
        <v>2466</v>
      </c>
      <c r="C385" s="272"/>
      <c r="D385" s="272" t="s">
        <v>2469</v>
      </c>
      <c r="E385" t="s">
        <v>1024</v>
      </c>
      <c r="F385" t="s">
        <v>1025</v>
      </c>
      <c r="G385" t="s">
        <v>1026</v>
      </c>
      <c r="H385" s="273" t="s">
        <v>1593</v>
      </c>
      <c r="I385" s="273" t="s">
        <v>16</v>
      </c>
      <c r="J385" s="273" t="s">
        <v>17</v>
      </c>
      <c r="K385" s="273" t="s">
        <v>1594</v>
      </c>
      <c r="L385" s="273" t="s">
        <v>898</v>
      </c>
      <c r="M385" s="272" t="s">
        <v>2470</v>
      </c>
      <c r="N385" s="272" t="s">
        <v>1596</v>
      </c>
      <c r="O385" s="273" t="s">
        <v>163</v>
      </c>
      <c r="P385" t="s">
        <v>1597</v>
      </c>
      <c r="Q385" s="274"/>
    </row>
    <row r="386" spans="1:17" ht="30.6" x14ac:dyDescent="0.3">
      <c r="A386" s="271" t="s">
        <v>1589</v>
      </c>
      <c r="B386" s="275" t="s">
        <v>2466</v>
      </c>
      <c r="C386" s="275"/>
      <c r="D386" s="275" t="s">
        <v>2471</v>
      </c>
      <c r="E386" t="s">
        <v>1027</v>
      </c>
      <c r="F386" t="s">
        <v>1028</v>
      </c>
      <c r="G386" t="s">
        <v>1029</v>
      </c>
      <c r="H386" s="276" t="s">
        <v>1593</v>
      </c>
      <c r="I386" s="276" t="s">
        <v>16</v>
      </c>
      <c r="J386" s="276" t="s">
        <v>18</v>
      </c>
      <c r="K386" s="276" t="s">
        <v>1594</v>
      </c>
      <c r="L386" s="276" t="s">
        <v>898</v>
      </c>
      <c r="M386" s="275" t="s">
        <v>2468</v>
      </c>
      <c r="N386" s="275" t="s">
        <v>1596</v>
      </c>
      <c r="O386" s="276" t="s">
        <v>23</v>
      </c>
      <c r="P386" t="s">
        <v>1597</v>
      </c>
      <c r="Q386" s="277"/>
    </row>
    <row r="387" spans="1:17" ht="30.6" x14ac:dyDescent="0.3">
      <c r="A387" s="271" t="s">
        <v>1589</v>
      </c>
      <c r="B387" s="272" t="s">
        <v>2005</v>
      </c>
      <c r="C387" s="272"/>
      <c r="D387" s="272" t="s">
        <v>2472</v>
      </c>
      <c r="E387" t="s">
        <v>1030</v>
      </c>
      <c r="F387" t="s">
        <v>1031</v>
      </c>
      <c r="G387" t="s">
        <v>1032</v>
      </c>
      <c r="H387" s="273" t="s">
        <v>1593</v>
      </c>
      <c r="I387" s="273" t="s">
        <v>16</v>
      </c>
      <c r="J387" s="273" t="s">
        <v>17</v>
      </c>
      <c r="K387" s="273" t="s">
        <v>1594</v>
      </c>
      <c r="L387" s="273" t="s">
        <v>898</v>
      </c>
      <c r="M387" s="272" t="s">
        <v>1978</v>
      </c>
      <c r="N387" s="272" t="s">
        <v>1596</v>
      </c>
      <c r="O387" s="273" t="s">
        <v>24</v>
      </c>
      <c r="P387" t="s">
        <v>1597</v>
      </c>
      <c r="Q387" s="274"/>
    </row>
    <row r="388" spans="1:17" ht="30.6" x14ac:dyDescent="0.3">
      <c r="A388" s="271" t="s">
        <v>1589</v>
      </c>
      <c r="B388" s="275" t="s">
        <v>1723</v>
      </c>
      <c r="C388" s="275" t="s">
        <v>2473</v>
      </c>
      <c r="D388" s="275" t="s">
        <v>2474</v>
      </c>
      <c r="E388" t="s">
        <v>1033</v>
      </c>
      <c r="F388" t="s">
        <v>1034</v>
      </c>
      <c r="G388" t="s">
        <v>1035</v>
      </c>
      <c r="H388" s="276" t="s">
        <v>1593</v>
      </c>
      <c r="I388" s="276" t="s">
        <v>20</v>
      </c>
      <c r="J388" s="276" t="s">
        <v>17</v>
      </c>
      <c r="K388" s="276" t="s">
        <v>1623</v>
      </c>
      <c r="L388" s="276" t="s">
        <v>1036</v>
      </c>
      <c r="M388" s="275" t="s">
        <v>2475</v>
      </c>
      <c r="N388" s="275" t="s">
        <v>1631</v>
      </c>
      <c r="O388" s="276"/>
      <c r="P388" t="s">
        <v>1597</v>
      </c>
      <c r="Q388" s="277"/>
    </row>
    <row r="389" spans="1:17" ht="30.6" x14ac:dyDescent="0.3">
      <c r="A389" s="271" t="s">
        <v>1589</v>
      </c>
      <c r="B389" s="272" t="s">
        <v>1723</v>
      </c>
      <c r="C389" s="272" t="s">
        <v>2476</v>
      </c>
      <c r="D389" s="272" t="s">
        <v>2477</v>
      </c>
      <c r="E389" t="s">
        <v>1037</v>
      </c>
      <c r="F389" t="s">
        <v>1038</v>
      </c>
      <c r="G389" t="s">
        <v>1039</v>
      </c>
      <c r="H389" s="273" t="s">
        <v>1593</v>
      </c>
      <c r="I389" s="273" t="s">
        <v>20</v>
      </c>
      <c r="J389" s="273" t="s">
        <v>17</v>
      </c>
      <c r="K389" s="273" t="s">
        <v>1623</v>
      </c>
      <c r="L389" s="273" t="s">
        <v>1036</v>
      </c>
      <c r="M389" s="272" t="s">
        <v>2475</v>
      </c>
      <c r="N389" s="272" t="s">
        <v>1631</v>
      </c>
      <c r="O389" s="273"/>
      <c r="P389" t="s">
        <v>1597</v>
      </c>
      <c r="Q389" s="274"/>
    </row>
    <row r="390" spans="1:17" ht="30.6" x14ac:dyDescent="0.3">
      <c r="A390" s="271" t="s">
        <v>1589</v>
      </c>
      <c r="B390" s="275" t="s">
        <v>1723</v>
      </c>
      <c r="C390" s="275" t="s">
        <v>2478</v>
      </c>
      <c r="D390" s="275" t="s">
        <v>2479</v>
      </c>
      <c r="E390" t="s">
        <v>1040</v>
      </c>
      <c r="F390" t="s">
        <v>1041</v>
      </c>
      <c r="G390" t="s">
        <v>1042</v>
      </c>
      <c r="H390" s="276" t="s">
        <v>1593</v>
      </c>
      <c r="I390" s="276" t="s">
        <v>20</v>
      </c>
      <c r="J390" s="276" t="s">
        <v>17</v>
      </c>
      <c r="K390" s="276" t="s">
        <v>1623</v>
      </c>
      <c r="L390" s="276" t="s">
        <v>1036</v>
      </c>
      <c r="M390" s="275" t="s">
        <v>2475</v>
      </c>
      <c r="N390" s="275" t="s">
        <v>1631</v>
      </c>
      <c r="O390" s="276"/>
      <c r="P390" t="s">
        <v>1597</v>
      </c>
      <c r="Q390" s="277"/>
    </row>
    <row r="391" spans="1:17" ht="30.6" x14ac:dyDescent="0.3">
      <c r="A391" s="271" t="s">
        <v>1589</v>
      </c>
      <c r="B391" s="272" t="s">
        <v>1723</v>
      </c>
      <c r="C391" s="272" t="s">
        <v>2480</v>
      </c>
      <c r="D391" s="272" t="s">
        <v>2481</v>
      </c>
      <c r="E391" t="s">
        <v>1043</v>
      </c>
      <c r="F391" t="s">
        <v>1044</v>
      </c>
      <c r="G391" t="s">
        <v>1035</v>
      </c>
      <c r="H391" s="273" t="s">
        <v>1593</v>
      </c>
      <c r="I391" s="273" t="s">
        <v>20</v>
      </c>
      <c r="J391" s="273" t="s">
        <v>17</v>
      </c>
      <c r="K391" s="273" t="s">
        <v>1623</v>
      </c>
      <c r="L391" s="273" t="s">
        <v>1036</v>
      </c>
      <c r="M391" s="272" t="s">
        <v>2482</v>
      </c>
      <c r="N391" s="272" t="s">
        <v>1631</v>
      </c>
      <c r="O391" s="273"/>
      <c r="P391" t="s">
        <v>1597</v>
      </c>
      <c r="Q391" s="274"/>
    </row>
    <row r="392" spans="1:17" ht="30.6" x14ac:dyDescent="0.3">
      <c r="A392" s="271" t="s">
        <v>1589</v>
      </c>
      <c r="B392" s="275" t="s">
        <v>1723</v>
      </c>
      <c r="C392" s="275" t="s">
        <v>2483</v>
      </c>
      <c r="D392" s="275" t="s">
        <v>2484</v>
      </c>
      <c r="E392" t="s">
        <v>1045</v>
      </c>
      <c r="F392" t="s">
        <v>1046</v>
      </c>
      <c r="G392" t="s">
        <v>1047</v>
      </c>
      <c r="H392" s="276" t="s">
        <v>1593</v>
      </c>
      <c r="I392" s="276" t="s">
        <v>20</v>
      </c>
      <c r="J392" s="276" t="s">
        <v>17</v>
      </c>
      <c r="K392" s="276" t="s">
        <v>1623</v>
      </c>
      <c r="L392" s="276" t="s">
        <v>1036</v>
      </c>
      <c r="M392" s="275" t="s">
        <v>2482</v>
      </c>
      <c r="N392" s="275" t="s">
        <v>1631</v>
      </c>
      <c r="O392" s="276"/>
      <c r="P392" t="s">
        <v>1597</v>
      </c>
      <c r="Q392" s="277"/>
    </row>
    <row r="393" spans="1:17" ht="30.6" x14ac:dyDescent="0.3">
      <c r="A393" s="271" t="s">
        <v>1589</v>
      </c>
      <c r="B393" s="272" t="s">
        <v>2424</v>
      </c>
      <c r="C393" s="272"/>
      <c r="D393" s="272" t="s">
        <v>2485</v>
      </c>
      <c r="E393" t="s">
        <v>1048</v>
      </c>
      <c r="F393" t="s">
        <v>1049</v>
      </c>
      <c r="G393" t="s">
        <v>1050</v>
      </c>
      <c r="H393" s="273" t="s">
        <v>1593</v>
      </c>
      <c r="I393" s="273" t="s">
        <v>16</v>
      </c>
      <c r="J393" s="273" t="s">
        <v>17</v>
      </c>
      <c r="K393" s="273" t="s">
        <v>1623</v>
      </c>
      <c r="L393" s="273" t="s">
        <v>1036</v>
      </c>
      <c r="M393" s="272" t="s">
        <v>2486</v>
      </c>
      <c r="N393" s="272" t="s">
        <v>1631</v>
      </c>
      <c r="O393" s="273"/>
      <c r="P393" t="s">
        <v>1597</v>
      </c>
      <c r="Q393" s="274"/>
    </row>
    <row r="394" spans="1:17" ht="30.6" x14ac:dyDescent="0.3">
      <c r="A394" s="271" t="s">
        <v>1589</v>
      </c>
      <c r="B394" s="275" t="s">
        <v>2463</v>
      </c>
      <c r="C394" s="275"/>
      <c r="D394" s="275" t="s">
        <v>2487</v>
      </c>
      <c r="E394" t="s">
        <v>1051</v>
      </c>
      <c r="F394" t="s">
        <v>1052</v>
      </c>
      <c r="G394" t="s">
        <v>1053</v>
      </c>
      <c r="H394" s="276" t="s">
        <v>1593</v>
      </c>
      <c r="I394" s="276" t="s">
        <v>16</v>
      </c>
      <c r="J394" s="276" t="s">
        <v>18</v>
      </c>
      <c r="K394" s="276" t="s">
        <v>1635</v>
      </c>
      <c r="L394" s="276" t="s">
        <v>319</v>
      </c>
      <c r="M394" s="275" t="s">
        <v>2301</v>
      </c>
      <c r="N394" s="275" t="s">
        <v>1596</v>
      </c>
      <c r="O394" s="276" t="s">
        <v>799</v>
      </c>
      <c r="P394" t="s">
        <v>1597</v>
      </c>
      <c r="Q394" s="277"/>
    </row>
    <row r="395" spans="1:17" ht="30.6" x14ac:dyDescent="0.3">
      <c r="A395" s="271" t="s">
        <v>1589</v>
      </c>
      <c r="B395" s="272" t="s">
        <v>2463</v>
      </c>
      <c r="C395" s="272"/>
      <c r="D395" s="272" t="s">
        <v>2488</v>
      </c>
      <c r="E395" t="s">
        <v>1054</v>
      </c>
      <c r="F395" t="s">
        <v>1055</v>
      </c>
      <c r="G395" t="s">
        <v>1056</v>
      </c>
      <c r="H395" s="273" t="s">
        <v>1593</v>
      </c>
      <c r="I395" s="273" t="s">
        <v>16</v>
      </c>
      <c r="J395" s="273" t="s">
        <v>18</v>
      </c>
      <c r="K395" s="273" t="s">
        <v>1635</v>
      </c>
      <c r="L395" s="273" t="s">
        <v>319</v>
      </c>
      <c r="M395" s="272" t="s">
        <v>2301</v>
      </c>
      <c r="N395" s="272" t="s">
        <v>1596</v>
      </c>
      <c r="O395" s="273" t="s">
        <v>799</v>
      </c>
      <c r="P395" t="s">
        <v>1597</v>
      </c>
      <c r="Q395" s="274"/>
    </row>
    <row r="396" spans="1:17" ht="30.6" x14ac:dyDescent="0.3">
      <c r="A396" s="271" t="s">
        <v>1589</v>
      </c>
      <c r="B396" s="275" t="s">
        <v>2463</v>
      </c>
      <c r="C396" s="275"/>
      <c r="D396" s="275" t="s">
        <v>2489</v>
      </c>
      <c r="E396" t="s">
        <v>1057</v>
      </c>
      <c r="F396" t="s">
        <v>1058</v>
      </c>
      <c r="G396" t="s">
        <v>1059</v>
      </c>
      <c r="H396" s="276" t="s">
        <v>1593</v>
      </c>
      <c r="I396" s="276" t="s">
        <v>16</v>
      </c>
      <c r="J396" s="276" t="s">
        <v>18</v>
      </c>
      <c r="K396" s="276" t="s">
        <v>1635</v>
      </c>
      <c r="L396" s="276" t="s">
        <v>319</v>
      </c>
      <c r="M396" s="275" t="s">
        <v>2301</v>
      </c>
      <c r="N396" s="275"/>
      <c r="O396" s="276" t="s">
        <v>799</v>
      </c>
      <c r="P396" t="s">
        <v>1597</v>
      </c>
      <c r="Q396" s="277"/>
    </row>
    <row r="397" spans="1:17" ht="30.6" x14ac:dyDescent="0.3">
      <c r="A397" s="271" t="s">
        <v>1589</v>
      </c>
      <c r="B397" s="272" t="s">
        <v>2236</v>
      </c>
      <c r="C397" s="272"/>
      <c r="D397" s="272" t="s">
        <v>2490</v>
      </c>
      <c r="E397" t="s">
        <v>1060</v>
      </c>
      <c r="F397" t="s">
        <v>1061</v>
      </c>
      <c r="G397" t="s">
        <v>1062</v>
      </c>
      <c r="H397" s="273" t="s">
        <v>1593</v>
      </c>
      <c r="I397" s="273" t="s">
        <v>16</v>
      </c>
      <c r="J397" s="273" t="s">
        <v>17</v>
      </c>
      <c r="K397" s="273" t="s">
        <v>1635</v>
      </c>
      <c r="L397" s="273" t="s">
        <v>732</v>
      </c>
      <c r="M397" s="272" t="s">
        <v>2239</v>
      </c>
      <c r="N397" s="272" t="s">
        <v>1596</v>
      </c>
      <c r="O397" s="273" t="s">
        <v>24</v>
      </c>
      <c r="P397" t="s">
        <v>1597</v>
      </c>
      <c r="Q397" s="274"/>
    </row>
    <row r="398" spans="1:17" ht="30.6" x14ac:dyDescent="0.3">
      <c r="A398" s="271" t="s">
        <v>1589</v>
      </c>
      <c r="B398" s="275" t="s">
        <v>2400</v>
      </c>
      <c r="C398" s="275"/>
      <c r="D398" s="275" t="s">
        <v>2491</v>
      </c>
      <c r="E398" t="s">
        <v>1063</v>
      </c>
      <c r="F398" t="s">
        <v>1064</v>
      </c>
      <c r="G398" t="s">
        <v>1065</v>
      </c>
      <c r="H398" s="276" t="s">
        <v>1593</v>
      </c>
      <c r="I398" s="276" t="s">
        <v>16</v>
      </c>
      <c r="J398" s="276" t="s">
        <v>17</v>
      </c>
      <c r="K398" s="276" t="s">
        <v>1635</v>
      </c>
      <c r="L398" s="276" t="s">
        <v>732</v>
      </c>
      <c r="M398" s="275" t="s">
        <v>2239</v>
      </c>
      <c r="N398" s="275" t="s">
        <v>1596</v>
      </c>
      <c r="O398" s="276" t="s">
        <v>24</v>
      </c>
      <c r="P398" t="s">
        <v>1597</v>
      </c>
      <c r="Q398" s="277"/>
    </row>
    <row r="399" spans="1:17" ht="30.6" x14ac:dyDescent="0.3">
      <c r="A399" s="271" t="s">
        <v>1589</v>
      </c>
      <c r="B399" s="278">
        <v>44064</v>
      </c>
      <c r="C399" s="272"/>
      <c r="D399" s="272" t="s">
        <v>2492</v>
      </c>
      <c r="E399" t="s">
        <v>1066</v>
      </c>
      <c r="F399" t="s">
        <v>1067</v>
      </c>
      <c r="G399" t="s">
        <v>1068</v>
      </c>
      <c r="H399" s="273" t="s">
        <v>1593</v>
      </c>
      <c r="I399" s="273" t="s">
        <v>16</v>
      </c>
      <c r="J399" s="273" t="s">
        <v>18</v>
      </c>
      <c r="K399" s="273" t="s">
        <v>1635</v>
      </c>
      <c r="L399" s="273" t="s">
        <v>732</v>
      </c>
      <c r="M399" s="272" t="s">
        <v>2239</v>
      </c>
      <c r="N399" s="272" t="s">
        <v>1596</v>
      </c>
      <c r="O399" s="273" t="s">
        <v>24</v>
      </c>
      <c r="P399" t="s">
        <v>1597</v>
      </c>
      <c r="Q399" s="274"/>
    </row>
    <row r="400" spans="1:17" ht="30.6" x14ac:dyDescent="0.3">
      <c r="A400" s="271" t="s">
        <v>1589</v>
      </c>
      <c r="B400" s="275" t="s">
        <v>2400</v>
      </c>
      <c r="C400" s="275"/>
      <c r="D400" s="275" t="s">
        <v>2493</v>
      </c>
      <c r="E400" t="s">
        <v>1069</v>
      </c>
      <c r="F400" t="s">
        <v>1070</v>
      </c>
      <c r="G400" t="s">
        <v>1071</v>
      </c>
      <c r="H400" s="276" t="s">
        <v>1593</v>
      </c>
      <c r="I400" s="276" t="s">
        <v>16</v>
      </c>
      <c r="J400" s="276" t="s">
        <v>17</v>
      </c>
      <c r="K400" s="276" t="s">
        <v>1635</v>
      </c>
      <c r="L400" s="276" t="s">
        <v>732</v>
      </c>
      <c r="M400" s="275" t="s">
        <v>2239</v>
      </c>
      <c r="N400" s="275" t="s">
        <v>1596</v>
      </c>
      <c r="O400" s="276" t="s">
        <v>1072</v>
      </c>
      <c r="P400" t="s">
        <v>1597</v>
      </c>
      <c r="Q400" s="277"/>
    </row>
    <row r="401" spans="1:17" ht="30.6" x14ac:dyDescent="0.3">
      <c r="A401" s="271" t="s">
        <v>1589</v>
      </c>
      <c r="B401" s="272" t="s">
        <v>2236</v>
      </c>
      <c r="C401" s="272"/>
      <c r="D401" s="272" t="s">
        <v>2494</v>
      </c>
      <c r="E401" t="s">
        <v>1073</v>
      </c>
      <c r="F401" t="s">
        <v>1074</v>
      </c>
      <c r="G401" t="s">
        <v>1075</v>
      </c>
      <c r="H401" s="273" t="s">
        <v>1593</v>
      </c>
      <c r="I401" s="273" t="s">
        <v>16</v>
      </c>
      <c r="J401" s="273" t="s">
        <v>17</v>
      </c>
      <c r="K401" s="273" t="s">
        <v>1635</v>
      </c>
      <c r="L401" s="273" t="s">
        <v>732</v>
      </c>
      <c r="M401" s="272" t="s">
        <v>2239</v>
      </c>
      <c r="N401" s="272" t="s">
        <v>1596</v>
      </c>
      <c r="O401" s="273" t="s">
        <v>24</v>
      </c>
      <c r="P401" t="s">
        <v>1597</v>
      </c>
      <c r="Q401" s="274"/>
    </row>
    <row r="402" spans="1:17" ht="30.6" x14ac:dyDescent="0.3">
      <c r="A402" s="271" t="s">
        <v>1589</v>
      </c>
      <c r="B402" s="275" t="s">
        <v>2400</v>
      </c>
      <c r="C402" s="275"/>
      <c r="D402" s="275" t="s">
        <v>2495</v>
      </c>
      <c r="E402" t="s">
        <v>1076</v>
      </c>
      <c r="F402" t="s">
        <v>1077</v>
      </c>
      <c r="G402" t="s">
        <v>1078</v>
      </c>
      <c r="H402" s="276" t="s">
        <v>1593</v>
      </c>
      <c r="I402" s="276" t="s">
        <v>16</v>
      </c>
      <c r="J402" s="276" t="s">
        <v>17</v>
      </c>
      <c r="K402" s="276" t="s">
        <v>1635</v>
      </c>
      <c r="L402" s="276" t="s">
        <v>732</v>
      </c>
      <c r="M402" s="275" t="s">
        <v>2239</v>
      </c>
      <c r="N402" s="275" t="s">
        <v>1596</v>
      </c>
      <c r="O402" s="276" t="s">
        <v>24</v>
      </c>
      <c r="P402" t="s">
        <v>1597</v>
      </c>
      <c r="Q402" s="277"/>
    </row>
    <row r="403" spans="1:17" ht="30.6" x14ac:dyDescent="0.3">
      <c r="A403" s="271" t="s">
        <v>1589</v>
      </c>
      <c r="B403" s="272" t="s">
        <v>1944</v>
      </c>
      <c r="C403" s="272"/>
      <c r="D403" s="272" t="s">
        <v>2496</v>
      </c>
      <c r="E403" t="s">
        <v>1079</v>
      </c>
      <c r="F403" t="s">
        <v>2497</v>
      </c>
      <c r="G403" t="s">
        <v>2498</v>
      </c>
      <c r="H403" s="273" t="s">
        <v>1593</v>
      </c>
      <c r="I403" s="273" t="s">
        <v>16</v>
      </c>
      <c r="J403" s="273" t="s">
        <v>17</v>
      </c>
      <c r="K403" s="273" t="s">
        <v>1635</v>
      </c>
      <c r="L403" s="273" t="s">
        <v>72</v>
      </c>
      <c r="M403" s="272" t="s">
        <v>1636</v>
      </c>
      <c r="N403" s="272" t="s">
        <v>1596</v>
      </c>
      <c r="O403" s="273" t="s">
        <v>1637</v>
      </c>
      <c r="P403" t="s">
        <v>1597</v>
      </c>
      <c r="Q403" s="274"/>
    </row>
    <row r="404" spans="1:17" ht="30.6" x14ac:dyDescent="0.3">
      <c r="A404" s="271" t="s">
        <v>1589</v>
      </c>
      <c r="B404" s="275" t="s">
        <v>1993</v>
      </c>
      <c r="C404" s="275" t="s">
        <v>2499</v>
      </c>
      <c r="D404" s="275" t="s">
        <v>2500</v>
      </c>
      <c r="E404" t="s">
        <v>1080</v>
      </c>
      <c r="F404" t="s">
        <v>1081</v>
      </c>
      <c r="G404" t="s">
        <v>1082</v>
      </c>
      <c r="H404" s="276" t="s">
        <v>1593</v>
      </c>
      <c r="I404" s="276" t="s">
        <v>20</v>
      </c>
      <c r="J404" s="276" t="s">
        <v>17</v>
      </c>
      <c r="K404" s="276" t="s">
        <v>1594</v>
      </c>
      <c r="L404" s="276" t="s">
        <v>434</v>
      </c>
      <c r="M404" s="275" t="s">
        <v>1953</v>
      </c>
      <c r="N404" s="275" t="s">
        <v>1596</v>
      </c>
      <c r="O404" s="276" t="s">
        <v>19</v>
      </c>
      <c r="P404" t="s">
        <v>1597</v>
      </c>
      <c r="Q404" s="277"/>
    </row>
    <row r="405" spans="1:17" ht="30.6" x14ac:dyDescent="0.3">
      <c r="A405" s="271" t="s">
        <v>1589</v>
      </c>
      <c r="B405" s="272" t="s">
        <v>1993</v>
      </c>
      <c r="C405" s="272" t="s">
        <v>2501</v>
      </c>
      <c r="D405" s="272" t="s">
        <v>2502</v>
      </c>
      <c r="E405" t="s">
        <v>1083</v>
      </c>
      <c r="F405" t="s">
        <v>1084</v>
      </c>
      <c r="G405" t="s">
        <v>1085</v>
      </c>
      <c r="H405" s="273" t="s">
        <v>1593</v>
      </c>
      <c r="I405" s="273" t="s">
        <v>20</v>
      </c>
      <c r="J405" s="273" t="s">
        <v>17</v>
      </c>
      <c r="K405" s="273" t="s">
        <v>1594</v>
      </c>
      <c r="L405" s="273" t="s">
        <v>434</v>
      </c>
      <c r="M405" s="272" t="s">
        <v>1953</v>
      </c>
      <c r="N405" s="272" t="s">
        <v>1596</v>
      </c>
      <c r="O405" s="273" t="s">
        <v>19</v>
      </c>
      <c r="P405" t="s">
        <v>1597</v>
      </c>
      <c r="Q405" s="274"/>
    </row>
    <row r="406" spans="1:17" ht="30.6" x14ac:dyDescent="0.3">
      <c r="A406" s="271" t="s">
        <v>1589</v>
      </c>
      <c r="B406" s="275" t="s">
        <v>2329</v>
      </c>
      <c r="C406" s="275" t="s">
        <v>2503</v>
      </c>
      <c r="D406" s="275" t="s">
        <v>2504</v>
      </c>
      <c r="E406" t="s">
        <v>1086</v>
      </c>
      <c r="F406" t="s">
        <v>1087</v>
      </c>
      <c r="G406" t="s">
        <v>1088</v>
      </c>
      <c r="H406" s="276" t="s">
        <v>1593</v>
      </c>
      <c r="I406" s="276" t="s">
        <v>20</v>
      </c>
      <c r="J406" s="276" t="s">
        <v>17</v>
      </c>
      <c r="K406" s="276" t="s">
        <v>1594</v>
      </c>
      <c r="L406" s="276" t="s">
        <v>434</v>
      </c>
      <c r="M406" s="275" t="s">
        <v>1978</v>
      </c>
      <c r="N406" s="275" t="s">
        <v>1596</v>
      </c>
      <c r="O406" s="276" t="s">
        <v>19</v>
      </c>
      <c r="P406" t="s">
        <v>1597</v>
      </c>
      <c r="Q406" s="277"/>
    </row>
    <row r="407" spans="1:17" ht="30.6" x14ac:dyDescent="0.3">
      <c r="A407" s="271" t="s">
        <v>1589</v>
      </c>
      <c r="B407" s="272" t="s">
        <v>2329</v>
      </c>
      <c r="C407" s="272" t="s">
        <v>2505</v>
      </c>
      <c r="D407" s="272" t="s">
        <v>2506</v>
      </c>
      <c r="E407" t="s">
        <v>1089</v>
      </c>
      <c r="F407" t="s">
        <v>1090</v>
      </c>
      <c r="G407" t="s">
        <v>1091</v>
      </c>
      <c r="H407" s="273" t="s">
        <v>1593</v>
      </c>
      <c r="I407" s="273" t="s">
        <v>20</v>
      </c>
      <c r="J407" s="273" t="s">
        <v>17</v>
      </c>
      <c r="K407" s="273" t="s">
        <v>1594</v>
      </c>
      <c r="L407" s="273" t="s">
        <v>434</v>
      </c>
      <c r="M407" s="272" t="s">
        <v>1953</v>
      </c>
      <c r="N407" s="272" t="s">
        <v>1596</v>
      </c>
      <c r="O407" s="273" t="s">
        <v>19</v>
      </c>
      <c r="P407" t="s">
        <v>1597</v>
      </c>
      <c r="Q407" s="274"/>
    </row>
    <row r="408" spans="1:17" ht="30.6" x14ac:dyDescent="0.3">
      <c r="A408" s="271" t="s">
        <v>1589</v>
      </c>
      <c r="B408" s="275" t="s">
        <v>2507</v>
      </c>
      <c r="C408" s="275" t="s">
        <v>2508</v>
      </c>
      <c r="D408" s="275" t="s">
        <v>2509</v>
      </c>
      <c r="E408" t="s">
        <v>1092</v>
      </c>
      <c r="F408" t="s">
        <v>1093</v>
      </c>
      <c r="G408" t="s">
        <v>1094</v>
      </c>
      <c r="H408" s="276" t="s">
        <v>1593</v>
      </c>
      <c r="I408" s="276" t="s">
        <v>20</v>
      </c>
      <c r="J408" s="276" t="s">
        <v>17</v>
      </c>
      <c r="K408" s="276" t="s">
        <v>1594</v>
      </c>
      <c r="L408" s="276" t="s">
        <v>434</v>
      </c>
      <c r="M408" s="275" t="s">
        <v>1953</v>
      </c>
      <c r="N408" s="275" t="s">
        <v>1596</v>
      </c>
      <c r="O408" s="276" t="s">
        <v>19</v>
      </c>
      <c r="P408" t="s">
        <v>1597</v>
      </c>
      <c r="Q408" s="277"/>
    </row>
    <row r="409" spans="1:17" ht="30.6" x14ac:dyDescent="0.3">
      <c r="A409" s="271" t="s">
        <v>1589</v>
      </c>
      <c r="B409" s="272" t="s">
        <v>2510</v>
      </c>
      <c r="C409" s="272" t="s">
        <v>2511</v>
      </c>
      <c r="D409" s="272" t="s">
        <v>2512</v>
      </c>
      <c r="E409" t="s">
        <v>1095</v>
      </c>
      <c r="F409" t="s">
        <v>1096</v>
      </c>
      <c r="G409" t="s">
        <v>1097</v>
      </c>
      <c r="H409" s="273" t="s">
        <v>1593</v>
      </c>
      <c r="I409" s="273" t="s">
        <v>20</v>
      </c>
      <c r="J409" s="273" t="s">
        <v>17</v>
      </c>
      <c r="K409" s="273" t="s">
        <v>1594</v>
      </c>
      <c r="L409" s="273" t="s">
        <v>434</v>
      </c>
      <c r="M409" s="272" t="s">
        <v>1953</v>
      </c>
      <c r="N409" s="272" t="s">
        <v>1596</v>
      </c>
      <c r="O409" s="273" t="s">
        <v>19</v>
      </c>
      <c r="P409" t="s">
        <v>1597</v>
      </c>
      <c r="Q409" s="274"/>
    </row>
    <row r="410" spans="1:17" ht="30.6" x14ac:dyDescent="0.3">
      <c r="A410" s="271" t="s">
        <v>1589</v>
      </c>
      <c r="B410" s="275" t="s">
        <v>1993</v>
      </c>
      <c r="C410" s="275" t="s">
        <v>2513</v>
      </c>
      <c r="D410" s="275" t="s">
        <v>2514</v>
      </c>
      <c r="E410" t="s">
        <v>1098</v>
      </c>
      <c r="F410" t="s">
        <v>1099</v>
      </c>
      <c r="G410" t="s">
        <v>1100</v>
      </c>
      <c r="H410" s="276" t="s">
        <v>1593</v>
      </c>
      <c r="I410" s="276" t="s">
        <v>20</v>
      </c>
      <c r="J410" s="276" t="s">
        <v>17</v>
      </c>
      <c r="K410" s="276" t="s">
        <v>1594</v>
      </c>
      <c r="L410" s="276" t="s">
        <v>434</v>
      </c>
      <c r="M410" s="275" t="s">
        <v>1978</v>
      </c>
      <c r="N410" s="275" t="s">
        <v>1596</v>
      </c>
      <c r="O410" s="276" t="s">
        <v>19</v>
      </c>
      <c r="P410" t="s">
        <v>1597</v>
      </c>
      <c r="Q410" s="277"/>
    </row>
    <row r="411" spans="1:17" ht="30.6" x14ac:dyDescent="0.3">
      <c r="A411" s="271" t="s">
        <v>1589</v>
      </c>
      <c r="B411" s="272" t="s">
        <v>2510</v>
      </c>
      <c r="C411" s="272" t="s">
        <v>2515</v>
      </c>
      <c r="D411" s="272" t="s">
        <v>2516</v>
      </c>
      <c r="E411" t="s">
        <v>1101</v>
      </c>
      <c r="F411" t="s">
        <v>1102</v>
      </c>
      <c r="G411" t="s">
        <v>1103</v>
      </c>
      <c r="H411" s="273" t="s">
        <v>1593</v>
      </c>
      <c r="I411" s="273" t="s">
        <v>20</v>
      </c>
      <c r="J411" s="273" t="s">
        <v>17</v>
      </c>
      <c r="K411" s="273" t="s">
        <v>1594</v>
      </c>
      <c r="L411" s="273" t="s">
        <v>434</v>
      </c>
      <c r="M411" s="272" t="s">
        <v>1953</v>
      </c>
      <c r="N411" s="272" t="s">
        <v>1596</v>
      </c>
      <c r="O411" s="273" t="s">
        <v>19</v>
      </c>
      <c r="P411" t="s">
        <v>1597</v>
      </c>
      <c r="Q411" s="274"/>
    </row>
    <row r="412" spans="1:17" ht="30.6" x14ac:dyDescent="0.3">
      <c r="A412" s="271" t="s">
        <v>1589</v>
      </c>
      <c r="B412" s="275" t="s">
        <v>2510</v>
      </c>
      <c r="C412" s="275" t="s">
        <v>2517</v>
      </c>
      <c r="D412" s="275" t="s">
        <v>2518</v>
      </c>
      <c r="E412" t="s">
        <v>1104</v>
      </c>
      <c r="F412" t="s">
        <v>1105</v>
      </c>
      <c r="G412" t="s">
        <v>1106</v>
      </c>
      <c r="H412" s="276" t="s">
        <v>1593</v>
      </c>
      <c r="I412" s="276" t="s">
        <v>20</v>
      </c>
      <c r="J412" s="276" t="s">
        <v>17</v>
      </c>
      <c r="K412" s="276" t="s">
        <v>1594</v>
      </c>
      <c r="L412" s="276" t="s">
        <v>434</v>
      </c>
      <c r="M412" s="275" t="s">
        <v>1953</v>
      </c>
      <c r="N412" s="275" t="s">
        <v>1596</v>
      </c>
      <c r="O412" s="276" t="s">
        <v>19</v>
      </c>
      <c r="P412" t="s">
        <v>1597</v>
      </c>
      <c r="Q412" s="277"/>
    </row>
    <row r="413" spans="1:17" ht="30.6" x14ac:dyDescent="0.3">
      <c r="A413" s="271" t="s">
        <v>1589</v>
      </c>
      <c r="B413" s="272" t="s">
        <v>2510</v>
      </c>
      <c r="C413" s="272" t="s">
        <v>2519</v>
      </c>
      <c r="D413" s="272" t="s">
        <v>2520</v>
      </c>
      <c r="E413" t="s">
        <v>1107</v>
      </c>
      <c r="F413" t="s">
        <v>1108</v>
      </c>
      <c r="G413" t="s">
        <v>1109</v>
      </c>
      <c r="H413" s="273" t="s">
        <v>1593</v>
      </c>
      <c r="I413" s="273" t="s">
        <v>20</v>
      </c>
      <c r="J413" s="273" t="s">
        <v>17</v>
      </c>
      <c r="K413" s="273" t="s">
        <v>1594</v>
      </c>
      <c r="L413" s="273" t="s">
        <v>434</v>
      </c>
      <c r="M413" s="272" t="s">
        <v>1953</v>
      </c>
      <c r="N413" s="272" t="s">
        <v>1596</v>
      </c>
      <c r="O413" s="273" t="s">
        <v>19</v>
      </c>
      <c r="P413" t="s">
        <v>1597</v>
      </c>
      <c r="Q413" s="274"/>
    </row>
    <row r="414" spans="1:17" ht="30.6" x14ac:dyDescent="0.3">
      <c r="A414" s="271" t="s">
        <v>1589</v>
      </c>
      <c r="B414" s="275" t="s">
        <v>2507</v>
      </c>
      <c r="C414" s="275" t="s">
        <v>2521</v>
      </c>
      <c r="D414" s="275" t="s">
        <v>2522</v>
      </c>
      <c r="E414" t="s">
        <v>1110</v>
      </c>
      <c r="F414" t="s">
        <v>1111</v>
      </c>
      <c r="G414" t="s">
        <v>1112</v>
      </c>
      <c r="H414" s="276" t="s">
        <v>1593</v>
      </c>
      <c r="I414" s="276" t="s">
        <v>20</v>
      </c>
      <c r="J414" s="276" t="s">
        <v>17</v>
      </c>
      <c r="K414" s="276" t="s">
        <v>1594</v>
      </c>
      <c r="L414" s="276" t="s">
        <v>434</v>
      </c>
      <c r="M414" s="275" t="s">
        <v>1953</v>
      </c>
      <c r="N414" s="275" t="s">
        <v>1596</v>
      </c>
      <c r="O414" s="276" t="s">
        <v>19</v>
      </c>
      <c r="P414" t="s">
        <v>1597</v>
      </c>
      <c r="Q414" s="277"/>
    </row>
    <row r="415" spans="1:17" ht="30.6" x14ac:dyDescent="0.3">
      <c r="A415" s="271" t="s">
        <v>1589</v>
      </c>
      <c r="B415" s="278">
        <v>44064</v>
      </c>
      <c r="C415" s="272"/>
      <c r="D415" s="272" t="s">
        <v>2523</v>
      </c>
      <c r="E415" t="s">
        <v>1113</v>
      </c>
      <c r="F415" t="s">
        <v>1114</v>
      </c>
      <c r="G415" t="s">
        <v>1115</v>
      </c>
      <c r="H415" s="273" t="s">
        <v>1593</v>
      </c>
      <c r="I415" s="273" t="s">
        <v>16</v>
      </c>
      <c r="J415" s="273" t="s">
        <v>18</v>
      </c>
      <c r="K415" s="273" t="s">
        <v>1594</v>
      </c>
      <c r="L415" s="273" t="s">
        <v>120</v>
      </c>
      <c r="M415" s="272" t="s">
        <v>2524</v>
      </c>
      <c r="N415" s="272" t="s">
        <v>1596</v>
      </c>
      <c r="O415" s="273" t="s">
        <v>24</v>
      </c>
      <c r="P415" t="s">
        <v>1597</v>
      </c>
      <c r="Q415" s="274"/>
    </row>
    <row r="416" spans="1:17" ht="30.6" x14ac:dyDescent="0.3">
      <c r="A416" s="271" t="s">
        <v>1589</v>
      </c>
      <c r="B416" s="275" t="s">
        <v>2322</v>
      </c>
      <c r="C416" s="275" t="s">
        <v>2525</v>
      </c>
      <c r="D416" s="275" t="s">
        <v>2526</v>
      </c>
      <c r="E416" t="s">
        <v>1116</v>
      </c>
      <c r="F416" t="s">
        <v>1117</v>
      </c>
      <c r="G416" t="s">
        <v>1118</v>
      </c>
      <c r="H416" s="276" t="s">
        <v>1628</v>
      </c>
      <c r="I416" s="276" t="s">
        <v>20</v>
      </c>
      <c r="J416" s="276" t="s">
        <v>17</v>
      </c>
      <c r="K416" s="276" t="s">
        <v>1704</v>
      </c>
      <c r="L416" s="276" t="s">
        <v>251</v>
      </c>
      <c r="M416" s="275" t="s">
        <v>2527</v>
      </c>
      <c r="N416" s="275" t="s">
        <v>1631</v>
      </c>
      <c r="O416" s="276"/>
      <c r="P416" t="s">
        <v>1597</v>
      </c>
      <c r="Q416" s="277"/>
    </row>
    <row r="417" spans="1:17" ht="30.6" x14ac:dyDescent="0.3">
      <c r="A417" s="271" t="s">
        <v>1589</v>
      </c>
      <c r="B417" s="272" t="s">
        <v>1856</v>
      </c>
      <c r="C417" s="272" t="s">
        <v>2528</v>
      </c>
      <c r="D417" s="272" t="s">
        <v>2529</v>
      </c>
      <c r="E417" t="s">
        <v>1119</v>
      </c>
      <c r="F417" t="s">
        <v>1120</v>
      </c>
      <c r="G417" t="s">
        <v>1121</v>
      </c>
      <c r="H417" s="273" t="s">
        <v>1628</v>
      </c>
      <c r="I417" s="273" t="s">
        <v>20</v>
      </c>
      <c r="J417" s="273" t="s">
        <v>17</v>
      </c>
      <c r="K417" s="273" t="s">
        <v>1704</v>
      </c>
      <c r="L417" s="273" t="s">
        <v>251</v>
      </c>
      <c r="M417" s="272" t="s">
        <v>1935</v>
      </c>
      <c r="N417" s="272" t="s">
        <v>1631</v>
      </c>
      <c r="O417" s="273" t="s">
        <v>19</v>
      </c>
      <c r="P417" t="s">
        <v>1597</v>
      </c>
      <c r="Q417" s="274"/>
    </row>
    <row r="418" spans="1:17" ht="30.6" x14ac:dyDescent="0.3">
      <c r="A418" s="271" t="s">
        <v>1589</v>
      </c>
      <c r="B418" s="275" t="s">
        <v>1856</v>
      </c>
      <c r="C418" s="275" t="s">
        <v>2530</v>
      </c>
      <c r="D418" s="275" t="s">
        <v>2531</v>
      </c>
      <c r="E418" t="s">
        <v>1122</v>
      </c>
      <c r="F418" t="s">
        <v>1123</v>
      </c>
      <c r="G418" t="s">
        <v>1124</v>
      </c>
      <c r="H418" s="276" t="s">
        <v>1628</v>
      </c>
      <c r="I418" s="276" t="s">
        <v>20</v>
      </c>
      <c r="J418" s="276" t="s">
        <v>17</v>
      </c>
      <c r="K418" s="276" t="s">
        <v>1704</v>
      </c>
      <c r="L418" s="276" t="s">
        <v>251</v>
      </c>
      <c r="M418" s="275" t="s">
        <v>1935</v>
      </c>
      <c r="N418" s="275" t="s">
        <v>1631</v>
      </c>
      <c r="O418" s="276" t="s">
        <v>19</v>
      </c>
      <c r="P418" t="s">
        <v>1597</v>
      </c>
      <c r="Q418" s="277"/>
    </row>
    <row r="419" spans="1:17" ht="30.6" x14ac:dyDescent="0.3">
      <c r="A419" s="271" t="s">
        <v>1589</v>
      </c>
      <c r="B419" s="272" t="s">
        <v>2322</v>
      </c>
      <c r="C419" s="272" t="s">
        <v>2532</v>
      </c>
      <c r="D419" s="272" t="s">
        <v>2533</v>
      </c>
      <c r="E419" t="s">
        <v>1125</v>
      </c>
      <c r="F419" t="s">
        <v>1126</v>
      </c>
      <c r="G419" t="s">
        <v>1127</v>
      </c>
      <c r="H419" s="273" t="s">
        <v>1628</v>
      </c>
      <c r="I419" s="273" t="s">
        <v>20</v>
      </c>
      <c r="J419" s="273" t="s">
        <v>17</v>
      </c>
      <c r="K419" s="273" t="s">
        <v>1704</v>
      </c>
      <c r="L419" s="273" t="s">
        <v>251</v>
      </c>
      <c r="M419" s="272" t="s">
        <v>1935</v>
      </c>
      <c r="N419" s="272" t="s">
        <v>1631</v>
      </c>
      <c r="O419" s="273" t="s">
        <v>19</v>
      </c>
      <c r="P419" t="s">
        <v>1597</v>
      </c>
      <c r="Q419" s="274"/>
    </row>
    <row r="420" spans="1:17" ht="30.6" x14ac:dyDescent="0.3">
      <c r="A420" s="271" t="s">
        <v>1589</v>
      </c>
      <c r="B420" s="275" t="s">
        <v>2322</v>
      </c>
      <c r="C420" s="275" t="s">
        <v>2534</v>
      </c>
      <c r="D420" s="275" t="s">
        <v>2535</v>
      </c>
      <c r="E420" t="s">
        <v>1128</v>
      </c>
      <c r="F420" t="s">
        <v>1129</v>
      </c>
      <c r="G420" t="s">
        <v>1130</v>
      </c>
      <c r="H420" s="276" t="s">
        <v>1628</v>
      </c>
      <c r="I420" s="276" t="s">
        <v>20</v>
      </c>
      <c r="J420" s="276" t="s">
        <v>17</v>
      </c>
      <c r="K420" s="276" t="s">
        <v>1704</v>
      </c>
      <c r="L420" s="276" t="s">
        <v>251</v>
      </c>
      <c r="M420" s="275" t="s">
        <v>2527</v>
      </c>
      <c r="N420" s="275" t="s">
        <v>1631</v>
      </c>
      <c r="O420" s="276"/>
      <c r="P420" t="s">
        <v>1597</v>
      </c>
      <c r="Q420" s="277"/>
    </row>
    <row r="421" spans="1:17" ht="30.6" x14ac:dyDescent="0.3">
      <c r="A421" s="271" t="s">
        <v>1589</v>
      </c>
      <c r="B421" s="272" t="s">
        <v>2322</v>
      </c>
      <c r="C421" s="272" t="s">
        <v>2536</v>
      </c>
      <c r="D421" s="272" t="s">
        <v>2537</v>
      </c>
      <c r="E421" t="s">
        <v>1131</v>
      </c>
      <c r="F421" t="s">
        <v>1132</v>
      </c>
      <c r="G421" t="s">
        <v>1133</v>
      </c>
      <c r="H421" s="273" t="s">
        <v>1628</v>
      </c>
      <c r="I421" s="273" t="s">
        <v>20</v>
      </c>
      <c r="J421" s="273" t="s">
        <v>17</v>
      </c>
      <c r="K421" s="273" t="s">
        <v>1704</v>
      </c>
      <c r="L421" s="273" t="s">
        <v>251</v>
      </c>
      <c r="M421" s="272" t="s">
        <v>2527</v>
      </c>
      <c r="N421" s="272" t="s">
        <v>1631</v>
      </c>
      <c r="O421" s="273"/>
      <c r="P421" t="s">
        <v>1597</v>
      </c>
      <c r="Q421" s="274"/>
    </row>
    <row r="422" spans="1:17" ht="30.6" x14ac:dyDescent="0.3">
      <c r="A422" s="271" t="s">
        <v>1589</v>
      </c>
      <c r="B422" s="275" t="s">
        <v>1856</v>
      </c>
      <c r="C422" s="275" t="s">
        <v>2538</v>
      </c>
      <c r="D422" s="275" t="s">
        <v>2539</v>
      </c>
      <c r="E422" t="s">
        <v>1134</v>
      </c>
      <c r="F422" t="s">
        <v>1135</v>
      </c>
      <c r="G422" t="s">
        <v>1118</v>
      </c>
      <c r="H422" s="276" t="s">
        <v>1628</v>
      </c>
      <c r="I422" s="276" t="s">
        <v>20</v>
      </c>
      <c r="J422" s="276" t="s">
        <v>17</v>
      </c>
      <c r="K422" s="276" t="s">
        <v>1704</v>
      </c>
      <c r="L422" s="276" t="s">
        <v>251</v>
      </c>
      <c r="M422" s="275" t="s">
        <v>2527</v>
      </c>
      <c r="N422" s="275" t="s">
        <v>1631</v>
      </c>
      <c r="O422" s="276"/>
      <c r="P422" t="s">
        <v>1597</v>
      </c>
      <c r="Q422" s="277"/>
    </row>
    <row r="423" spans="1:17" ht="30.6" x14ac:dyDescent="0.3">
      <c r="A423" s="271" t="s">
        <v>1589</v>
      </c>
      <c r="B423" s="272" t="s">
        <v>2322</v>
      </c>
      <c r="C423" s="272" t="s">
        <v>2540</v>
      </c>
      <c r="D423" s="272" t="s">
        <v>2541</v>
      </c>
      <c r="E423" t="s">
        <v>1136</v>
      </c>
      <c r="F423" t="s">
        <v>1137</v>
      </c>
      <c r="G423" t="s">
        <v>1138</v>
      </c>
      <c r="H423" s="273" t="s">
        <v>1628</v>
      </c>
      <c r="I423" s="273" t="s">
        <v>20</v>
      </c>
      <c r="J423" s="273" t="s">
        <v>17</v>
      </c>
      <c r="K423" s="273" t="s">
        <v>1704</v>
      </c>
      <c r="L423" s="273" t="s">
        <v>251</v>
      </c>
      <c r="M423" s="272" t="s">
        <v>2527</v>
      </c>
      <c r="N423" s="272" t="s">
        <v>1631</v>
      </c>
      <c r="O423" s="273"/>
      <c r="P423" t="s">
        <v>1597</v>
      </c>
      <c r="Q423" s="274"/>
    </row>
    <row r="424" spans="1:17" ht="30.6" x14ac:dyDescent="0.3">
      <c r="A424" s="271" t="s">
        <v>1589</v>
      </c>
      <c r="B424" s="275" t="s">
        <v>2073</v>
      </c>
      <c r="C424" s="275" t="s">
        <v>2542</v>
      </c>
      <c r="D424" s="275" t="s">
        <v>2543</v>
      </c>
      <c r="E424" t="s">
        <v>1139</v>
      </c>
      <c r="F424" t="s">
        <v>1140</v>
      </c>
      <c r="G424" t="s">
        <v>1141</v>
      </c>
      <c r="H424" s="276" t="s">
        <v>1593</v>
      </c>
      <c r="I424" s="276" t="s">
        <v>20</v>
      </c>
      <c r="J424" s="276" t="s">
        <v>18</v>
      </c>
      <c r="K424" s="276" t="s">
        <v>1594</v>
      </c>
      <c r="L424" s="276" t="s">
        <v>110</v>
      </c>
      <c r="M424" s="275" t="s">
        <v>1670</v>
      </c>
      <c r="N424" s="275"/>
      <c r="O424" s="276" t="s">
        <v>24</v>
      </c>
      <c r="P424" t="s">
        <v>1597</v>
      </c>
      <c r="Q424" s="277"/>
    </row>
    <row r="425" spans="1:17" ht="30.6" x14ac:dyDescent="0.3">
      <c r="A425" s="271" t="s">
        <v>1589</v>
      </c>
      <c r="B425" s="272" t="s">
        <v>2073</v>
      </c>
      <c r="C425" s="272" t="s">
        <v>2544</v>
      </c>
      <c r="D425" s="272" t="s">
        <v>2545</v>
      </c>
      <c r="E425" t="s">
        <v>1142</v>
      </c>
      <c r="F425" t="s">
        <v>1143</v>
      </c>
      <c r="G425" t="s">
        <v>1144</v>
      </c>
      <c r="H425" s="273" t="s">
        <v>1593</v>
      </c>
      <c r="I425" s="273" t="s">
        <v>20</v>
      </c>
      <c r="J425" s="273" t="s">
        <v>18</v>
      </c>
      <c r="K425" s="273" t="s">
        <v>1594</v>
      </c>
      <c r="L425" s="273" t="s">
        <v>110</v>
      </c>
      <c r="M425" s="272" t="s">
        <v>1670</v>
      </c>
      <c r="N425" s="272"/>
      <c r="O425" s="273" t="s">
        <v>24</v>
      </c>
      <c r="P425" t="s">
        <v>1597</v>
      </c>
      <c r="Q425" s="274"/>
    </row>
    <row r="426" spans="1:17" ht="30.6" x14ac:dyDescent="0.3">
      <c r="A426" s="271" t="s">
        <v>1589</v>
      </c>
      <c r="B426" s="275" t="s">
        <v>2073</v>
      </c>
      <c r="C426" s="275" t="s">
        <v>2546</v>
      </c>
      <c r="D426" s="275" t="s">
        <v>2547</v>
      </c>
      <c r="E426" t="s">
        <v>1145</v>
      </c>
      <c r="F426" t="s">
        <v>620</v>
      </c>
      <c r="G426" t="s">
        <v>1146</v>
      </c>
      <c r="H426" s="276" t="s">
        <v>1593</v>
      </c>
      <c r="I426" s="276" t="s">
        <v>20</v>
      </c>
      <c r="J426" s="276" t="s">
        <v>18</v>
      </c>
      <c r="K426" s="276" t="s">
        <v>1594</v>
      </c>
      <c r="L426" s="276" t="s">
        <v>110</v>
      </c>
      <c r="M426" s="275" t="s">
        <v>1670</v>
      </c>
      <c r="N426" s="275"/>
      <c r="O426" s="276" t="s">
        <v>24</v>
      </c>
      <c r="P426" t="s">
        <v>1597</v>
      </c>
      <c r="Q426" s="277"/>
    </row>
    <row r="427" spans="1:17" ht="30.6" x14ac:dyDescent="0.3">
      <c r="A427" s="271" t="s">
        <v>1589</v>
      </c>
      <c r="B427" s="272" t="s">
        <v>2548</v>
      </c>
      <c r="C427" s="272" t="s">
        <v>2549</v>
      </c>
      <c r="D427" s="272" t="s">
        <v>2550</v>
      </c>
      <c r="E427" t="s">
        <v>1573</v>
      </c>
      <c r="F427" t="s">
        <v>1574</v>
      </c>
      <c r="G427" t="s">
        <v>1575</v>
      </c>
      <c r="H427" s="273" t="s">
        <v>1628</v>
      </c>
      <c r="I427" s="273" t="s">
        <v>20</v>
      </c>
      <c r="J427" s="273" t="s">
        <v>18</v>
      </c>
      <c r="K427" s="273" t="s">
        <v>1635</v>
      </c>
      <c r="L427" s="273" t="s">
        <v>39</v>
      </c>
      <c r="M427" s="272" t="s">
        <v>2551</v>
      </c>
      <c r="N427" s="272" t="s">
        <v>1631</v>
      </c>
      <c r="O427" s="273"/>
      <c r="P427" t="s">
        <v>1597</v>
      </c>
      <c r="Q427" s="274"/>
    </row>
    <row r="428" spans="1:17" ht="30.6" x14ac:dyDescent="0.3">
      <c r="A428" s="271" t="s">
        <v>1589</v>
      </c>
      <c r="B428" s="275" t="s">
        <v>2548</v>
      </c>
      <c r="C428" s="275" t="s">
        <v>2552</v>
      </c>
      <c r="D428" s="275" t="s">
        <v>2553</v>
      </c>
      <c r="E428" t="s">
        <v>2554</v>
      </c>
      <c r="F428" t="s">
        <v>2555</v>
      </c>
      <c r="G428" t="s">
        <v>2556</v>
      </c>
      <c r="H428" s="276" t="s">
        <v>1628</v>
      </c>
      <c r="I428" s="276" t="s">
        <v>20</v>
      </c>
      <c r="J428" s="276" t="s">
        <v>18</v>
      </c>
      <c r="K428" s="276" t="s">
        <v>1635</v>
      </c>
      <c r="L428" s="276" t="s">
        <v>39</v>
      </c>
      <c r="M428" s="275" t="s">
        <v>2551</v>
      </c>
      <c r="N428" s="275" t="s">
        <v>1631</v>
      </c>
      <c r="O428" s="276"/>
      <c r="P428" t="s">
        <v>1597</v>
      </c>
      <c r="Q428" s="277"/>
    </row>
    <row r="429" spans="1:17" ht="30.6" x14ac:dyDescent="0.3">
      <c r="A429" s="271" t="s">
        <v>1589</v>
      </c>
      <c r="B429" s="272" t="s">
        <v>2065</v>
      </c>
      <c r="C429" s="272"/>
      <c r="D429" s="272" t="s">
        <v>2557</v>
      </c>
      <c r="E429" t="s">
        <v>1147</v>
      </c>
      <c r="F429" t="s">
        <v>2558</v>
      </c>
      <c r="G429" t="s">
        <v>2559</v>
      </c>
      <c r="H429" s="273" t="s">
        <v>1593</v>
      </c>
      <c r="I429" s="273" t="s">
        <v>16</v>
      </c>
      <c r="J429" s="273" t="s">
        <v>17</v>
      </c>
      <c r="K429" s="273" t="s">
        <v>1623</v>
      </c>
      <c r="L429" s="273" t="s">
        <v>72</v>
      </c>
      <c r="M429" s="272" t="s">
        <v>1636</v>
      </c>
      <c r="N429" s="272" t="s">
        <v>1596</v>
      </c>
      <c r="O429" s="273" t="s">
        <v>1637</v>
      </c>
      <c r="P429" t="s">
        <v>1597</v>
      </c>
      <c r="Q429" s="274"/>
    </row>
    <row r="430" spans="1:17" ht="30.6" x14ac:dyDescent="0.3">
      <c r="A430" s="271" t="s">
        <v>1589</v>
      </c>
      <c r="B430" s="277"/>
      <c r="C430" s="275"/>
      <c r="D430" s="275"/>
      <c r="E430" t="s">
        <v>1148</v>
      </c>
      <c r="F430" t="s">
        <v>1149</v>
      </c>
      <c r="G430" t="s">
        <v>1150</v>
      </c>
      <c r="H430" s="276" t="s">
        <v>1709</v>
      </c>
      <c r="I430" s="276" t="s">
        <v>20</v>
      </c>
      <c r="J430" s="276" t="s">
        <v>17</v>
      </c>
      <c r="K430" s="276" t="s">
        <v>2297</v>
      </c>
      <c r="L430" s="276" t="s">
        <v>1151</v>
      </c>
      <c r="M430" s="275" t="s">
        <v>2560</v>
      </c>
      <c r="N430" s="275" t="s">
        <v>1631</v>
      </c>
      <c r="O430" s="276"/>
      <c r="P430" t="s">
        <v>1597</v>
      </c>
      <c r="Q430" s="277"/>
    </row>
    <row r="431" spans="1:17" ht="40.799999999999997" x14ac:dyDescent="0.3">
      <c r="A431" s="271" t="s">
        <v>1589</v>
      </c>
      <c r="B431" s="272" t="s">
        <v>2561</v>
      </c>
      <c r="C431" s="272" t="s">
        <v>2562</v>
      </c>
      <c r="D431" s="272" t="s">
        <v>2563</v>
      </c>
      <c r="E431" t="s">
        <v>1152</v>
      </c>
      <c r="F431" t="s">
        <v>1153</v>
      </c>
      <c r="G431" t="s">
        <v>1154</v>
      </c>
      <c r="H431" s="273" t="s">
        <v>1709</v>
      </c>
      <c r="I431" s="273" t="s">
        <v>20</v>
      </c>
      <c r="J431" s="273" t="s">
        <v>17</v>
      </c>
      <c r="K431" s="273" t="s">
        <v>1623</v>
      </c>
      <c r="L431" s="273" t="s">
        <v>72</v>
      </c>
      <c r="M431" s="272" t="s">
        <v>2564</v>
      </c>
      <c r="N431" s="272" t="s">
        <v>1631</v>
      </c>
      <c r="O431" s="273"/>
      <c r="P431" t="s">
        <v>1597</v>
      </c>
      <c r="Q431" s="274"/>
    </row>
    <row r="432" spans="1:17" ht="30.6" x14ac:dyDescent="0.3">
      <c r="A432" s="271" t="s">
        <v>1589</v>
      </c>
      <c r="B432" s="275" t="s">
        <v>2565</v>
      </c>
      <c r="C432" s="275"/>
      <c r="D432" s="275" t="s">
        <v>2566</v>
      </c>
      <c r="E432" t="s">
        <v>1155</v>
      </c>
      <c r="F432" t="s">
        <v>1156</v>
      </c>
      <c r="G432" t="s">
        <v>1157</v>
      </c>
      <c r="H432" s="276" t="s">
        <v>1628</v>
      </c>
      <c r="I432" s="276" t="s">
        <v>16</v>
      </c>
      <c r="J432" s="276" t="s">
        <v>17</v>
      </c>
      <c r="K432" s="276" t="s">
        <v>2314</v>
      </c>
      <c r="L432" s="276" t="s">
        <v>1151</v>
      </c>
      <c r="M432" s="275" t="s">
        <v>2567</v>
      </c>
      <c r="N432" s="275" t="s">
        <v>1596</v>
      </c>
      <c r="O432" s="276" t="s">
        <v>21</v>
      </c>
      <c r="P432" t="s">
        <v>1597</v>
      </c>
      <c r="Q432" s="277"/>
    </row>
    <row r="433" spans="1:17" ht="30.6" x14ac:dyDescent="0.3">
      <c r="A433" s="271" t="s">
        <v>1589</v>
      </c>
      <c r="B433" s="272" t="s">
        <v>1642</v>
      </c>
      <c r="C433" s="272"/>
      <c r="D433" s="272" t="s">
        <v>2568</v>
      </c>
      <c r="E433" t="s">
        <v>1158</v>
      </c>
      <c r="F433" t="s">
        <v>2569</v>
      </c>
      <c r="G433" t="s">
        <v>2570</v>
      </c>
      <c r="H433" s="273" t="s">
        <v>1593</v>
      </c>
      <c r="I433" s="273" t="s">
        <v>16</v>
      </c>
      <c r="J433" s="273" t="s">
        <v>17</v>
      </c>
      <c r="K433" s="273" t="s">
        <v>1635</v>
      </c>
      <c r="L433" s="273" t="s">
        <v>72</v>
      </c>
      <c r="M433" s="272" t="s">
        <v>1636</v>
      </c>
      <c r="N433" s="272" t="s">
        <v>1596</v>
      </c>
      <c r="O433" s="273" t="s">
        <v>1637</v>
      </c>
      <c r="P433" t="s">
        <v>1597</v>
      </c>
      <c r="Q433" s="274"/>
    </row>
    <row r="434" spans="1:17" ht="30.6" x14ac:dyDescent="0.3">
      <c r="A434" s="271" t="s">
        <v>1589</v>
      </c>
      <c r="B434" s="275" t="s">
        <v>1701</v>
      </c>
      <c r="C434" s="275" t="s">
        <v>2571</v>
      </c>
      <c r="D434" s="275" t="s">
        <v>2572</v>
      </c>
      <c r="E434" t="s">
        <v>1159</v>
      </c>
      <c r="F434" t="s">
        <v>2573</v>
      </c>
      <c r="G434" t="s">
        <v>2574</v>
      </c>
      <c r="H434" s="276" t="s">
        <v>1593</v>
      </c>
      <c r="I434" s="276" t="s">
        <v>20</v>
      </c>
      <c r="J434" s="276" t="s">
        <v>17</v>
      </c>
      <c r="K434" s="276" t="s">
        <v>1704</v>
      </c>
      <c r="L434" s="276" t="s">
        <v>251</v>
      </c>
      <c r="M434" s="275" t="s">
        <v>2575</v>
      </c>
      <c r="N434" s="275" t="s">
        <v>1631</v>
      </c>
      <c r="O434" s="276"/>
      <c r="P434" t="s">
        <v>1597</v>
      </c>
      <c r="Q434" s="277"/>
    </row>
    <row r="435" spans="1:17" ht="30.6" x14ac:dyDescent="0.3">
      <c r="A435" s="271" t="s">
        <v>1589</v>
      </c>
      <c r="B435" s="272" t="s">
        <v>2576</v>
      </c>
      <c r="C435" s="272" t="s">
        <v>2577</v>
      </c>
      <c r="D435" s="272" t="s">
        <v>2578</v>
      </c>
      <c r="E435" t="s">
        <v>1160</v>
      </c>
      <c r="F435" t="s">
        <v>1161</v>
      </c>
      <c r="G435" t="s">
        <v>1162</v>
      </c>
      <c r="H435" s="273" t="s">
        <v>1593</v>
      </c>
      <c r="I435" s="273" t="s">
        <v>20</v>
      </c>
      <c r="J435" s="273" t="s">
        <v>18</v>
      </c>
      <c r="K435" s="273" t="s">
        <v>1704</v>
      </c>
      <c r="L435" s="273" t="s">
        <v>251</v>
      </c>
      <c r="M435" s="272" t="s">
        <v>2575</v>
      </c>
      <c r="N435" s="272" t="s">
        <v>1631</v>
      </c>
      <c r="O435" s="273"/>
      <c r="P435" t="s">
        <v>1597</v>
      </c>
      <c r="Q435" s="274"/>
    </row>
    <row r="436" spans="1:17" ht="30.6" x14ac:dyDescent="0.3">
      <c r="A436" s="271" t="s">
        <v>1589</v>
      </c>
      <c r="B436" s="275" t="s">
        <v>2579</v>
      </c>
      <c r="C436" s="275" t="s">
        <v>2580</v>
      </c>
      <c r="D436" s="275" t="s">
        <v>2581</v>
      </c>
      <c r="E436" t="s">
        <v>1163</v>
      </c>
      <c r="F436" t="s">
        <v>1164</v>
      </c>
      <c r="G436" t="s">
        <v>1165</v>
      </c>
      <c r="H436" s="276" t="s">
        <v>1593</v>
      </c>
      <c r="I436" s="276" t="s">
        <v>20</v>
      </c>
      <c r="J436" s="276" t="s">
        <v>18</v>
      </c>
      <c r="K436" s="276" t="s">
        <v>1704</v>
      </c>
      <c r="L436" s="276" t="s">
        <v>251</v>
      </c>
      <c r="M436" s="275" t="s">
        <v>2575</v>
      </c>
      <c r="N436" s="275" t="s">
        <v>1631</v>
      </c>
      <c r="O436" s="276"/>
      <c r="P436" t="s">
        <v>1597</v>
      </c>
      <c r="Q436" s="277"/>
    </row>
    <row r="437" spans="1:17" ht="30.6" x14ac:dyDescent="0.3">
      <c r="A437" s="271" t="s">
        <v>1589</v>
      </c>
      <c r="B437" s="272" t="s">
        <v>2582</v>
      </c>
      <c r="C437" s="272" t="s">
        <v>2583</v>
      </c>
      <c r="D437" s="272" t="s">
        <v>2584</v>
      </c>
      <c r="E437" t="s">
        <v>1166</v>
      </c>
      <c r="F437" t="s">
        <v>1167</v>
      </c>
      <c r="G437" t="s">
        <v>1168</v>
      </c>
      <c r="H437" s="273" t="s">
        <v>1593</v>
      </c>
      <c r="I437" s="273" t="s">
        <v>20</v>
      </c>
      <c r="J437" s="273" t="s">
        <v>18</v>
      </c>
      <c r="K437" s="273" t="s">
        <v>1704</v>
      </c>
      <c r="L437" s="273" t="s">
        <v>251</v>
      </c>
      <c r="M437" s="272" t="s">
        <v>2575</v>
      </c>
      <c r="N437" s="272" t="s">
        <v>1631</v>
      </c>
      <c r="O437" s="273"/>
      <c r="P437" t="s">
        <v>1597</v>
      </c>
      <c r="Q437" s="274"/>
    </row>
    <row r="438" spans="1:17" ht="30.6" x14ac:dyDescent="0.3">
      <c r="A438" s="271" t="s">
        <v>1589</v>
      </c>
      <c r="B438" s="275" t="s">
        <v>2576</v>
      </c>
      <c r="C438" s="275" t="s">
        <v>2585</v>
      </c>
      <c r="D438" s="275" t="s">
        <v>2586</v>
      </c>
      <c r="E438" t="s">
        <v>1169</v>
      </c>
      <c r="F438" t="s">
        <v>1170</v>
      </c>
      <c r="G438" t="s">
        <v>1171</v>
      </c>
      <c r="H438" s="276" t="s">
        <v>1593</v>
      </c>
      <c r="I438" s="276" t="s">
        <v>20</v>
      </c>
      <c r="J438" s="276" t="s">
        <v>18</v>
      </c>
      <c r="K438" s="276" t="s">
        <v>1704</v>
      </c>
      <c r="L438" s="276" t="s">
        <v>251</v>
      </c>
      <c r="M438" s="275" t="s">
        <v>2575</v>
      </c>
      <c r="N438" s="275" t="s">
        <v>1631</v>
      </c>
      <c r="O438" s="276"/>
      <c r="P438" t="s">
        <v>1597</v>
      </c>
      <c r="Q438" s="277"/>
    </row>
    <row r="439" spans="1:17" ht="30.6" x14ac:dyDescent="0.3">
      <c r="A439" s="271" t="s">
        <v>1589</v>
      </c>
      <c r="B439" s="272" t="s">
        <v>2582</v>
      </c>
      <c r="C439" s="272" t="s">
        <v>2587</v>
      </c>
      <c r="D439" s="272" t="s">
        <v>2588</v>
      </c>
      <c r="E439" t="s">
        <v>1172</v>
      </c>
      <c r="F439" t="s">
        <v>1173</v>
      </c>
      <c r="G439" t="s">
        <v>1174</v>
      </c>
      <c r="H439" s="273" t="s">
        <v>1593</v>
      </c>
      <c r="I439" s="273" t="s">
        <v>20</v>
      </c>
      <c r="J439" s="273" t="s">
        <v>18</v>
      </c>
      <c r="K439" s="273" t="s">
        <v>1704</v>
      </c>
      <c r="L439" s="273" t="s">
        <v>251</v>
      </c>
      <c r="M439" s="272" t="s">
        <v>2575</v>
      </c>
      <c r="N439" s="272" t="s">
        <v>1631</v>
      </c>
      <c r="O439" s="273"/>
      <c r="P439" t="s">
        <v>1597</v>
      </c>
      <c r="Q439" s="274"/>
    </row>
    <row r="440" spans="1:17" ht="30.6" x14ac:dyDescent="0.3">
      <c r="A440" s="271" t="s">
        <v>1589</v>
      </c>
      <c r="B440" s="275" t="s">
        <v>2576</v>
      </c>
      <c r="C440" s="275" t="s">
        <v>2589</v>
      </c>
      <c r="D440" s="275" t="s">
        <v>2590</v>
      </c>
      <c r="E440" t="s">
        <v>1175</v>
      </c>
      <c r="F440" t="s">
        <v>1176</v>
      </c>
      <c r="G440" t="s">
        <v>1177</v>
      </c>
      <c r="H440" s="276" t="s">
        <v>1593</v>
      </c>
      <c r="I440" s="276" t="s">
        <v>20</v>
      </c>
      <c r="J440" s="276" t="s">
        <v>18</v>
      </c>
      <c r="K440" s="276" t="s">
        <v>1704</v>
      </c>
      <c r="L440" s="276" t="s">
        <v>251</v>
      </c>
      <c r="M440" s="275" t="s">
        <v>2575</v>
      </c>
      <c r="N440" s="275" t="s">
        <v>1631</v>
      </c>
      <c r="O440" s="276"/>
      <c r="P440" t="s">
        <v>1597</v>
      </c>
      <c r="Q440" s="277"/>
    </row>
    <row r="441" spans="1:17" ht="30.6" x14ac:dyDescent="0.3">
      <c r="A441" s="271" t="s">
        <v>1589</v>
      </c>
      <c r="B441" s="272" t="s">
        <v>1701</v>
      </c>
      <c r="C441" s="272" t="s">
        <v>2591</v>
      </c>
      <c r="D441" s="272" t="s">
        <v>2592</v>
      </c>
      <c r="E441" t="s">
        <v>1178</v>
      </c>
      <c r="F441" t="s">
        <v>2593</v>
      </c>
      <c r="G441" t="s">
        <v>2594</v>
      </c>
      <c r="H441" s="273" t="s">
        <v>1593</v>
      </c>
      <c r="I441" s="273" t="s">
        <v>20</v>
      </c>
      <c r="J441" s="273" t="s">
        <v>17</v>
      </c>
      <c r="K441" s="273" t="s">
        <v>1704</v>
      </c>
      <c r="L441" s="273" t="s">
        <v>251</v>
      </c>
      <c r="M441" s="272" t="s">
        <v>2575</v>
      </c>
      <c r="N441" s="272" t="s">
        <v>1631</v>
      </c>
      <c r="O441" s="273"/>
      <c r="P441" t="s">
        <v>1597</v>
      </c>
      <c r="Q441" s="274"/>
    </row>
    <row r="442" spans="1:17" ht="30.6" x14ac:dyDescent="0.3">
      <c r="A442" s="271" t="s">
        <v>1589</v>
      </c>
      <c r="B442" s="275" t="s">
        <v>2576</v>
      </c>
      <c r="C442" s="275" t="s">
        <v>2595</v>
      </c>
      <c r="D442" s="275" t="s">
        <v>2596</v>
      </c>
      <c r="E442" t="s">
        <v>1179</v>
      </c>
      <c r="F442" t="s">
        <v>1180</v>
      </c>
      <c r="G442" t="s">
        <v>1181</v>
      </c>
      <c r="H442" s="276" t="s">
        <v>1593</v>
      </c>
      <c r="I442" s="276" t="s">
        <v>20</v>
      </c>
      <c r="J442" s="276" t="s">
        <v>18</v>
      </c>
      <c r="K442" s="276" t="s">
        <v>1704</v>
      </c>
      <c r="L442" s="276" t="s">
        <v>251</v>
      </c>
      <c r="M442" s="275" t="s">
        <v>2575</v>
      </c>
      <c r="N442" s="275" t="s">
        <v>1631</v>
      </c>
      <c r="O442" s="276"/>
      <c r="P442" t="s">
        <v>1597</v>
      </c>
      <c r="Q442" s="277"/>
    </row>
    <row r="443" spans="1:17" ht="30.6" x14ac:dyDescent="0.3">
      <c r="A443" s="271" t="s">
        <v>1589</v>
      </c>
      <c r="B443" s="272" t="s">
        <v>1701</v>
      </c>
      <c r="C443" s="272" t="s">
        <v>2597</v>
      </c>
      <c r="D443" s="272" t="s">
        <v>2598</v>
      </c>
      <c r="E443" t="s">
        <v>1182</v>
      </c>
      <c r="F443" t="s">
        <v>1183</v>
      </c>
      <c r="G443" t="s">
        <v>1184</v>
      </c>
      <c r="H443" s="273" t="s">
        <v>1593</v>
      </c>
      <c r="I443" s="273" t="s">
        <v>20</v>
      </c>
      <c r="J443" s="273" t="s">
        <v>17</v>
      </c>
      <c r="K443" s="273" t="s">
        <v>1704</v>
      </c>
      <c r="L443" s="273" t="s">
        <v>251</v>
      </c>
      <c r="M443" s="272" t="s">
        <v>2575</v>
      </c>
      <c r="N443" s="272" t="s">
        <v>1631</v>
      </c>
      <c r="O443" s="273"/>
      <c r="P443" t="s">
        <v>1597</v>
      </c>
      <c r="Q443" s="274"/>
    </row>
    <row r="444" spans="1:17" ht="30.6" x14ac:dyDescent="0.3">
      <c r="A444" s="271" t="s">
        <v>1589</v>
      </c>
      <c r="B444" s="275" t="s">
        <v>2599</v>
      </c>
      <c r="C444" s="275"/>
      <c r="D444" s="275" t="s">
        <v>2600</v>
      </c>
      <c r="E444" t="s">
        <v>1185</v>
      </c>
      <c r="F444" t="s">
        <v>1186</v>
      </c>
      <c r="G444" t="s">
        <v>1187</v>
      </c>
      <c r="H444" s="276" t="s">
        <v>1593</v>
      </c>
      <c r="I444" s="276" t="s">
        <v>20</v>
      </c>
      <c r="J444" s="276" t="s">
        <v>17</v>
      </c>
      <c r="K444" s="276" t="s">
        <v>1704</v>
      </c>
      <c r="L444" s="276" t="s">
        <v>251</v>
      </c>
      <c r="M444" s="275" t="s">
        <v>2575</v>
      </c>
      <c r="N444" s="275" t="s">
        <v>1631</v>
      </c>
      <c r="O444" s="276"/>
      <c r="P444" t="s">
        <v>1597</v>
      </c>
      <c r="Q444" s="277"/>
    </row>
    <row r="445" spans="1:17" ht="30.6" x14ac:dyDescent="0.3">
      <c r="A445" s="271" t="s">
        <v>1589</v>
      </c>
      <c r="B445" s="272" t="s">
        <v>2601</v>
      </c>
      <c r="C445" s="272" t="s">
        <v>2602</v>
      </c>
      <c r="D445" s="272" t="s">
        <v>2603</v>
      </c>
      <c r="E445" t="s">
        <v>1188</v>
      </c>
      <c r="F445" t="s">
        <v>1501</v>
      </c>
      <c r="G445" t="s">
        <v>1502</v>
      </c>
      <c r="H445" s="273" t="s">
        <v>1628</v>
      </c>
      <c r="I445" s="273" t="s">
        <v>20</v>
      </c>
      <c r="J445" s="273" t="s">
        <v>17</v>
      </c>
      <c r="K445" s="273" t="s">
        <v>1635</v>
      </c>
      <c r="L445" s="273" t="s">
        <v>1189</v>
      </c>
      <c r="M445" s="272" t="s">
        <v>2604</v>
      </c>
      <c r="N445" s="272" t="s">
        <v>1631</v>
      </c>
      <c r="O445" s="273"/>
      <c r="P445" t="s">
        <v>1597</v>
      </c>
      <c r="Q445" s="274"/>
    </row>
    <row r="446" spans="1:17" ht="30.6" x14ac:dyDescent="0.3">
      <c r="A446" s="271" t="s">
        <v>1589</v>
      </c>
      <c r="B446" s="275" t="s">
        <v>2601</v>
      </c>
      <c r="C446" s="275" t="s">
        <v>2605</v>
      </c>
      <c r="D446" s="275" t="s">
        <v>2606</v>
      </c>
      <c r="E446" t="s">
        <v>1190</v>
      </c>
      <c r="F446" t="s">
        <v>1191</v>
      </c>
      <c r="G446" t="s">
        <v>1192</v>
      </c>
      <c r="H446" s="276" t="s">
        <v>1628</v>
      </c>
      <c r="I446" s="276" t="s">
        <v>20</v>
      </c>
      <c r="J446" s="276" t="s">
        <v>17</v>
      </c>
      <c r="K446" s="276" t="s">
        <v>1635</v>
      </c>
      <c r="L446" s="276" t="s">
        <v>1189</v>
      </c>
      <c r="M446" s="275" t="s">
        <v>2607</v>
      </c>
      <c r="N446" s="275" t="s">
        <v>1631</v>
      </c>
      <c r="O446" s="276"/>
      <c r="P446" t="s">
        <v>1597</v>
      </c>
      <c r="Q446" s="277"/>
    </row>
    <row r="447" spans="1:17" ht="30.6" x14ac:dyDescent="0.3">
      <c r="A447" s="271" t="s">
        <v>1589</v>
      </c>
      <c r="B447" s="272" t="s">
        <v>1723</v>
      </c>
      <c r="C447" s="272" t="s">
        <v>2608</v>
      </c>
      <c r="D447" s="272" t="s">
        <v>2609</v>
      </c>
      <c r="E447" t="s">
        <v>1350</v>
      </c>
      <c r="F447" t="s">
        <v>1488</v>
      </c>
      <c r="G447" t="s">
        <v>1489</v>
      </c>
      <c r="H447" s="273" t="s">
        <v>1628</v>
      </c>
      <c r="I447" s="273" t="s">
        <v>20</v>
      </c>
      <c r="J447" s="273" t="s">
        <v>17</v>
      </c>
      <c r="K447" s="273" t="s">
        <v>1635</v>
      </c>
      <c r="L447" s="273" t="s">
        <v>1189</v>
      </c>
      <c r="M447" s="272" t="s">
        <v>2610</v>
      </c>
      <c r="N447" s="272" t="s">
        <v>1596</v>
      </c>
      <c r="O447" s="273" t="s">
        <v>1351</v>
      </c>
      <c r="P447" t="s">
        <v>1597</v>
      </c>
      <c r="Q447" s="274"/>
    </row>
    <row r="448" spans="1:17" ht="30.6" x14ac:dyDescent="0.3">
      <c r="A448" s="271" t="s">
        <v>1589</v>
      </c>
      <c r="B448" s="275" t="s">
        <v>2065</v>
      </c>
      <c r="C448" s="275"/>
      <c r="D448" s="275" t="s">
        <v>2611</v>
      </c>
      <c r="E448" t="s">
        <v>1193</v>
      </c>
      <c r="F448" t="s">
        <v>2612</v>
      </c>
      <c r="G448" t="s">
        <v>2613</v>
      </c>
      <c r="H448" s="276" t="s">
        <v>1593</v>
      </c>
      <c r="I448" s="276" t="s">
        <v>16</v>
      </c>
      <c r="J448" s="276" t="s">
        <v>17</v>
      </c>
      <c r="K448" s="276" t="s">
        <v>1635</v>
      </c>
      <c r="L448" s="276" t="s">
        <v>72</v>
      </c>
      <c r="M448" s="275" t="s">
        <v>1636</v>
      </c>
      <c r="N448" s="275" t="s">
        <v>1596</v>
      </c>
      <c r="O448" s="276" t="s">
        <v>1637</v>
      </c>
      <c r="P448" t="s">
        <v>1597</v>
      </c>
      <c r="Q448" s="277"/>
    </row>
    <row r="449" spans="1:17" ht="30.6" x14ac:dyDescent="0.3">
      <c r="A449" s="271" t="s">
        <v>1589</v>
      </c>
      <c r="B449" s="272" t="s">
        <v>2614</v>
      </c>
      <c r="C449" s="272"/>
      <c r="D449" s="272" t="s">
        <v>2615</v>
      </c>
      <c r="E449" t="s">
        <v>1194</v>
      </c>
      <c r="F449" t="s">
        <v>1195</v>
      </c>
      <c r="G449" t="s">
        <v>1196</v>
      </c>
      <c r="H449" s="273" t="s">
        <v>1593</v>
      </c>
      <c r="I449" s="273" t="s">
        <v>16</v>
      </c>
      <c r="J449" s="273" t="s">
        <v>17</v>
      </c>
      <c r="K449" s="273" t="s">
        <v>1594</v>
      </c>
      <c r="L449" s="273" t="s">
        <v>39</v>
      </c>
      <c r="M449" s="272" t="s">
        <v>1595</v>
      </c>
      <c r="N449" s="272" t="s">
        <v>1596</v>
      </c>
      <c r="O449" s="273" t="s">
        <v>1197</v>
      </c>
      <c r="P449" t="s">
        <v>1597</v>
      </c>
      <c r="Q449" s="274"/>
    </row>
    <row r="450" spans="1:17" ht="30.6" x14ac:dyDescent="0.3">
      <c r="A450" s="271" t="s">
        <v>1589</v>
      </c>
      <c r="B450" s="275" t="s">
        <v>2614</v>
      </c>
      <c r="C450" s="275"/>
      <c r="D450" s="275" t="s">
        <v>2616</v>
      </c>
      <c r="E450" t="s">
        <v>1198</v>
      </c>
      <c r="F450" t="s">
        <v>1199</v>
      </c>
      <c r="G450" t="s">
        <v>1200</v>
      </c>
      <c r="H450" s="276" t="s">
        <v>1593</v>
      </c>
      <c r="I450" s="276" t="s">
        <v>16</v>
      </c>
      <c r="J450" s="276" t="s">
        <v>18</v>
      </c>
      <c r="K450" s="276" t="s">
        <v>1594</v>
      </c>
      <c r="L450" s="276" t="s">
        <v>39</v>
      </c>
      <c r="M450" s="275" t="s">
        <v>1595</v>
      </c>
      <c r="N450" s="275" t="s">
        <v>1596</v>
      </c>
      <c r="O450" s="276" t="s">
        <v>1197</v>
      </c>
      <c r="P450" t="s">
        <v>1597</v>
      </c>
      <c r="Q450" s="277"/>
    </row>
    <row r="451" spans="1:17" ht="30.6" x14ac:dyDescent="0.3">
      <c r="A451" s="271" t="s">
        <v>1589</v>
      </c>
      <c r="B451" s="272" t="s">
        <v>1604</v>
      </c>
      <c r="C451" s="272"/>
      <c r="D451" s="272" t="s">
        <v>2617</v>
      </c>
      <c r="E451" t="s">
        <v>1490</v>
      </c>
      <c r="F451" t="s">
        <v>1207</v>
      </c>
      <c r="G451" t="s">
        <v>1208</v>
      </c>
      <c r="H451" s="273" t="s">
        <v>1593</v>
      </c>
      <c r="I451" s="273" t="s">
        <v>16</v>
      </c>
      <c r="J451" s="273" t="s">
        <v>17</v>
      </c>
      <c r="K451" s="273" t="s">
        <v>1594</v>
      </c>
      <c r="L451" s="273" t="s">
        <v>120</v>
      </c>
      <c r="M451" s="272" t="s">
        <v>2618</v>
      </c>
      <c r="N451" s="272" t="s">
        <v>1596</v>
      </c>
      <c r="O451" s="273" t="s">
        <v>24</v>
      </c>
      <c r="P451" t="s">
        <v>1597</v>
      </c>
      <c r="Q451" s="274"/>
    </row>
    <row r="452" spans="1:17" ht="30.6" x14ac:dyDescent="0.3">
      <c r="A452" s="271" t="s">
        <v>1589</v>
      </c>
      <c r="B452" s="275" t="s">
        <v>1614</v>
      </c>
      <c r="C452" s="275"/>
      <c r="D452" s="275" t="s">
        <v>2619</v>
      </c>
      <c r="E452" t="s">
        <v>1491</v>
      </c>
      <c r="F452" t="s">
        <v>1209</v>
      </c>
      <c r="G452" t="s">
        <v>1210</v>
      </c>
      <c r="H452" s="276" t="s">
        <v>1593</v>
      </c>
      <c r="I452" s="276" t="s">
        <v>16</v>
      </c>
      <c r="J452" s="276" t="s">
        <v>17</v>
      </c>
      <c r="K452" s="276" t="s">
        <v>1594</v>
      </c>
      <c r="L452" s="276" t="s">
        <v>120</v>
      </c>
      <c r="M452" s="275" t="s">
        <v>2618</v>
      </c>
      <c r="N452" s="275" t="s">
        <v>1596</v>
      </c>
      <c r="O452" s="276" t="s">
        <v>24</v>
      </c>
      <c r="P452" t="s">
        <v>1597</v>
      </c>
      <c r="Q452" s="277"/>
    </row>
    <row r="453" spans="1:17" ht="30.6" x14ac:dyDescent="0.3">
      <c r="A453" s="271" t="s">
        <v>1589</v>
      </c>
      <c r="B453" s="272" t="s">
        <v>1614</v>
      </c>
      <c r="C453" s="272"/>
      <c r="D453" s="272" t="s">
        <v>2620</v>
      </c>
      <c r="E453" t="s">
        <v>1492</v>
      </c>
      <c r="F453" t="s">
        <v>1211</v>
      </c>
      <c r="G453" t="s">
        <v>1212</v>
      </c>
      <c r="H453" s="273" t="s">
        <v>1593</v>
      </c>
      <c r="I453" s="273" t="s">
        <v>16</v>
      </c>
      <c r="J453" s="273" t="s">
        <v>17</v>
      </c>
      <c r="K453" s="273" t="s">
        <v>1594</v>
      </c>
      <c r="L453" s="273" t="s">
        <v>120</v>
      </c>
      <c r="M453" s="272" t="s">
        <v>2618</v>
      </c>
      <c r="N453" s="272" t="s">
        <v>1596</v>
      </c>
      <c r="O453" s="273" t="s">
        <v>24</v>
      </c>
      <c r="P453" t="s">
        <v>1597</v>
      </c>
      <c r="Q453" s="274"/>
    </row>
    <row r="454" spans="1:17" ht="30.6" x14ac:dyDescent="0.3">
      <c r="A454" s="271" t="s">
        <v>1589</v>
      </c>
      <c r="B454" s="275" t="s">
        <v>1856</v>
      </c>
      <c r="C454" s="275" t="s">
        <v>2621</v>
      </c>
      <c r="D454" s="275" t="s">
        <v>2622</v>
      </c>
      <c r="E454" t="s">
        <v>1213</v>
      </c>
      <c r="F454" t="s">
        <v>1214</v>
      </c>
      <c r="G454" t="s">
        <v>1215</v>
      </c>
      <c r="H454" s="276" t="s">
        <v>1709</v>
      </c>
      <c r="I454" s="276" t="s">
        <v>27</v>
      </c>
      <c r="J454" s="276" t="s">
        <v>18</v>
      </c>
      <c r="K454" s="276" t="s">
        <v>2314</v>
      </c>
      <c r="L454" s="276" t="s">
        <v>815</v>
      </c>
      <c r="M454" s="275" t="s">
        <v>2623</v>
      </c>
      <c r="N454" s="275" t="s">
        <v>1631</v>
      </c>
      <c r="O454" s="276"/>
      <c r="P454" t="s">
        <v>1597</v>
      </c>
      <c r="Q454" s="277"/>
    </row>
    <row r="455" spans="1:17" ht="30.6" x14ac:dyDescent="0.3">
      <c r="A455" s="271" t="s">
        <v>1589</v>
      </c>
      <c r="B455" s="272" t="s">
        <v>1856</v>
      </c>
      <c r="C455" s="272" t="s">
        <v>2624</v>
      </c>
      <c r="D455" s="272" t="s">
        <v>2625</v>
      </c>
      <c r="E455" t="s">
        <v>1216</v>
      </c>
      <c r="F455" t="s">
        <v>1217</v>
      </c>
      <c r="G455" t="s">
        <v>1218</v>
      </c>
      <c r="H455" s="273" t="s">
        <v>1709</v>
      </c>
      <c r="I455" s="273" t="s">
        <v>27</v>
      </c>
      <c r="J455" s="273" t="s">
        <v>18</v>
      </c>
      <c r="K455" s="273" t="s">
        <v>2314</v>
      </c>
      <c r="L455" s="273" t="s">
        <v>815</v>
      </c>
      <c r="M455" s="272" t="s">
        <v>2623</v>
      </c>
      <c r="N455" s="272" t="s">
        <v>1631</v>
      </c>
      <c r="O455" s="273"/>
      <c r="P455" t="s">
        <v>1597</v>
      </c>
      <c r="Q455" s="274"/>
    </row>
    <row r="456" spans="1:17" ht="30.6" x14ac:dyDescent="0.3">
      <c r="A456" s="271" t="s">
        <v>1589</v>
      </c>
      <c r="B456" s="275" t="s">
        <v>1856</v>
      </c>
      <c r="C456" s="275" t="s">
        <v>2626</v>
      </c>
      <c r="D456" s="275" t="s">
        <v>2627</v>
      </c>
      <c r="E456" t="s">
        <v>1219</v>
      </c>
      <c r="F456" t="s">
        <v>1220</v>
      </c>
      <c r="G456" t="s">
        <v>1221</v>
      </c>
      <c r="H456" s="276" t="s">
        <v>1709</v>
      </c>
      <c r="I456" s="276" t="s">
        <v>27</v>
      </c>
      <c r="J456" s="276" t="s">
        <v>18</v>
      </c>
      <c r="K456" s="276" t="s">
        <v>2314</v>
      </c>
      <c r="L456" s="276" t="s">
        <v>815</v>
      </c>
      <c r="M456" s="275" t="s">
        <v>2623</v>
      </c>
      <c r="N456" s="275" t="s">
        <v>1631</v>
      </c>
      <c r="O456" s="276"/>
      <c r="P456" t="s">
        <v>1597</v>
      </c>
      <c r="Q456" s="277"/>
    </row>
    <row r="457" spans="1:17" ht="30.6" x14ac:dyDescent="0.3">
      <c r="A457" s="271" t="s">
        <v>1589</v>
      </c>
      <c r="B457" s="272" t="s">
        <v>1856</v>
      </c>
      <c r="C457" s="272" t="s">
        <v>2628</v>
      </c>
      <c r="D457" s="272" t="s">
        <v>2629</v>
      </c>
      <c r="E457" t="s">
        <v>1222</v>
      </c>
      <c r="F457" t="s">
        <v>1223</v>
      </c>
      <c r="G457" t="s">
        <v>1224</v>
      </c>
      <c r="H457" s="273" t="s">
        <v>1709</v>
      </c>
      <c r="I457" s="273" t="s">
        <v>27</v>
      </c>
      <c r="J457" s="273" t="s">
        <v>18</v>
      </c>
      <c r="K457" s="273" t="s">
        <v>2314</v>
      </c>
      <c r="L457" s="273" t="s">
        <v>815</v>
      </c>
      <c r="M457" s="272" t="s">
        <v>2623</v>
      </c>
      <c r="N457" s="272" t="s">
        <v>1631</v>
      </c>
      <c r="O457" s="273"/>
      <c r="P457" t="s">
        <v>1597</v>
      </c>
      <c r="Q457" s="274"/>
    </row>
    <row r="458" spans="1:17" ht="30.6" x14ac:dyDescent="0.3">
      <c r="A458" s="271" t="s">
        <v>1589</v>
      </c>
      <c r="B458" s="275" t="s">
        <v>1856</v>
      </c>
      <c r="C458" s="275" t="s">
        <v>2630</v>
      </c>
      <c r="D458" s="275" t="s">
        <v>2631</v>
      </c>
      <c r="E458" t="s">
        <v>1225</v>
      </c>
      <c r="F458" t="s">
        <v>1226</v>
      </c>
      <c r="G458" t="s">
        <v>1227</v>
      </c>
      <c r="H458" s="276" t="s">
        <v>1709</v>
      </c>
      <c r="I458" s="276" t="s">
        <v>27</v>
      </c>
      <c r="J458" s="276" t="s">
        <v>18</v>
      </c>
      <c r="K458" s="276" t="s">
        <v>2314</v>
      </c>
      <c r="L458" s="276" t="s">
        <v>815</v>
      </c>
      <c r="M458" s="275" t="s">
        <v>2623</v>
      </c>
      <c r="N458" s="275" t="s">
        <v>1631</v>
      </c>
      <c r="O458" s="276"/>
      <c r="P458" t="s">
        <v>1597</v>
      </c>
      <c r="Q458" s="277"/>
    </row>
    <row r="459" spans="1:17" ht="30.6" x14ac:dyDescent="0.3">
      <c r="A459" s="271" t="s">
        <v>1589</v>
      </c>
      <c r="B459" s="272" t="s">
        <v>1856</v>
      </c>
      <c r="C459" s="272" t="s">
        <v>2632</v>
      </c>
      <c r="D459" s="272" t="s">
        <v>2633</v>
      </c>
      <c r="E459" t="s">
        <v>1228</v>
      </c>
      <c r="F459" t="s">
        <v>1229</v>
      </c>
      <c r="G459" t="s">
        <v>1230</v>
      </c>
      <c r="H459" s="273" t="s">
        <v>1709</v>
      </c>
      <c r="I459" s="273" t="s">
        <v>27</v>
      </c>
      <c r="J459" s="273" t="s">
        <v>18</v>
      </c>
      <c r="K459" s="273" t="s">
        <v>2314</v>
      </c>
      <c r="L459" s="273" t="s">
        <v>815</v>
      </c>
      <c r="M459" s="272" t="s">
        <v>2623</v>
      </c>
      <c r="N459" s="272" t="s">
        <v>1631</v>
      </c>
      <c r="O459" s="273"/>
      <c r="P459" t="s">
        <v>1597</v>
      </c>
      <c r="Q459" s="274"/>
    </row>
    <row r="460" spans="1:17" ht="30.6" x14ac:dyDescent="0.3">
      <c r="A460" s="271" t="s">
        <v>1589</v>
      </c>
      <c r="B460" s="275" t="s">
        <v>1856</v>
      </c>
      <c r="C460" s="275" t="s">
        <v>2634</v>
      </c>
      <c r="D460" s="275" t="s">
        <v>2635</v>
      </c>
      <c r="E460" t="s">
        <v>1231</v>
      </c>
      <c r="F460" t="s">
        <v>1232</v>
      </c>
      <c r="G460" t="s">
        <v>1233</v>
      </c>
      <c r="H460" s="276" t="s">
        <v>1709</v>
      </c>
      <c r="I460" s="276" t="s">
        <v>27</v>
      </c>
      <c r="J460" s="276" t="s">
        <v>18</v>
      </c>
      <c r="K460" s="276" t="s">
        <v>2314</v>
      </c>
      <c r="L460" s="276" t="s">
        <v>815</v>
      </c>
      <c r="M460" s="275" t="s">
        <v>2623</v>
      </c>
      <c r="N460" s="275" t="s">
        <v>1631</v>
      </c>
      <c r="O460" s="276"/>
      <c r="P460" t="s">
        <v>1597</v>
      </c>
      <c r="Q460" s="277"/>
    </row>
    <row r="461" spans="1:17" ht="30.6" x14ac:dyDescent="0.3">
      <c r="A461" s="271" t="s">
        <v>1589</v>
      </c>
      <c r="B461" s="272" t="s">
        <v>1856</v>
      </c>
      <c r="C461" s="272" t="s">
        <v>2636</v>
      </c>
      <c r="D461" s="272" t="s">
        <v>2637</v>
      </c>
      <c r="E461" t="s">
        <v>1234</v>
      </c>
      <c r="F461" t="s">
        <v>1235</v>
      </c>
      <c r="G461" t="s">
        <v>1236</v>
      </c>
      <c r="H461" s="273" t="s">
        <v>1709</v>
      </c>
      <c r="I461" s="273" t="s">
        <v>27</v>
      </c>
      <c r="J461" s="273" t="s">
        <v>18</v>
      </c>
      <c r="K461" s="273" t="s">
        <v>2314</v>
      </c>
      <c r="L461" s="273" t="s">
        <v>815</v>
      </c>
      <c r="M461" s="272" t="s">
        <v>2623</v>
      </c>
      <c r="N461" s="272" t="s">
        <v>1631</v>
      </c>
      <c r="O461" s="273"/>
      <c r="P461" t="s">
        <v>1597</v>
      </c>
      <c r="Q461" s="274"/>
    </row>
    <row r="462" spans="1:17" ht="30.6" x14ac:dyDescent="0.3">
      <c r="A462" s="271" t="s">
        <v>1589</v>
      </c>
      <c r="B462" s="275" t="s">
        <v>1856</v>
      </c>
      <c r="C462" s="275" t="s">
        <v>2638</v>
      </c>
      <c r="D462" s="275" t="s">
        <v>2639</v>
      </c>
      <c r="E462" t="s">
        <v>1237</v>
      </c>
      <c r="F462" t="s">
        <v>1238</v>
      </c>
      <c r="G462" t="s">
        <v>1239</v>
      </c>
      <c r="H462" s="276" t="s">
        <v>1709</v>
      </c>
      <c r="I462" s="276" t="s">
        <v>27</v>
      </c>
      <c r="J462" s="276" t="s">
        <v>18</v>
      </c>
      <c r="K462" s="276" t="s">
        <v>2314</v>
      </c>
      <c r="L462" s="276" t="s">
        <v>815</v>
      </c>
      <c r="M462" s="275" t="s">
        <v>2623</v>
      </c>
      <c r="N462" s="275" t="s">
        <v>1631</v>
      </c>
      <c r="O462" s="276"/>
      <c r="P462" t="s">
        <v>1597</v>
      </c>
      <c r="Q462" s="277"/>
    </row>
    <row r="463" spans="1:17" ht="30.6" x14ac:dyDescent="0.3">
      <c r="A463" s="271" t="s">
        <v>1589</v>
      </c>
      <c r="B463" s="272" t="s">
        <v>1856</v>
      </c>
      <c r="C463" s="272" t="s">
        <v>2640</v>
      </c>
      <c r="D463" s="272" t="s">
        <v>2641</v>
      </c>
      <c r="E463" t="s">
        <v>1240</v>
      </c>
      <c r="F463" t="s">
        <v>1241</v>
      </c>
      <c r="G463" t="s">
        <v>1242</v>
      </c>
      <c r="H463" s="273" t="s">
        <v>1709</v>
      </c>
      <c r="I463" s="273" t="s">
        <v>27</v>
      </c>
      <c r="J463" s="273" t="s">
        <v>18</v>
      </c>
      <c r="K463" s="273" t="s">
        <v>2314</v>
      </c>
      <c r="L463" s="273" t="s">
        <v>815</v>
      </c>
      <c r="M463" s="272" t="s">
        <v>2623</v>
      </c>
      <c r="N463" s="272" t="s">
        <v>1631</v>
      </c>
      <c r="O463" s="273"/>
      <c r="P463" t="s">
        <v>1597</v>
      </c>
      <c r="Q463" s="274"/>
    </row>
    <row r="464" spans="1:17" ht="30.6" x14ac:dyDescent="0.3">
      <c r="A464" s="271" t="s">
        <v>1589</v>
      </c>
      <c r="B464" s="275" t="s">
        <v>1856</v>
      </c>
      <c r="C464" s="275" t="s">
        <v>2642</v>
      </c>
      <c r="D464" s="275" t="s">
        <v>2643</v>
      </c>
      <c r="E464" t="s">
        <v>1243</v>
      </c>
      <c r="F464" t="s">
        <v>1244</v>
      </c>
      <c r="G464" t="s">
        <v>1245</v>
      </c>
      <c r="H464" s="276" t="s">
        <v>1709</v>
      </c>
      <c r="I464" s="276" t="s">
        <v>27</v>
      </c>
      <c r="J464" s="276" t="s">
        <v>18</v>
      </c>
      <c r="K464" s="276" t="s">
        <v>2314</v>
      </c>
      <c r="L464" s="276" t="s">
        <v>815</v>
      </c>
      <c r="M464" s="275" t="s">
        <v>2623</v>
      </c>
      <c r="N464" s="275" t="s">
        <v>1631</v>
      </c>
      <c r="O464" s="276"/>
      <c r="P464" t="s">
        <v>1597</v>
      </c>
      <c r="Q464" s="277"/>
    </row>
    <row r="465" spans="1:17" ht="30.6" x14ac:dyDescent="0.3">
      <c r="A465" s="271" t="s">
        <v>1589</v>
      </c>
      <c r="B465" s="272" t="s">
        <v>1856</v>
      </c>
      <c r="C465" s="272" t="s">
        <v>2644</v>
      </c>
      <c r="D465" s="272" t="s">
        <v>2645</v>
      </c>
      <c r="E465" t="s">
        <v>1246</v>
      </c>
      <c r="F465" t="s">
        <v>1247</v>
      </c>
      <c r="G465" t="s">
        <v>1248</v>
      </c>
      <c r="H465" s="273" t="s">
        <v>1709</v>
      </c>
      <c r="I465" s="273" t="s">
        <v>27</v>
      </c>
      <c r="J465" s="273" t="s">
        <v>18</v>
      </c>
      <c r="K465" s="273" t="s">
        <v>2314</v>
      </c>
      <c r="L465" s="273" t="s">
        <v>815</v>
      </c>
      <c r="M465" s="272" t="s">
        <v>2623</v>
      </c>
      <c r="N465" s="272" t="s">
        <v>1631</v>
      </c>
      <c r="O465" s="273"/>
      <c r="P465" t="s">
        <v>1597</v>
      </c>
      <c r="Q465" s="274"/>
    </row>
    <row r="466" spans="1:17" ht="30.6" x14ac:dyDescent="0.3">
      <c r="A466" s="271" t="s">
        <v>1589</v>
      </c>
      <c r="B466" s="275" t="s">
        <v>1856</v>
      </c>
      <c r="C466" s="275" t="s">
        <v>2646</v>
      </c>
      <c r="D466" s="275" t="s">
        <v>2647</v>
      </c>
      <c r="E466" t="s">
        <v>1249</v>
      </c>
      <c r="F466" t="s">
        <v>1250</v>
      </c>
      <c r="G466" t="s">
        <v>1251</v>
      </c>
      <c r="H466" s="276" t="s">
        <v>1709</v>
      </c>
      <c r="I466" s="276" t="s">
        <v>27</v>
      </c>
      <c r="J466" s="276" t="s">
        <v>18</v>
      </c>
      <c r="K466" s="276" t="s">
        <v>2314</v>
      </c>
      <c r="L466" s="276" t="s">
        <v>815</v>
      </c>
      <c r="M466" s="275" t="s">
        <v>2623</v>
      </c>
      <c r="N466" s="275" t="s">
        <v>1631</v>
      </c>
      <c r="O466" s="276"/>
      <c r="P466" t="s">
        <v>1597</v>
      </c>
      <c r="Q466" s="277"/>
    </row>
    <row r="467" spans="1:17" ht="30.6" x14ac:dyDescent="0.3">
      <c r="A467" s="271" t="s">
        <v>1589</v>
      </c>
      <c r="B467" s="272" t="s">
        <v>1856</v>
      </c>
      <c r="C467" s="272" t="s">
        <v>2648</v>
      </c>
      <c r="D467" s="272" t="s">
        <v>2649</v>
      </c>
      <c r="E467" t="s">
        <v>1252</v>
      </c>
      <c r="F467" t="s">
        <v>1253</v>
      </c>
      <c r="G467" t="s">
        <v>1254</v>
      </c>
      <c r="H467" s="273" t="s">
        <v>1709</v>
      </c>
      <c r="I467" s="273" t="s">
        <v>27</v>
      </c>
      <c r="J467" s="273" t="s">
        <v>18</v>
      </c>
      <c r="K467" s="273" t="s">
        <v>2314</v>
      </c>
      <c r="L467" s="273" t="s">
        <v>815</v>
      </c>
      <c r="M467" s="272" t="s">
        <v>2623</v>
      </c>
      <c r="N467" s="272" t="s">
        <v>1631</v>
      </c>
      <c r="O467" s="273"/>
      <c r="P467" t="s">
        <v>1597</v>
      </c>
      <c r="Q467" s="274"/>
    </row>
    <row r="468" spans="1:17" ht="30.6" x14ac:dyDescent="0.3">
      <c r="A468" s="271" t="s">
        <v>1589</v>
      </c>
      <c r="B468" s="275" t="s">
        <v>1856</v>
      </c>
      <c r="C468" s="275" t="s">
        <v>2650</v>
      </c>
      <c r="D468" s="275" t="s">
        <v>2651</v>
      </c>
      <c r="E468" t="s">
        <v>1255</v>
      </c>
      <c r="F468" t="s">
        <v>1256</v>
      </c>
      <c r="G468" t="s">
        <v>1257</v>
      </c>
      <c r="H468" s="276" t="s">
        <v>1709</v>
      </c>
      <c r="I468" s="276" t="s">
        <v>27</v>
      </c>
      <c r="J468" s="276" t="s">
        <v>18</v>
      </c>
      <c r="K468" s="276" t="s">
        <v>2314</v>
      </c>
      <c r="L468" s="276" t="s">
        <v>815</v>
      </c>
      <c r="M468" s="275" t="s">
        <v>2623</v>
      </c>
      <c r="N468" s="275" t="s">
        <v>1631</v>
      </c>
      <c r="O468" s="276"/>
      <c r="P468" t="s">
        <v>1597</v>
      </c>
      <c r="Q468" s="277"/>
    </row>
    <row r="469" spans="1:17" ht="30.6" x14ac:dyDescent="0.3">
      <c r="A469" s="271" t="s">
        <v>1589</v>
      </c>
      <c r="B469" s="272" t="s">
        <v>1856</v>
      </c>
      <c r="C469" s="272" t="s">
        <v>2652</v>
      </c>
      <c r="D469" s="272" t="s">
        <v>2653</v>
      </c>
      <c r="E469" t="s">
        <v>1258</v>
      </c>
      <c r="F469" t="s">
        <v>1259</v>
      </c>
      <c r="G469" t="s">
        <v>1260</v>
      </c>
      <c r="H469" s="273" t="s">
        <v>1709</v>
      </c>
      <c r="I469" s="273" t="s">
        <v>27</v>
      </c>
      <c r="J469" s="273" t="s">
        <v>18</v>
      </c>
      <c r="K469" s="273" t="s">
        <v>2314</v>
      </c>
      <c r="L469" s="273" t="s">
        <v>815</v>
      </c>
      <c r="M469" s="272" t="s">
        <v>2623</v>
      </c>
      <c r="N469" s="272" t="s">
        <v>1631</v>
      </c>
      <c r="O469" s="273"/>
      <c r="P469" t="s">
        <v>1597</v>
      </c>
      <c r="Q469" s="274"/>
    </row>
    <row r="470" spans="1:17" ht="30.6" x14ac:dyDescent="0.3">
      <c r="A470" s="271" t="s">
        <v>1589</v>
      </c>
      <c r="B470" s="275" t="s">
        <v>1856</v>
      </c>
      <c r="C470" s="275" t="s">
        <v>2654</v>
      </c>
      <c r="D470" s="275" t="s">
        <v>2655</v>
      </c>
      <c r="E470" t="s">
        <v>1261</v>
      </c>
      <c r="F470" t="s">
        <v>1262</v>
      </c>
      <c r="G470" t="s">
        <v>1263</v>
      </c>
      <c r="H470" s="276" t="s">
        <v>1709</v>
      </c>
      <c r="I470" s="276" t="s">
        <v>27</v>
      </c>
      <c r="J470" s="276" t="s">
        <v>18</v>
      </c>
      <c r="K470" s="276" t="s">
        <v>2314</v>
      </c>
      <c r="L470" s="276" t="s">
        <v>815</v>
      </c>
      <c r="M470" s="275" t="s">
        <v>2623</v>
      </c>
      <c r="N470" s="275" t="s">
        <v>1631</v>
      </c>
      <c r="O470" s="276"/>
      <c r="P470" t="s">
        <v>1597</v>
      </c>
      <c r="Q470" s="277"/>
    </row>
    <row r="471" spans="1:17" ht="30.6" x14ac:dyDescent="0.3">
      <c r="A471" s="271" t="s">
        <v>1589</v>
      </c>
      <c r="B471" s="272" t="s">
        <v>1856</v>
      </c>
      <c r="C471" s="272" t="s">
        <v>2656</v>
      </c>
      <c r="D471" s="272" t="s">
        <v>2657</v>
      </c>
      <c r="E471" t="s">
        <v>1264</v>
      </c>
      <c r="F471" t="s">
        <v>1265</v>
      </c>
      <c r="G471" t="s">
        <v>1266</v>
      </c>
      <c r="H471" s="273" t="s">
        <v>1709</v>
      </c>
      <c r="I471" s="273" t="s">
        <v>27</v>
      </c>
      <c r="J471" s="273" t="s">
        <v>18</v>
      </c>
      <c r="K471" s="273" t="s">
        <v>2314</v>
      </c>
      <c r="L471" s="273" t="s">
        <v>815</v>
      </c>
      <c r="M471" s="272" t="s">
        <v>2623</v>
      </c>
      <c r="N471" s="272" t="s">
        <v>1631</v>
      </c>
      <c r="O471" s="273"/>
      <c r="P471" t="s">
        <v>1597</v>
      </c>
      <c r="Q471" s="274"/>
    </row>
    <row r="472" spans="1:17" ht="30.6" x14ac:dyDescent="0.3">
      <c r="A472" s="271" t="s">
        <v>1589</v>
      </c>
      <c r="B472" s="275" t="s">
        <v>1856</v>
      </c>
      <c r="C472" s="275" t="s">
        <v>2658</v>
      </c>
      <c r="D472" s="275" t="s">
        <v>2659</v>
      </c>
      <c r="E472" t="s">
        <v>1267</v>
      </c>
      <c r="F472" t="s">
        <v>1268</v>
      </c>
      <c r="G472" t="s">
        <v>1269</v>
      </c>
      <c r="H472" s="276" t="s">
        <v>1709</v>
      </c>
      <c r="I472" s="276" t="s">
        <v>27</v>
      </c>
      <c r="J472" s="276" t="s">
        <v>18</v>
      </c>
      <c r="K472" s="276" t="s">
        <v>2314</v>
      </c>
      <c r="L472" s="276" t="s">
        <v>815</v>
      </c>
      <c r="M472" s="275" t="s">
        <v>2623</v>
      </c>
      <c r="N472" s="275" t="s">
        <v>1631</v>
      </c>
      <c r="O472" s="276"/>
      <c r="P472" t="s">
        <v>1597</v>
      </c>
      <c r="Q472" s="277"/>
    </row>
    <row r="473" spans="1:17" ht="30.6" x14ac:dyDescent="0.3">
      <c r="A473" s="271" t="s">
        <v>1589</v>
      </c>
      <c r="B473" s="272" t="s">
        <v>1856</v>
      </c>
      <c r="C473" s="272" t="s">
        <v>2660</v>
      </c>
      <c r="D473" s="272" t="s">
        <v>2661</v>
      </c>
      <c r="E473" t="s">
        <v>1270</v>
      </c>
      <c r="F473" t="s">
        <v>1271</v>
      </c>
      <c r="G473" t="s">
        <v>1272</v>
      </c>
      <c r="H473" s="273" t="s">
        <v>1709</v>
      </c>
      <c r="I473" s="273" t="s">
        <v>27</v>
      </c>
      <c r="J473" s="273" t="s">
        <v>18</v>
      </c>
      <c r="K473" s="273" t="s">
        <v>2314</v>
      </c>
      <c r="L473" s="273" t="s">
        <v>815</v>
      </c>
      <c r="M473" s="272" t="s">
        <v>2623</v>
      </c>
      <c r="N473" s="272" t="s">
        <v>1631</v>
      </c>
      <c r="O473" s="273"/>
      <c r="P473" t="s">
        <v>1597</v>
      </c>
      <c r="Q473" s="274"/>
    </row>
    <row r="474" spans="1:17" ht="30.6" x14ac:dyDescent="0.3">
      <c r="A474" s="271" t="s">
        <v>1589</v>
      </c>
      <c r="B474" s="275" t="s">
        <v>1856</v>
      </c>
      <c r="C474" s="275" t="s">
        <v>2662</v>
      </c>
      <c r="D474" s="275" t="s">
        <v>2663</v>
      </c>
      <c r="E474" t="s">
        <v>1273</v>
      </c>
      <c r="F474" t="s">
        <v>1274</v>
      </c>
      <c r="G474" t="s">
        <v>1275</v>
      </c>
      <c r="H474" s="276" t="s">
        <v>1709</v>
      </c>
      <c r="I474" s="276" t="s">
        <v>27</v>
      </c>
      <c r="J474" s="276" t="s">
        <v>18</v>
      </c>
      <c r="K474" s="276" t="s">
        <v>2314</v>
      </c>
      <c r="L474" s="276" t="s">
        <v>815</v>
      </c>
      <c r="M474" s="275" t="s">
        <v>2623</v>
      </c>
      <c r="N474" s="275" t="s">
        <v>1631</v>
      </c>
      <c r="O474" s="276"/>
      <c r="P474" t="s">
        <v>1597</v>
      </c>
      <c r="Q474" s="277"/>
    </row>
    <row r="475" spans="1:17" ht="30.6" x14ac:dyDescent="0.3">
      <c r="A475" s="271" t="s">
        <v>1589</v>
      </c>
      <c r="B475" s="272" t="s">
        <v>1856</v>
      </c>
      <c r="C475" s="272" t="s">
        <v>2664</v>
      </c>
      <c r="D475" s="272" t="s">
        <v>2665</v>
      </c>
      <c r="E475" t="s">
        <v>1276</v>
      </c>
      <c r="F475" t="s">
        <v>1277</v>
      </c>
      <c r="G475" t="s">
        <v>1278</v>
      </c>
      <c r="H475" s="273" t="s">
        <v>1709</v>
      </c>
      <c r="I475" s="273" t="s">
        <v>27</v>
      </c>
      <c r="J475" s="273" t="s">
        <v>18</v>
      </c>
      <c r="K475" s="273" t="s">
        <v>2314</v>
      </c>
      <c r="L475" s="273" t="s">
        <v>815</v>
      </c>
      <c r="M475" s="272" t="s">
        <v>2623</v>
      </c>
      <c r="N475" s="272" t="s">
        <v>1631</v>
      </c>
      <c r="O475" s="273"/>
      <c r="P475" t="s">
        <v>1597</v>
      </c>
      <c r="Q475" s="274"/>
    </row>
    <row r="476" spans="1:17" ht="30.6" x14ac:dyDescent="0.3">
      <c r="A476" s="271" t="s">
        <v>1589</v>
      </c>
      <c r="B476" s="275" t="s">
        <v>1856</v>
      </c>
      <c r="C476" s="275" t="s">
        <v>2666</v>
      </c>
      <c r="D476" s="275" t="s">
        <v>2667</v>
      </c>
      <c r="E476" t="s">
        <v>1279</v>
      </c>
      <c r="F476" t="s">
        <v>1280</v>
      </c>
      <c r="G476" t="s">
        <v>1281</v>
      </c>
      <c r="H476" s="276" t="s">
        <v>1709</v>
      </c>
      <c r="I476" s="276" t="s">
        <v>27</v>
      </c>
      <c r="J476" s="276" t="s">
        <v>18</v>
      </c>
      <c r="K476" s="276" t="s">
        <v>2314</v>
      </c>
      <c r="L476" s="276" t="s">
        <v>815</v>
      </c>
      <c r="M476" s="275" t="s">
        <v>2623</v>
      </c>
      <c r="N476" s="275" t="s">
        <v>1631</v>
      </c>
      <c r="O476" s="276"/>
      <c r="P476" t="s">
        <v>1597</v>
      </c>
      <c r="Q476" s="277"/>
    </row>
    <row r="477" spans="1:17" ht="30.6" x14ac:dyDescent="0.3">
      <c r="A477" s="271" t="s">
        <v>1589</v>
      </c>
      <c r="B477" s="272" t="s">
        <v>1856</v>
      </c>
      <c r="C477" s="272" t="s">
        <v>2668</v>
      </c>
      <c r="D477" s="272" t="s">
        <v>2669</v>
      </c>
      <c r="E477" t="s">
        <v>1282</v>
      </c>
      <c r="F477" t="s">
        <v>1283</v>
      </c>
      <c r="G477" t="s">
        <v>1284</v>
      </c>
      <c r="H477" s="273" t="s">
        <v>1709</v>
      </c>
      <c r="I477" s="273" t="s">
        <v>27</v>
      </c>
      <c r="J477" s="273" t="s">
        <v>18</v>
      </c>
      <c r="K477" s="273" t="s">
        <v>2314</v>
      </c>
      <c r="L477" s="273" t="s">
        <v>815</v>
      </c>
      <c r="M477" s="272" t="s">
        <v>2623</v>
      </c>
      <c r="N477" s="272" t="s">
        <v>1631</v>
      </c>
      <c r="O477" s="273"/>
      <c r="P477" t="s">
        <v>1597</v>
      </c>
      <c r="Q477" s="274"/>
    </row>
    <row r="478" spans="1:17" ht="30.6" x14ac:dyDescent="0.3">
      <c r="A478" s="271" t="s">
        <v>1589</v>
      </c>
      <c r="B478" s="277"/>
      <c r="C478" s="275" t="s">
        <v>2670</v>
      </c>
      <c r="D478" s="275" t="s">
        <v>2671</v>
      </c>
      <c r="E478" t="s">
        <v>2672</v>
      </c>
      <c r="F478" t="s">
        <v>2673</v>
      </c>
      <c r="G478" t="s">
        <v>1212</v>
      </c>
      <c r="H478" s="276" t="s">
        <v>1593</v>
      </c>
      <c r="I478" s="276" t="s">
        <v>20</v>
      </c>
      <c r="J478" s="276" t="s">
        <v>18</v>
      </c>
      <c r="K478" s="276" t="s">
        <v>1594</v>
      </c>
      <c r="L478" s="276" t="s">
        <v>120</v>
      </c>
      <c r="M478" s="275" t="s">
        <v>2618</v>
      </c>
      <c r="N478" s="275" t="s">
        <v>1596</v>
      </c>
      <c r="O478" s="276" t="s">
        <v>2674</v>
      </c>
      <c r="P478" t="s">
        <v>1597</v>
      </c>
      <c r="Q478" s="277"/>
    </row>
    <row r="479" spans="1:17" ht="30.6" x14ac:dyDescent="0.3">
      <c r="A479" s="271" t="s">
        <v>1589</v>
      </c>
      <c r="B479" s="278">
        <v>44686</v>
      </c>
      <c r="C479" s="272"/>
      <c r="D479" s="272" t="s">
        <v>2675</v>
      </c>
      <c r="E479" t="s">
        <v>1285</v>
      </c>
      <c r="F479" t="s">
        <v>1286</v>
      </c>
      <c r="G479" t="s">
        <v>1287</v>
      </c>
      <c r="H479" s="273" t="s">
        <v>1767</v>
      </c>
      <c r="I479" s="273" t="s">
        <v>16</v>
      </c>
      <c r="J479" s="273" t="s">
        <v>17</v>
      </c>
      <c r="K479" s="273" t="s">
        <v>1594</v>
      </c>
      <c r="L479" s="273" t="s">
        <v>120</v>
      </c>
      <c r="M479" s="272" t="s">
        <v>2003</v>
      </c>
      <c r="N479" s="272" t="s">
        <v>1631</v>
      </c>
      <c r="O479" s="273"/>
      <c r="P479" t="s">
        <v>1597</v>
      </c>
      <c r="Q479" s="274"/>
    </row>
    <row r="480" spans="1:17" ht="30.6" x14ac:dyDescent="0.3">
      <c r="A480" s="271" t="s">
        <v>1589</v>
      </c>
      <c r="B480" s="279">
        <v>44686</v>
      </c>
      <c r="C480" s="275"/>
      <c r="D480" s="275" t="s">
        <v>2676</v>
      </c>
      <c r="E480" t="s">
        <v>1288</v>
      </c>
      <c r="F480" t="s">
        <v>1289</v>
      </c>
      <c r="G480" t="s">
        <v>1290</v>
      </c>
      <c r="H480" s="276" t="s">
        <v>1767</v>
      </c>
      <c r="I480" s="276" t="s">
        <v>16</v>
      </c>
      <c r="J480" s="276" t="s">
        <v>18</v>
      </c>
      <c r="K480" s="276" t="s">
        <v>1594</v>
      </c>
      <c r="L480" s="276" t="s">
        <v>120</v>
      </c>
      <c r="M480" s="275" t="s">
        <v>2003</v>
      </c>
      <c r="N480" s="275" t="s">
        <v>1631</v>
      </c>
      <c r="O480" s="276"/>
      <c r="P480" t="s">
        <v>1597</v>
      </c>
      <c r="Q480" s="277"/>
    </row>
    <row r="481" spans="1:17" ht="30.6" x14ac:dyDescent="0.3">
      <c r="A481" s="271" t="s">
        <v>1589</v>
      </c>
      <c r="B481" s="278">
        <v>44686</v>
      </c>
      <c r="C481" s="272"/>
      <c r="D481" s="272" t="s">
        <v>2677</v>
      </c>
      <c r="E481" t="s">
        <v>1291</v>
      </c>
      <c r="F481" t="s">
        <v>1292</v>
      </c>
      <c r="G481" t="s">
        <v>1293</v>
      </c>
      <c r="H481" s="273" t="s">
        <v>1593</v>
      </c>
      <c r="I481" s="273" t="s">
        <v>16</v>
      </c>
      <c r="J481" s="273" t="s">
        <v>18</v>
      </c>
      <c r="K481" s="273" t="s">
        <v>1594</v>
      </c>
      <c r="L481" s="273" t="s">
        <v>120</v>
      </c>
      <c r="M481" s="272" t="s">
        <v>2618</v>
      </c>
      <c r="N481" s="272" t="s">
        <v>1631</v>
      </c>
      <c r="O481" s="273"/>
      <c r="P481" t="s">
        <v>1597</v>
      </c>
      <c r="Q481" s="274"/>
    </row>
    <row r="482" spans="1:17" ht="30.6" x14ac:dyDescent="0.3">
      <c r="A482" s="271" t="s">
        <v>1589</v>
      </c>
      <c r="B482" s="275" t="s">
        <v>1999</v>
      </c>
      <c r="C482" s="275"/>
      <c r="D482" s="275" t="s">
        <v>2678</v>
      </c>
      <c r="E482" t="s">
        <v>1294</v>
      </c>
      <c r="F482" t="s">
        <v>1295</v>
      </c>
      <c r="G482" t="s">
        <v>1296</v>
      </c>
      <c r="H482" s="276" t="s">
        <v>1593</v>
      </c>
      <c r="I482" s="276" t="s">
        <v>16</v>
      </c>
      <c r="J482" s="276" t="s">
        <v>17</v>
      </c>
      <c r="K482" s="276" t="s">
        <v>1594</v>
      </c>
      <c r="L482" s="276" t="s">
        <v>120</v>
      </c>
      <c r="M482" s="275" t="s">
        <v>2618</v>
      </c>
      <c r="N482" s="275" t="s">
        <v>1631</v>
      </c>
      <c r="O482" s="276"/>
      <c r="P482" t="s">
        <v>1597</v>
      </c>
      <c r="Q482" s="277"/>
    </row>
    <row r="483" spans="1:17" ht="30.6" x14ac:dyDescent="0.3">
      <c r="A483" s="271" t="s">
        <v>1589</v>
      </c>
      <c r="B483" s="272" t="s">
        <v>1944</v>
      </c>
      <c r="C483" s="272"/>
      <c r="D483" s="272" t="s">
        <v>2679</v>
      </c>
      <c r="E483" t="s">
        <v>1297</v>
      </c>
      <c r="F483" t="s">
        <v>2680</v>
      </c>
      <c r="G483" t="s">
        <v>2681</v>
      </c>
      <c r="H483" s="273" t="s">
        <v>1593</v>
      </c>
      <c r="I483" s="273" t="s">
        <v>16</v>
      </c>
      <c r="J483" s="273" t="s">
        <v>17</v>
      </c>
      <c r="K483" s="273" t="s">
        <v>1635</v>
      </c>
      <c r="L483" s="273" t="s">
        <v>72</v>
      </c>
      <c r="M483" s="272" t="s">
        <v>1636</v>
      </c>
      <c r="N483" s="272" t="s">
        <v>1596</v>
      </c>
      <c r="O483" s="273" t="s">
        <v>1637</v>
      </c>
      <c r="P483" t="s">
        <v>1597</v>
      </c>
      <c r="Q483" s="274"/>
    </row>
    <row r="484" spans="1:17" ht="30.6" x14ac:dyDescent="0.3">
      <c r="A484" s="271" t="s">
        <v>1589</v>
      </c>
      <c r="B484" s="275" t="s">
        <v>2005</v>
      </c>
      <c r="C484" s="275"/>
      <c r="D484" s="275" t="s">
        <v>2682</v>
      </c>
      <c r="E484" t="s">
        <v>1576</v>
      </c>
      <c r="F484" t="s">
        <v>1298</v>
      </c>
      <c r="G484" t="s">
        <v>1299</v>
      </c>
      <c r="H484" s="276" t="s">
        <v>1593</v>
      </c>
      <c r="I484" s="276" t="s">
        <v>16</v>
      </c>
      <c r="J484" s="276" t="s">
        <v>18</v>
      </c>
      <c r="K484" s="276" t="s">
        <v>1594</v>
      </c>
      <c r="L484" s="276" t="s">
        <v>898</v>
      </c>
      <c r="M484" s="275" t="s">
        <v>1978</v>
      </c>
      <c r="N484" s="275" t="s">
        <v>1596</v>
      </c>
      <c r="O484" s="276" t="s">
        <v>1300</v>
      </c>
      <c r="P484" t="s">
        <v>1597</v>
      </c>
      <c r="Q484" s="277"/>
    </row>
    <row r="485" spans="1:17" ht="30.6" x14ac:dyDescent="0.3">
      <c r="A485" s="271" t="s">
        <v>1589</v>
      </c>
      <c r="B485" s="272" t="s">
        <v>2005</v>
      </c>
      <c r="C485" s="272"/>
      <c r="D485" s="272" t="s">
        <v>2683</v>
      </c>
      <c r="E485" t="s">
        <v>1301</v>
      </c>
      <c r="F485" t="s">
        <v>1302</v>
      </c>
      <c r="G485" t="s">
        <v>1303</v>
      </c>
      <c r="H485" s="273" t="s">
        <v>1593</v>
      </c>
      <c r="I485" s="273" t="s">
        <v>16</v>
      </c>
      <c r="J485" s="273" t="s">
        <v>17</v>
      </c>
      <c r="K485" s="273" t="s">
        <v>1594</v>
      </c>
      <c r="L485" s="273" t="s">
        <v>898</v>
      </c>
      <c r="M485" s="272" t="s">
        <v>1978</v>
      </c>
      <c r="N485" s="272" t="s">
        <v>1596</v>
      </c>
      <c r="O485" s="273" t="s">
        <v>1304</v>
      </c>
      <c r="P485" t="s">
        <v>1597</v>
      </c>
      <c r="Q485" s="274"/>
    </row>
    <row r="486" spans="1:17" ht="30.6" x14ac:dyDescent="0.3">
      <c r="A486" s="271" t="s">
        <v>1589</v>
      </c>
      <c r="B486" s="277"/>
      <c r="C486" s="275" t="s">
        <v>2684</v>
      </c>
      <c r="D486" s="275" t="s">
        <v>2685</v>
      </c>
      <c r="E486" t="s">
        <v>2686</v>
      </c>
      <c r="F486" t="s">
        <v>2687</v>
      </c>
      <c r="G486" t="s">
        <v>2688</v>
      </c>
      <c r="H486" s="276" t="s">
        <v>1628</v>
      </c>
      <c r="I486" s="276" t="s">
        <v>20</v>
      </c>
      <c r="J486" s="276" t="s">
        <v>18</v>
      </c>
      <c r="K486" s="276" t="s">
        <v>1635</v>
      </c>
      <c r="L486" s="276" t="s">
        <v>1189</v>
      </c>
      <c r="M486" s="275" t="s">
        <v>2689</v>
      </c>
      <c r="N486" s="275" t="s">
        <v>1631</v>
      </c>
      <c r="O486" s="276" t="s">
        <v>2690</v>
      </c>
      <c r="P486" t="s">
        <v>1597</v>
      </c>
      <c r="Q486" s="277"/>
    </row>
    <row r="487" spans="1:17" ht="30.6" x14ac:dyDescent="0.3">
      <c r="A487" s="271" t="s">
        <v>1589</v>
      </c>
      <c r="B487" s="272" t="s">
        <v>2691</v>
      </c>
      <c r="C487" s="272" t="s">
        <v>2692</v>
      </c>
      <c r="D487" s="272" t="s">
        <v>2693</v>
      </c>
      <c r="E487" t="s">
        <v>1317</v>
      </c>
      <c r="F487" t="s">
        <v>1577</v>
      </c>
      <c r="G487" t="s">
        <v>1578</v>
      </c>
      <c r="H487" s="273" t="s">
        <v>1628</v>
      </c>
      <c r="I487" s="273" t="s">
        <v>20</v>
      </c>
      <c r="J487" s="273" t="s">
        <v>17</v>
      </c>
      <c r="K487" s="273" t="s">
        <v>1629</v>
      </c>
      <c r="L487" s="273" t="s">
        <v>1189</v>
      </c>
      <c r="M487" s="272" t="s">
        <v>2694</v>
      </c>
      <c r="N487" s="272" t="s">
        <v>1631</v>
      </c>
      <c r="O487" s="273"/>
      <c r="P487" t="s">
        <v>1597</v>
      </c>
      <c r="Q487" s="274"/>
    </row>
    <row r="488" spans="1:17" ht="30.6" x14ac:dyDescent="0.3">
      <c r="A488" s="271" t="s">
        <v>1589</v>
      </c>
      <c r="B488" s="275" t="s">
        <v>2691</v>
      </c>
      <c r="C488" s="275" t="s">
        <v>2695</v>
      </c>
      <c r="D488" s="275" t="s">
        <v>2696</v>
      </c>
      <c r="E488" t="s">
        <v>1318</v>
      </c>
      <c r="F488" t="s">
        <v>1579</v>
      </c>
      <c r="G488" t="s">
        <v>1580</v>
      </c>
      <c r="H488" s="276" t="s">
        <v>1628</v>
      </c>
      <c r="I488" s="276" t="s">
        <v>20</v>
      </c>
      <c r="J488" s="276" t="s">
        <v>17</v>
      </c>
      <c r="K488" s="276" t="s">
        <v>1629</v>
      </c>
      <c r="L488" s="276" t="s">
        <v>1189</v>
      </c>
      <c r="M488" s="275" t="s">
        <v>2694</v>
      </c>
      <c r="N488" s="275" t="s">
        <v>1631</v>
      </c>
      <c r="O488" s="276"/>
      <c r="P488" t="s">
        <v>1597</v>
      </c>
      <c r="Q488" s="277"/>
    </row>
    <row r="489" spans="1:17" ht="30.6" x14ac:dyDescent="0.3">
      <c r="A489" s="271" t="s">
        <v>1589</v>
      </c>
      <c r="B489" s="272" t="s">
        <v>2691</v>
      </c>
      <c r="C489" s="272" t="s">
        <v>2697</v>
      </c>
      <c r="D489" s="272" t="s">
        <v>2698</v>
      </c>
      <c r="E489" t="s">
        <v>1319</v>
      </c>
      <c r="F489" t="s">
        <v>1581</v>
      </c>
      <c r="G489" t="s">
        <v>1582</v>
      </c>
      <c r="H489" s="273" t="s">
        <v>1628</v>
      </c>
      <c r="I489" s="273" t="s">
        <v>20</v>
      </c>
      <c r="J489" s="273" t="s">
        <v>17</v>
      </c>
      <c r="K489" s="273" t="s">
        <v>1629</v>
      </c>
      <c r="L489" s="273" t="s">
        <v>1189</v>
      </c>
      <c r="M489" s="272" t="s">
        <v>2694</v>
      </c>
      <c r="N489" s="272" t="s">
        <v>1631</v>
      </c>
      <c r="O489" s="273"/>
      <c r="P489" t="s">
        <v>1597</v>
      </c>
      <c r="Q489" s="274"/>
    </row>
    <row r="490" spans="1:17" ht="30.6" x14ac:dyDescent="0.3">
      <c r="A490" s="271" t="s">
        <v>1589</v>
      </c>
      <c r="B490" s="275" t="s">
        <v>2691</v>
      </c>
      <c r="C490" s="275" t="s">
        <v>2699</v>
      </c>
      <c r="D490" s="275" t="s">
        <v>2700</v>
      </c>
      <c r="E490" t="s">
        <v>1320</v>
      </c>
      <c r="F490" t="s">
        <v>1583</v>
      </c>
      <c r="G490" t="s">
        <v>1584</v>
      </c>
      <c r="H490" s="276" t="s">
        <v>1628</v>
      </c>
      <c r="I490" s="276" t="s">
        <v>20</v>
      </c>
      <c r="J490" s="276" t="s">
        <v>17</v>
      </c>
      <c r="K490" s="276" t="s">
        <v>1629</v>
      </c>
      <c r="L490" s="276" t="s">
        <v>1189</v>
      </c>
      <c r="M490" s="275" t="s">
        <v>2694</v>
      </c>
      <c r="N490" s="275" t="s">
        <v>1631</v>
      </c>
      <c r="O490" s="276"/>
      <c r="P490" t="s">
        <v>1597</v>
      </c>
      <c r="Q490" s="277"/>
    </row>
    <row r="491" spans="1:17" ht="30.6" x14ac:dyDescent="0.3">
      <c r="A491" s="271" t="s">
        <v>1589</v>
      </c>
      <c r="B491" s="272" t="s">
        <v>2691</v>
      </c>
      <c r="C491" s="272" t="s">
        <v>2701</v>
      </c>
      <c r="D491" s="272" t="s">
        <v>2702</v>
      </c>
      <c r="E491" t="s">
        <v>1321</v>
      </c>
      <c r="F491" t="s">
        <v>1585</v>
      </c>
      <c r="G491" t="s">
        <v>1586</v>
      </c>
      <c r="H491" s="273" t="s">
        <v>1628</v>
      </c>
      <c r="I491" s="273" t="s">
        <v>20</v>
      </c>
      <c r="J491" s="273" t="s">
        <v>17</v>
      </c>
      <c r="K491" s="273" t="s">
        <v>1629</v>
      </c>
      <c r="L491" s="273" t="s">
        <v>1189</v>
      </c>
      <c r="M491" s="272" t="s">
        <v>2694</v>
      </c>
      <c r="N491" s="272" t="s">
        <v>1631</v>
      </c>
      <c r="O491" s="273"/>
      <c r="P491" t="s">
        <v>1597</v>
      </c>
      <c r="Q491" s="274"/>
    </row>
    <row r="492" spans="1:17" ht="30.6" x14ac:dyDescent="0.3">
      <c r="A492" s="271" t="s">
        <v>1589</v>
      </c>
      <c r="B492" s="279">
        <v>44088</v>
      </c>
      <c r="C492" s="275"/>
      <c r="D492" s="275" t="s">
        <v>2703</v>
      </c>
      <c r="E492" t="s">
        <v>1322</v>
      </c>
      <c r="F492" t="s">
        <v>2704</v>
      </c>
      <c r="G492" t="s">
        <v>2705</v>
      </c>
      <c r="H492" s="276" t="s">
        <v>1593</v>
      </c>
      <c r="I492" s="276" t="s">
        <v>16</v>
      </c>
      <c r="J492" s="276" t="s">
        <v>18</v>
      </c>
      <c r="K492" s="276" t="s">
        <v>1623</v>
      </c>
      <c r="L492" s="276" t="s">
        <v>72</v>
      </c>
      <c r="M492" s="275" t="s">
        <v>1636</v>
      </c>
      <c r="N492" s="275" t="s">
        <v>1596</v>
      </c>
      <c r="O492" s="276" t="s">
        <v>905</v>
      </c>
      <c r="P492" t="s">
        <v>1597</v>
      </c>
      <c r="Q492" s="277"/>
    </row>
    <row r="493" spans="1:17" ht="30.6" x14ac:dyDescent="0.3">
      <c r="A493" s="271" t="s">
        <v>1589</v>
      </c>
      <c r="B493" s="272" t="s">
        <v>2706</v>
      </c>
      <c r="C493" s="272"/>
      <c r="D493" s="272" t="s">
        <v>2707</v>
      </c>
      <c r="E493" t="s">
        <v>1323</v>
      </c>
      <c r="F493" t="s">
        <v>1324</v>
      </c>
      <c r="G493" t="s">
        <v>1325</v>
      </c>
      <c r="H493" s="273" t="s">
        <v>1593</v>
      </c>
      <c r="I493" s="273" t="s">
        <v>16</v>
      </c>
      <c r="J493" s="273" t="s">
        <v>17</v>
      </c>
      <c r="K493" s="273" t="s">
        <v>1594</v>
      </c>
      <c r="L493" s="273" t="s">
        <v>120</v>
      </c>
      <c r="M493" s="272" t="s">
        <v>2708</v>
      </c>
      <c r="N493" s="272" t="s">
        <v>1596</v>
      </c>
      <c r="O493" s="273" t="s">
        <v>1326</v>
      </c>
      <c r="P493" t="s">
        <v>1597</v>
      </c>
      <c r="Q493" s="282"/>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DB5AB-0895-4BBD-91B0-DD0D4C487273}">
  <dimension ref="A2:K25"/>
  <sheetViews>
    <sheetView topLeftCell="A2" workbookViewId="0">
      <selection activeCell="M6" sqref="M6"/>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6.554687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511</v>
      </c>
      <c r="B3" s="251" t="s">
        <v>512</v>
      </c>
      <c r="C3" s="251" t="s">
        <v>513</v>
      </c>
      <c r="D3" s="251" t="s">
        <v>2906</v>
      </c>
      <c r="E3" s="251" t="s">
        <v>16</v>
      </c>
      <c r="F3" s="251" t="s">
        <v>18</v>
      </c>
      <c r="G3" s="252"/>
      <c r="H3" s="252"/>
      <c r="I3" s="252"/>
      <c r="J3" s="251"/>
      <c r="K3" s="251" t="s">
        <v>515</v>
      </c>
    </row>
    <row r="4" spans="1:11" ht="45" customHeight="1" x14ac:dyDescent="0.3">
      <c r="A4" s="251" t="s">
        <v>516</v>
      </c>
      <c r="B4" s="251" t="s">
        <v>517</v>
      </c>
      <c r="C4" s="251" t="s">
        <v>518</v>
      </c>
      <c r="D4" s="251" t="s">
        <v>2906</v>
      </c>
      <c r="E4" s="251" t="s">
        <v>16</v>
      </c>
      <c r="F4" s="251" t="s">
        <v>18</v>
      </c>
      <c r="G4" s="252"/>
      <c r="H4" s="252"/>
      <c r="I4" s="252"/>
      <c r="J4" s="251"/>
      <c r="K4" s="251" t="s">
        <v>515</v>
      </c>
    </row>
    <row r="5" spans="1:11" ht="45" customHeight="1" x14ac:dyDescent="0.3">
      <c r="A5" s="251" t="s">
        <v>519</v>
      </c>
      <c r="B5" s="251" t="s">
        <v>520</v>
      </c>
      <c r="C5" s="251" t="s">
        <v>521</v>
      </c>
      <c r="D5" s="251" t="s">
        <v>2906</v>
      </c>
      <c r="E5" s="251" t="s">
        <v>16</v>
      </c>
      <c r="F5" s="251" t="s">
        <v>18</v>
      </c>
      <c r="G5" s="252"/>
      <c r="H5" s="252"/>
      <c r="I5" s="252"/>
      <c r="J5" s="251"/>
      <c r="K5" s="251" t="s">
        <v>515</v>
      </c>
    </row>
    <row r="6" spans="1:11" ht="45" customHeight="1" x14ac:dyDescent="0.3">
      <c r="A6" s="251" t="s">
        <v>522</v>
      </c>
      <c r="B6" s="251" t="s">
        <v>523</v>
      </c>
      <c r="C6" s="251" t="s">
        <v>524</v>
      </c>
      <c r="D6" s="251" t="s">
        <v>2906</v>
      </c>
      <c r="E6" s="251" t="s">
        <v>16</v>
      </c>
      <c r="F6" s="251" t="s">
        <v>18</v>
      </c>
      <c r="G6" s="252"/>
      <c r="H6" s="252"/>
      <c r="I6" s="252"/>
      <c r="J6" s="251"/>
      <c r="K6" s="251" t="s">
        <v>515</v>
      </c>
    </row>
    <row r="7" spans="1:11" ht="45" customHeight="1" x14ac:dyDescent="0.3">
      <c r="A7" s="251" t="s">
        <v>995</v>
      </c>
      <c r="B7" s="251" t="s">
        <v>996</v>
      </c>
      <c r="C7" s="251" t="s">
        <v>997</v>
      </c>
      <c r="D7" s="251" t="s">
        <v>2906</v>
      </c>
      <c r="E7" s="251" t="s">
        <v>16</v>
      </c>
      <c r="F7" s="251" t="s">
        <v>18</v>
      </c>
      <c r="G7" s="252"/>
      <c r="H7" s="252"/>
      <c r="I7" s="252"/>
      <c r="J7" s="251"/>
      <c r="K7" s="251" t="s">
        <v>24</v>
      </c>
    </row>
    <row r="8" spans="1:11" ht="45" customHeight="1" x14ac:dyDescent="0.3">
      <c r="A8" s="11"/>
      <c r="B8" s="6"/>
      <c r="C8" s="6"/>
      <c r="D8" s="1"/>
      <c r="E8" s="1"/>
      <c r="F8" s="1"/>
      <c r="G8" s="2"/>
      <c r="H8" s="2"/>
      <c r="I8" s="2"/>
      <c r="J8" s="4"/>
      <c r="K8" s="1"/>
    </row>
    <row r="9" spans="1:11" ht="45" customHeight="1" x14ac:dyDescent="0.3">
      <c r="A9" s="11"/>
      <c r="B9" s="6"/>
      <c r="C9" s="6"/>
      <c r="D9" s="1"/>
      <c r="E9" s="1"/>
      <c r="F9" s="1"/>
      <c r="G9" s="2"/>
      <c r="H9" s="2"/>
      <c r="I9" s="2"/>
      <c r="J9" s="4"/>
      <c r="K9" s="1"/>
    </row>
    <row r="10" spans="1:11" ht="45" customHeight="1" x14ac:dyDescent="0.3">
      <c r="A10" s="11"/>
      <c r="B10" s="6"/>
      <c r="C10" s="6"/>
      <c r="D10" s="1"/>
      <c r="E10" s="1"/>
      <c r="F10" s="1"/>
      <c r="G10" s="2"/>
      <c r="H10" s="2"/>
      <c r="I10" s="2"/>
      <c r="J10" s="4"/>
      <c r="K10" s="1"/>
    </row>
    <row r="11" spans="1:11" ht="45" customHeight="1" x14ac:dyDescent="0.3">
      <c r="A11" s="11"/>
      <c r="B11" s="6"/>
      <c r="C11" s="6"/>
      <c r="D11" s="1"/>
      <c r="E11" s="1"/>
      <c r="F11" s="1"/>
      <c r="G11" s="2"/>
      <c r="H11" s="2"/>
      <c r="I11" s="2"/>
      <c r="J11" s="4"/>
      <c r="K11" s="1"/>
    </row>
    <row r="12" spans="1:11" ht="45" customHeight="1" x14ac:dyDescent="0.3">
      <c r="A12" s="11"/>
      <c r="B12" s="6"/>
      <c r="C12" s="6"/>
      <c r="D12" s="1"/>
      <c r="E12" s="1"/>
      <c r="F12" s="1"/>
      <c r="G12" s="2"/>
      <c r="H12" s="2"/>
      <c r="I12" s="2"/>
      <c r="J12" s="4"/>
      <c r="K12" s="1"/>
    </row>
    <row r="13" spans="1:11" ht="45" customHeight="1" x14ac:dyDescent="0.3">
      <c r="A13" s="11"/>
      <c r="B13" s="11"/>
      <c r="C13" s="11"/>
      <c r="D13" s="11"/>
      <c r="E13" s="11"/>
      <c r="F13" s="11"/>
      <c r="G13" s="14"/>
      <c r="H13" s="14"/>
      <c r="I13" s="14"/>
      <c r="J13" s="10"/>
      <c r="K13" s="15"/>
    </row>
    <row r="14" spans="1:11" ht="45" customHeight="1" x14ac:dyDescent="0.3">
      <c r="A14" s="11"/>
      <c r="B14" s="11"/>
      <c r="C14" s="11"/>
      <c r="D14" s="11"/>
      <c r="E14" s="11"/>
      <c r="F14" s="11"/>
      <c r="G14" s="14"/>
      <c r="H14" s="14"/>
      <c r="I14" s="14"/>
      <c r="J14" s="10"/>
      <c r="K14" s="15"/>
    </row>
    <row r="15" spans="1:11" ht="45" customHeight="1" x14ac:dyDescent="0.3">
      <c r="A15" s="11"/>
      <c r="B15" s="11"/>
      <c r="C15" s="11"/>
      <c r="D15" s="11"/>
      <c r="E15" s="11"/>
      <c r="F15" s="11"/>
      <c r="G15" s="14"/>
      <c r="H15" s="14"/>
      <c r="I15" s="14"/>
      <c r="J15" s="10"/>
      <c r="K15" s="15"/>
    </row>
    <row r="16" spans="1:11" ht="45" customHeight="1" x14ac:dyDescent="0.3">
      <c r="A16" s="11"/>
      <c r="B16" s="11"/>
      <c r="C16" s="11"/>
      <c r="D16" s="11"/>
      <c r="E16" s="11"/>
      <c r="F16" s="11"/>
      <c r="G16" s="14"/>
      <c r="H16" s="14"/>
      <c r="I16" s="14"/>
      <c r="J16" s="10"/>
      <c r="K16" s="15"/>
    </row>
    <row r="17" spans="1:11" ht="45" customHeight="1" x14ac:dyDescent="0.3">
      <c r="A17" s="11"/>
      <c r="B17" s="11"/>
      <c r="C17" s="11"/>
      <c r="D17" s="11"/>
      <c r="E17" s="11"/>
      <c r="F17" s="11"/>
      <c r="G17" s="14"/>
      <c r="H17" s="14"/>
      <c r="I17" s="14"/>
      <c r="J17" s="10"/>
      <c r="K17" s="15"/>
    </row>
    <row r="18" spans="1:11" ht="45" customHeight="1" x14ac:dyDescent="0.3">
      <c r="A18" s="11"/>
      <c r="B18" s="11"/>
      <c r="C18" s="11"/>
      <c r="D18" s="11"/>
      <c r="E18" s="11"/>
      <c r="F18" s="11"/>
      <c r="G18" s="14"/>
      <c r="H18" s="14"/>
      <c r="I18" s="14"/>
      <c r="J18" s="10"/>
      <c r="K18" s="15"/>
    </row>
    <row r="19" spans="1:11" ht="45" customHeight="1" x14ac:dyDescent="0.3">
      <c r="A19" s="11"/>
      <c r="B19" s="11"/>
      <c r="C19" s="11"/>
      <c r="D19" s="11"/>
      <c r="E19" s="11"/>
      <c r="F19" s="11"/>
      <c r="G19" s="14"/>
      <c r="H19" s="14"/>
      <c r="I19" s="14"/>
      <c r="J19" s="10"/>
      <c r="K19" s="15"/>
    </row>
    <row r="20" spans="1:11" ht="45" customHeight="1" x14ac:dyDescent="0.3">
      <c r="A20" s="11"/>
      <c r="B20" s="11"/>
      <c r="C20" s="11"/>
      <c r="D20" s="11"/>
      <c r="E20" s="11"/>
      <c r="F20" s="11"/>
      <c r="G20" s="14"/>
      <c r="H20" s="14"/>
      <c r="I20" s="14"/>
      <c r="J20" s="10"/>
      <c r="K20" s="15" t="s">
        <v>24</v>
      </c>
    </row>
    <row r="21" spans="1:11" x14ac:dyDescent="0.3">
      <c r="A21" s="11"/>
      <c r="B21" s="11"/>
      <c r="C21" s="11"/>
      <c r="D21" s="11"/>
      <c r="E21" s="11"/>
      <c r="F21" s="11"/>
      <c r="G21" s="14"/>
      <c r="H21" s="14"/>
      <c r="I21" s="14"/>
      <c r="J21" s="10"/>
      <c r="K21" s="15"/>
    </row>
    <row r="22" spans="1:11" x14ac:dyDescent="0.3">
      <c r="A22" s="11"/>
      <c r="B22" s="11"/>
      <c r="C22" s="11"/>
      <c r="D22" s="11"/>
      <c r="E22" s="11"/>
      <c r="F22" s="11"/>
      <c r="G22" s="14"/>
      <c r="H22" s="14"/>
      <c r="I22" s="14"/>
      <c r="J22" s="10"/>
      <c r="K22" s="15"/>
    </row>
    <row r="23" spans="1:11" x14ac:dyDescent="0.3">
      <c r="A23" s="11"/>
      <c r="B23" s="11"/>
      <c r="C23" s="11"/>
      <c r="D23" s="11"/>
      <c r="E23" s="11"/>
      <c r="F23" s="11"/>
      <c r="G23" s="14"/>
      <c r="H23" s="14"/>
      <c r="I23" s="14"/>
      <c r="J23" s="10"/>
      <c r="K23" s="15"/>
    </row>
    <row r="24" spans="1:11" x14ac:dyDescent="0.3">
      <c r="A24" s="11"/>
      <c r="B24" s="11"/>
      <c r="C24" s="11"/>
      <c r="D24" s="11"/>
      <c r="E24" s="11"/>
      <c r="F24" s="11"/>
      <c r="G24" s="14"/>
      <c r="H24" s="14"/>
      <c r="I24" s="14"/>
      <c r="J24" s="10"/>
      <c r="K24" s="15"/>
    </row>
    <row r="25" spans="1:11" x14ac:dyDescent="0.3">
      <c r="A25" s="11"/>
      <c r="B25" s="11"/>
      <c r="C25" s="11"/>
      <c r="D25" s="11"/>
      <c r="E25" s="11"/>
      <c r="F25" s="11"/>
      <c r="G25" s="14"/>
      <c r="H25" s="14"/>
      <c r="I25" s="14"/>
      <c r="J25" s="10"/>
      <c r="K25" s="15"/>
    </row>
  </sheetData>
  <conditionalFormatting sqref="A3:I25">
    <cfRule type="expression" dxfId="57" priority="1">
      <formula>$F3="m"</formula>
    </cfRule>
    <cfRule type="expression" dxfId="56" priority="2">
      <formula>$F3="d"</formula>
    </cfRule>
  </conditionalFormatting>
  <conditionalFormatting sqref="A3:K25">
    <cfRule type="expression" dxfId="55" priority="3">
      <formula>$F3="v"</formula>
    </cfRule>
    <cfRule type="expression" dxfId="54" priority="4">
      <formula>$F3="no"</formula>
    </cfRule>
  </conditionalFormatting>
  <printOptions horizontalCentered="1"/>
  <pageMargins left="0.2" right="0.2" top="0.25" bottom="0.25" header="0.05" footer="0.3"/>
  <pageSetup orientation="landscape" r:id="rId1"/>
  <headerFooter>
    <oddHeader>&amp;L&amp;A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685E1-B65E-4BE8-9B66-19D9B9A4BE29}">
  <dimension ref="A2:K25"/>
  <sheetViews>
    <sheetView workbookViewId="0">
      <selection activeCell="M1" sqref="M1"/>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6.8867187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1188</v>
      </c>
      <c r="B3" s="251" t="s">
        <v>1501</v>
      </c>
      <c r="C3" s="251" t="s">
        <v>1502</v>
      </c>
      <c r="D3" s="251" t="s">
        <v>2904</v>
      </c>
      <c r="E3" s="251" t="s">
        <v>20</v>
      </c>
      <c r="F3" s="251" t="s">
        <v>17</v>
      </c>
      <c r="G3" s="252"/>
      <c r="H3" s="252"/>
      <c r="I3" s="252"/>
      <c r="J3" s="251"/>
      <c r="K3" s="251"/>
    </row>
    <row r="4" spans="1:11" ht="45" customHeight="1" x14ac:dyDescent="0.3">
      <c r="A4" s="251" t="s">
        <v>1190</v>
      </c>
      <c r="B4" s="251" t="s">
        <v>1191</v>
      </c>
      <c r="C4" s="251" t="s">
        <v>1192</v>
      </c>
      <c r="D4" s="251" t="s">
        <v>2904</v>
      </c>
      <c r="E4" s="251" t="s">
        <v>20</v>
      </c>
      <c r="F4" s="251" t="s">
        <v>17</v>
      </c>
      <c r="G4" s="252"/>
      <c r="H4" s="252"/>
      <c r="I4" s="252"/>
      <c r="J4" s="251"/>
      <c r="K4" s="251"/>
    </row>
    <row r="5" spans="1:11" ht="45" customHeight="1" x14ac:dyDescent="0.3">
      <c r="A5" s="251" t="s">
        <v>1350</v>
      </c>
      <c r="B5" s="251" t="s">
        <v>1488</v>
      </c>
      <c r="C5" s="251" t="s">
        <v>1489</v>
      </c>
      <c r="D5" s="251" t="s">
        <v>2904</v>
      </c>
      <c r="E5" s="251" t="s">
        <v>20</v>
      </c>
      <c r="F5" s="251" t="s">
        <v>17</v>
      </c>
      <c r="G5" s="252"/>
      <c r="H5" s="252"/>
      <c r="I5" s="252"/>
      <c r="J5" s="251"/>
      <c r="K5" s="251" t="s">
        <v>1351</v>
      </c>
    </row>
    <row r="6" spans="1:11" ht="45" customHeight="1" x14ac:dyDescent="0.3">
      <c r="A6" s="251" t="s">
        <v>2686</v>
      </c>
      <c r="B6" s="251" t="s">
        <v>2687</v>
      </c>
      <c r="C6" s="251" t="s">
        <v>2688</v>
      </c>
      <c r="D6" s="251" t="s">
        <v>2904</v>
      </c>
      <c r="E6" s="251" t="s">
        <v>20</v>
      </c>
      <c r="F6" s="251" t="s">
        <v>18</v>
      </c>
      <c r="G6" s="252"/>
      <c r="H6" s="252"/>
      <c r="I6" s="252"/>
      <c r="J6" s="251"/>
      <c r="K6" s="251" t="s">
        <v>2690</v>
      </c>
    </row>
    <row r="7" spans="1:11" ht="45" customHeight="1" x14ac:dyDescent="0.3">
      <c r="A7" s="251" t="s">
        <v>1317</v>
      </c>
      <c r="B7" s="251" t="s">
        <v>1577</v>
      </c>
      <c r="C7" s="251" t="s">
        <v>1578</v>
      </c>
      <c r="D7" s="251" t="s">
        <v>2904</v>
      </c>
      <c r="E7" s="251" t="s">
        <v>20</v>
      </c>
      <c r="F7" s="251" t="s">
        <v>17</v>
      </c>
      <c r="G7" s="252"/>
      <c r="H7" s="252"/>
      <c r="I7" s="252"/>
      <c r="J7" s="251"/>
      <c r="K7" s="251"/>
    </row>
    <row r="8" spans="1:11" ht="45" customHeight="1" x14ac:dyDescent="0.3">
      <c r="A8" s="251" t="s">
        <v>1318</v>
      </c>
      <c r="B8" s="251" t="s">
        <v>1579</v>
      </c>
      <c r="C8" s="251" t="s">
        <v>1580</v>
      </c>
      <c r="D8" s="251" t="s">
        <v>2904</v>
      </c>
      <c r="E8" s="251" t="s">
        <v>20</v>
      </c>
      <c r="F8" s="251" t="s">
        <v>17</v>
      </c>
      <c r="G8" s="252"/>
      <c r="H8" s="252"/>
      <c r="I8" s="252"/>
      <c r="J8" s="251"/>
      <c r="K8" s="251"/>
    </row>
    <row r="9" spans="1:11" ht="45" customHeight="1" x14ac:dyDescent="0.3">
      <c r="A9" s="251" t="s">
        <v>1319</v>
      </c>
      <c r="B9" s="251" t="s">
        <v>1581</v>
      </c>
      <c r="C9" s="251" t="s">
        <v>1582</v>
      </c>
      <c r="D9" s="251" t="s">
        <v>2904</v>
      </c>
      <c r="E9" s="251" t="s">
        <v>20</v>
      </c>
      <c r="F9" s="251" t="s">
        <v>17</v>
      </c>
      <c r="G9" s="252"/>
      <c r="H9" s="252"/>
      <c r="I9" s="252"/>
      <c r="J9" s="251"/>
      <c r="K9" s="251"/>
    </row>
    <row r="10" spans="1:11" ht="45" customHeight="1" x14ac:dyDescent="0.3">
      <c r="A10" s="251" t="s">
        <v>1320</v>
      </c>
      <c r="B10" s="251" t="s">
        <v>1583</v>
      </c>
      <c r="C10" s="251" t="s">
        <v>1584</v>
      </c>
      <c r="D10" s="251" t="s">
        <v>2904</v>
      </c>
      <c r="E10" s="251" t="s">
        <v>20</v>
      </c>
      <c r="F10" s="251" t="s">
        <v>17</v>
      </c>
      <c r="G10" s="252"/>
      <c r="H10" s="252"/>
      <c r="I10" s="252"/>
      <c r="J10" s="251"/>
      <c r="K10" s="251"/>
    </row>
    <row r="11" spans="1:11" ht="45" customHeight="1" x14ac:dyDescent="0.3">
      <c r="A11" s="263" t="s">
        <v>1321</v>
      </c>
      <c r="B11" s="6" t="s">
        <v>1585</v>
      </c>
      <c r="C11" s="6" t="s">
        <v>1586</v>
      </c>
      <c r="D11" s="1" t="s">
        <v>2904</v>
      </c>
      <c r="E11" s="1" t="s">
        <v>20</v>
      </c>
      <c r="F11" s="1" t="s">
        <v>17</v>
      </c>
      <c r="G11" s="2"/>
      <c r="H11" s="2"/>
      <c r="I11" s="2"/>
      <c r="J11" s="4"/>
      <c r="K11" s="1"/>
    </row>
    <row r="12" spans="1:11" ht="15.6" x14ac:dyDescent="0.3">
      <c r="A12" s="11"/>
      <c r="B12" s="6"/>
      <c r="C12" s="6"/>
      <c r="D12" s="1"/>
      <c r="E12" s="1"/>
      <c r="F12" s="1"/>
      <c r="G12" s="2"/>
      <c r="H12" s="2"/>
      <c r="I12" s="2"/>
      <c r="J12" s="4"/>
      <c r="K12" s="1"/>
    </row>
    <row r="13" spans="1:11" x14ac:dyDescent="0.3">
      <c r="A13" s="11"/>
      <c r="B13" s="11"/>
      <c r="C13" s="11"/>
      <c r="D13" s="11"/>
      <c r="E13" s="11"/>
      <c r="F13" s="11"/>
      <c r="G13" s="14"/>
      <c r="H13" s="14"/>
      <c r="I13" s="14"/>
      <c r="J13" s="10"/>
      <c r="K13" s="15"/>
    </row>
    <row r="14" spans="1:11" x14ac:dyDescent="0.3">
      <c r="A14" s="11"/>
      <c r="B14" s="11"/>
      <c r="C14" s="11"/>
      <c r="D14" s="11"/>
      <c r="E14" s="11"/>
      <c r="F14" s="11"/>
      <c r="G14" s="14"/>
      <c r="H14" s="14"/>
      <c r="I14" s="14"/>
      <c r="J14" s="10"/>
      <c r="K14" s="15"/>
    </row>
    <row r="15" spans="1:11" x14ac:dyDescent="0.3">
      <c r="A15" s="11"/>
      <c r="B15" s="11"/>
      <c r="C15" s="11"/>
      <c r="D15" s="11"/>
      <c r="E15" s="11"/>
      <c r="F15" s="11"/>
      <c r="G15" s="14"/>
      <c r="H15" s="14"/>
      <c r="I15" s="14"/>
      <c r="J15" s="10"/>
      <c r="K15" s="15"/>
    </row>
    <row r="16" spans="1:11" x14ac:dyDescent="0.3">
      <c r="A16" s="11"/>
      <c r="B16" s="11"/>
      <c r="C16" s="11"/>
      <c r="D16" s="11"/>
      <c r="E16" s="11"/>
      <c r="F16" s="11"/>
      <c r="G16" s="14"/>
      <c r="H16" s="14"/>
      <c r="I16" s="14"/>
      <c r="J16" s="10"/>
      <c r="K16" s="15"/>
    </row>
    <row r="17" spans="1:11" x14ac:dyDescent="0.3">
      <c r="A17" s="11"/>
      <c r="B17" s="11"/>
      <c r="C17" s="11"/>
      <c r="D17" s="11"/>
      <c r="E17" s="11"/>
      <c r="F17" s="11"/>
      <c r="G17" s="14"/>
      <c r="H17" s="14"/>
      <c r="I17" s="14"/>
      <c r="J17" s="10"/>
      <c r="K17" s="15"/>
    </row>
    <row r="18" spans="1:11" x14ac:dyDescent="0.3">
      <c r="A18" s="11"/>
      <c r="B18" s="11"/>
      <c r="C18" s="11"/>
      <c r="D18" s="11"/>
      <c r="E18" s="11"/>
      <c r="F18" s="11"/>
      <c r="G18" s="14"/>
      <c r="H18" s="14"/>
      <c r="I18" s="14"/>
      <c r="J18" s="10"/>
      <c r="K18" s="15"/>
    </row>
    <row r="19" spans="1:11" x14ac:dyDescent="0.3">
      <c r="A19" s="11"/>
      <c r="B19" s="11"/>
      <c r="C19" s="11"/>
      <c r="D19" s="11"/>
      <c r="E19" s="11"/>
      <c r="F19" s="11"/>
      <c r="G19" s="14"/>
      <c r="H19" s="14"/>
      <c r="I19" s="14"/>
      <c r="J19" s="10"/>
      <c r="K19" s="15"/>
    </row>
    <row r="20" spans="1:11" x14ac:dyDescent="0.3">
      <c r="A20" s="11"/>
      <c r="B20" s="11"/>
      <c r="C20" s="11"/>
      <c r="D20" s="11"/>
      <c r="E20" s="11"/>
      <c r="F20" s="11"/>
      <c r="G20" s="14"/>
      <c r="H20" s="14"/>
      <c r="I20" s="14"/>
      <c r="J20" s="10"/>
      <c r="K20" s="15"/>
    </row>
    <row r="21" spans="1:11" x14ac:dyDescent="0.3">
      <c r="A21" s="11"/>
      <c r="B21" s="11"/>
      <c r="C21" s="11"/>
      <c r="D21" s="11"/>
      <c r="E21" s="11"/>
      <c r="F21" s="11"/>
      <c r="G21" s="14"/>
      <c r="H21" s="14"/>
      <c r="I21" s="14"/>
      <c r="J21" s="10"/>
      <c r="K21" s="15"/>
    </row>
    <row r="22" spans="1:11" x14ac:dyDescent="0.3">
      <c r="A22" s="11"/>
      <c r="B22" s="11"/>
      <c r="C22" s="11"/>
      <c r="D22" s="11"/>
      <c r="E22" s="11"/>
      <c r="F22" s="11"/>
      <c r="G22" s="14"/>
      <c r="H22" s="14"/>
      <c r="I22" s="14"/>
      <c r="J22" s="10"/>
      <c r="K22" s="15"/>
    </row>
    <row r="23" spans="1:11" x14ac:dyDescent="0.3">
      <c r="A23" s="11"/>
      <c r="B23" s="11"/>
      <c r="C23" s="11"/>
      <c r="D23" s="11"/>
      <c r="E23" s="11"/>
      <c r="F23" s="11"/>
      <c r="G23" s="14"/>
      <c r="H23" s="14"/>
      <c r="I23" s="14"/>
      <c r="J23" s="10"/>
      <c r="K23" s="15"/>
    </row>
    <row r="24" spans="1:11" x14ac:dyDescent="0.3">
      <c r="A24" s="11"/>
      <c r="B24" s="11"/>
      <c r="C24" s="11"/>
      <c r="D24" s="11"/>
      <c r="E24" s="11"/>
      <c r="F24" s="11"/>
      <c r="G24" s="14"/>
      <c r="H24" s="14"/>
      <c r="I24" s="14"/>
      <c r="J24" s="10"/>
      <c r="K24" s="15"/>
    </row>
    <row r="25" spans="1:11" x14ac:dyDescent="0.3">
      <c r="A25" s="11"/>
      <c r="B25" s="11"/>
      <c r="C25" s="11"/>
      <c r="D25" s="11"/>
      <c r="E25" s="11"/>
      <c r="F25" s="11"/>
      <c r="G25" s="14"/>
      <c r="H25" s="14"/>
      <c r="I25" s="14"/>
      <c r="J25" s="10"/>
      <c r="K25" s="15"/>
    </row>
  </sheetData>
  <conditionalFormatting sqref="A3:I25">
    <cfRule type="expression" dxfId="53" priority="1">
      <formula>$F3="m"</formula>
    </cfRule>
    <cfRule type="expression" dxfId="52" priority="3">
      <formula>$F3="d"</formula>
    </cfRule>
  </conditionalFormatting>
  <conditionalFormatting sqref="A3:K25">
    <cfRule type="expression" dxfId="51" priority="2">
      <formula>$F3="v"</formula>
    </cfRule>
    <cfRule type="expression" dxfId="50" priority="4">
      <formula>$F3="no"</formula>
    </cfRule>
  </conditionalFormatting>
  <pageMargins left="0.2" right="0.2" top="0.25" bottom="0.25" header="0.05" footer="0.3"/>
  <pageSetup orientation="landscape" r:id="rId1"/>
  <headerFooter>
    <oddHeader>&amp;L&amp;A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4F36A-6870-4304-B341-359D77E0CEC2}">
  <dimension ref="A2:K25"/>
  <sheetViews>
    <sheetView topLeftCell="A17" workbookViewId="0">
      <selection activeCell="K22" sqref="A3:K22"/>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6.10937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68</v>
      </c>
      <c r="B3" s="251" t="s">
        <v>69</v>
      </c>
      <c r="C3" s="251" t="s">
        <v>70</v>
      </c>
      <c r="D3" s="251" t="s">
        <v>2906</v>
      </c>
      <c r="E3" s="251" t="s">
        <v>16</v>
      </c>
      <c r="F3" s="251" t="s">
        <v>17</v>
      </c>
      <c r="G3" s="252"/>
      <c r="H3" s="252"/>
      <c r="I3" s="252"/>
      <c r="J3" s="251"/>
      <c r="K3" s="251" t="s">
        <v>24</v>
      </c>
    </row>
    <row r="4" spans="1:11" ht="45" customHeight="1" x14ac:dyDescent="0.3">
      <c r="A4" s="251" t="s">
        <v>76</v>
      </c>
      <c r="B4" s="251" t="s">
        <v>77</v>
      </c>
      <c r="C4" s="251" t="s">
        <v>78</v>
      </c>
      <c r="D4" s="251" t="s">
        <v>2906</v>
      </c>
      <c r="E4" s="251" t="s">
        <v>16</v>
      </c>
      <c r="F4" s="251" t="s">
        <v>18</v>
      </c>
      <c r="G4" s="252"/>
      <c r="H4" s="252"/>
      <c r="I4" s="252"/>
      <c r="J4" s="251"/>
      <c r="K4" s="251" t="s">
        <v>21</v>
      </c>
    </row>
    <row r="5" spans="1:11" ht="45" customHeight="1" x14ac:dyDescent="0.3">
      <c r="A5" s="251" t="s">
        <v>79</v>
      </c>
      <c r="B5" s="251" t="s">
        <v>80</v>
      </c>
      <c r="C5" s="251" t="s">
        <v>81</v>
      </c>
      <c r="D5" s="251" t="s">
        <v>2906</v>
      </c>
      <c r="E5" s="251" t="s">
        <v>16</v>
      </c>
      <c r="F5" s="251" t="s">
        <v>18</v>
      </c>
      <c r="G5" s="252"/>
      <c r="H5" s="252"/>
      <c r="I5" s="252"/>
      <c r="J5" s="251"/>
      <c r="K5" s="251" t="s">
        <v>21</v>
      </c>
    </row>
    <row r="6" spans="1:11" ht="45" customHeight="1" x14ac:dyDescent="0.3">
      <c r="A6" s="251" t="s">
        <v>82</v>
      </c>
      <c r="B6" s="251" t="s">
        <v>83</v>
      </c>
      <c r="C6" s="251" t="s">
        <v>84</v>
      </c>
      <c r="D6" s="251" t="s">
        <v>2906</v>
      </c>
      <c r="E6" s="251" t="s">
        <v>16</v>
      </c>
      <c r="F6" s="251" t="s">
        <v>18</v>
      </c>
      <c r="G6" s="252"/>
      <c r="H6" s="252"/>
      <c r="I6" s="252"/>
      <c r="J6" s="251"/>
      <c r="K6" s="251" t="s">
        <v>21</v>
      </c>
    </row>
    <row r="7" spans="1:11" ht="45" customHeight="1" x14ac:dyDescent="0.3">
      <c r="A7" s="251" t="s">
        <v>90</v>
      </c>
      <c r="B7" s="251" t="s">
        <v>91</v>
      </c>
      <c r="C7" s="251" t="s">
        <v>92</v>
      </c>
      <c r="D7" s="251" t="s">
        <v>2906</v>
      </c>
      <c r="E7" s="251" t="s">
        <v>16</v>
      </c>
      <c r="F7" s="251" t="s">
        <v>17</v>
      </c>
      <c r="G7" s="252"/>
      <c r="H7" s="252"/>
      <c r="I7" s="252"/>
      <c r="J7" s="251"/>
      <c r="K7" s="251" t="s">
        <v>23</v>
      </c>
    </row>
    <row r="8" spans="1:11" ht="45" customHeight="1" x14ac:dyDescent="0.3">
      <c r="A8" s="251" t="s">
        <v>104</v>
      </c>
      <c r="B8" s="251" t="s">
        <v>105</v>
      </c>
      <c r="C8" s="251" t="s">
        <v>106</v>
      </c>
      <c r="D8" s="251" t="s">
        <v>2906</v>
      </c>
      <c r="E8" s="251" t="s">
        <v>16</v>
      </c>
      <c r="F8" s="251" t="s">
        <v>18</v>
      </c>
      <c r="G8" s="252"/>
      <c r="H8" s="252"/>
      <c r="I8" s="252"/>
      <c r="J8" s="251"/>
      <c r="K8" s="251" t="s">
        <v>21</v>
      </c>
    </row>
    <row r="9" spans="1:11" ht="45" customHeight="1" x14ac:dyDescent="0.3">
      <c r="A9" s="251" t="s">
        <v>140</v>
      </c>
      <c r="B9" s="251" t="s">
        <v>141</v>
      </c>
      <c r="C9" s="251" t="s">
        <v>142</v>
      </c>
      <c r="D9" s="251" t="s">
        <v>2906</v>
      </c>
      <c r="E9" s="251" t="s">
        <v>16</v>
      </c>
      <c r="F9" s="251" t="s">
        <v>17</v>
      </c>
      <c r="G9" s="252"/>
      <c r="H9" s="252"/>
      <c r="I9" s="252"/>
      <c r="J9" s="251"/>
      <c r="K9" s="251" t="s">
        <v>23</v>
      </c>
    </row>
    <row r="10" spans="1:11" ht="45" customHeight="1" x14ac:dyDescent="0.3">
      <c r="A10" s="251" t="s">
        <v>595</v>
      </c>
      <c r="B10" s="251" t="s">
        <v>596</v>
      </c>
      <c r="C10" s="251" t="s">
        <v>597</v>
      </c>
      <c r="D10" s="251" t="s">
        <v>2906</v>
      </c>
      <c r="E10" s="251" t="s">
        <v>16</v>
      </c>
      <c r="F10" s="251" t="s">
        <v>17</v>
      </c>
      <c r="G10" s="252"/>
      <c r="H10" s="252"/>
      <c r="I10" s="252"/>
      <c r="J10" s="251"/>
      <c r="K10" s="251" t="s">
        <v>21</v>
      </c>
    </row>
    <row r="11" spans="1:11" ht="45" customHeight="1" x14ac:dyDescent="0.3">
      <c r="A11" s="251" t="s">
        <v>601</v>
      </c>
      <c r="B11" s="251" t="s">
        <v>602</v>
      </c>
      <c r="C11" s="251" t="s">
        <v>603</v>
      </c>
      <c r="D11" s="251" t="s">
        <v>2906</v>
      </c>
      <c r="E11" s="251" t="s">
        <v>16</v>
      </c>
      <c r="F11" s="251" t="s">
        <v>18</v>
      </c>
      <c r="G11" s="252"/>
      <c r="H11" s="252"/>
      <c r="I11" s="252"/>
      <c r="J11" s="251"/>
      <c r="K11" s="251" t="s">
        <v>21</v>
      </c>
    </row>
    <row r="12" spans="1:11" ht="45" customHeight="1" x14ac:dyDescent="0.3">
      <c r="A12" s="251" t="s">
        <v>1346</v>
      </c>
      <c r="B12" s="251" t="s">
        <v>763</v>
      </c>
      <c r="C12" s="251" t="s">
        <v>142</v>
      </c>
      <c r="D12" s="251" t="s">
        <v>2906</v>
      </c>
      <c r="E12" s="251" t="s">
        <v>16</v>
      </c>
      <c r="F12" s="251" t="s">
        <v>18</v>
      </c>
      <c r="G12" s="252"/>
      <c r="H12" s="252"/>
      <c r="I12" s="252"/>
      <c r="J12" s="251"/>
      <c r="K12" s="251" t="s">
        <v>21</v>
      </c>
    </row>
    <row r="13" spans="1:11" ht="45" customHeight="1" x14ac:dyDescent="0.3">
      <c r="A13" s="251" t="s">
        <v>764</v>
      </c>
      <c r="B13" s="251" t="s">
        <v>77</v>
      </c>
      <c r="C13" s="251" t="s">
        <v>78</v>
      </c>
      <c r="D13" s="251" t="s">
        <v>2906</v>
      </c>
      <c r="E13" s="251" t="s">
        <v>16</v>
      </c>
      <c r="F13" s="251" t="s">
        <v>18</v>
      </c>
      <c r="G13" s="252"/>
      <c r="H13" s="252"/>
      <c r="I13" s="252"/>
      <c r="J13" s="251"/>
      <c r="K13" s="251" t="s">
        <v>24</v>
      </c>
    </row>
    <row r="14" spans="1:11" ht="45" customHeight="1" x14ac:dyDescent="0.3">
      <c r="A14" s="251" t="s">
        <v>765</v>
      </c>
      <c r="B14" s="251" t="s">
        <v>766</v>
      </c>
      <c r="C14" s="251" t="s">
        <v>767</v>
      </c>
      <c r="D14" s="251" t="s">
        <v>2906</v>
      </c>
      <c r="E14" s="251" t="s">
        <v>16</v>
      </c>
      <c r="F14" s="251" t="s">
        <v>18</v>
      </c>
      <c r="G14" s="252"/>
      <c r="H14" s="252"/>
      <c r="I14" s="252"/>
      <c r="J14" s="251"/>
      <c r="K14" s="251" t="s">
        <v>24</v>
      </c>
    </row>
    <row r="15" spans="1:11" ht="45" customHeight="1" x14ac:dyDescent="0.3">
      <c r="A15" s="251" t="s">
        <v>768</v>
      </c>
      <c r="B15" s="251" t="s">
        <v>769</v>
      </c>
      <c r="C15" s="251" t="s">
        <v>770</v>
      </c>
      <c r="D15" s="251" t="s">
        <v>2906</v>
      </c>
      <c r="E15" s="251" t="s">
        <v>16</v>
      </c>
      <c r="F15" s="251" t="s">
        <v>17</v>
      </c>
      <c r="G15" s="252"/>
      <c r="H15" s="252"/>
      <c r="I15" s="252"/>
      <c r="J15" s="251"/>
      <c r="K15" s="251" t="s">
        <v>24</v>
      </c>
    </row>
    <row r="16" spans="1:11" ht="45" customHeight="1" x14ac:dyDescent="0.3">
      <c r="A16" s="251" t="s">
        <v>771</v>
      </c>
      <c r="B16" s="251" t="s">
        <v>772</v>
      </c>
      <c r="C16" s="251" t="s">
        <v>773</v>
      </c>
      <c r="D16" s="251" t="s">
        <v>2906</v>
      </c>
      <c r="E16" s="251" t="s">
        <v>16</v>
      </c>
      <c r="F16" s="251" t="s">
        <v>18</v>
      </c>
      <c r="G16" s="252"/>
      <c r="H16" s="252"/>
      <c r="I16" s="252"/>
      <c r="J16" s="251"/>
      <c r="K16" s="251" t="s">
        <v>24</v>
      </c>
    </row>
    <row r="17" spans="1:11" ht="45" customHeight="1" x14ac:dyDescent="0.3">
      <c r="A17" s="251" t="s">
        <v>774</v>
      </c>
      <c r="B17" s="251" t="s">
        <v>775</v>
      </c>
      <c r="C17" s="251" t="s">
        <v>776</v>
      </c>
      <c r="D17" s="251" t="s">
        <v>2906</v>
      </c>
      <c r="E17" s="251" t="s">
        <v>16</v>
      </c>
      <c r="F17" s="251" t="s">
        <v>17</v>
      </c>
      <c r="G17" s="252"/>
      <c r="H17" s="252"/>
      <c r="I17" s="252"/>
      <c r="J17" s="251"/>
      <c r="K17" s="251" t="s">
        <v>24</v>
      </c>
    </row>
    <row r="18" spans="1:11" ht="45" customHeight="1" x14ac:dyDescent="0.3">
      <c r="A18" s="251" t="s">
        <v>777</v>
      </c>
      <c r="B18" s="251" t="s">
        <v>602</v>
      </c>
      <c r="C18" s="251" t="s">
        <v>778</v>
      </c>
      <c r="D18" s="251" t="s">
        <v>2906</v>
      </c>
      <c r="E18" s="251" t="s">
        <v>16</v>
      </c>
      <c r="F18" s="251" t="s">
        <v>18</v>
      </c>
      <c r="G18" s="252"/>
      <c r="H18" s="252"/>
      <c r="I18" s="252"/>
      <c r="J18" s="251"/>
      <c r="K18" s="251" t="s">
        <v>24</v>
      </c>
    </row>
    <row r="19" spans="1:11" ht="45" customHeight="1" x14ac:dyDescent="0.3">
      <c r="A19" s="251" t="s">
        <v>779</v>
      </c>
      <c r="B19" s="251" t="s">
        <v>780</v>
      </c>
      <c r="C19" s="251" t="s">
        <v>781</v>
      </c>
      <c r="D19" s="251" t="s">
        <v>2906</v>
      </c>
      <c r="E19" s="251" t="s">
        <v>16</v>
      </c>
      <c r="F19" s="251" t="s">
        <v>17</v>
      </c>
      <c r="G19" s="252"/>
      <c r="H19" s="252"/>
      <c r="I19" s="252"/>
      <c r="J19" s="251"/>
      <c r="K19" s="251" t="s">
        <v>24</v>
      </c>
    </row>
    <row r="20" spans="1:11" ht="45" customHeight="1" x14ac:dyDescent="0.3">
      <c r="A20" s="251" t="s">
        <v>782</v>
      </c>
      <c r="B20" s="251" t="s">
        <v>783</v>
      </c>
      <c r="C20" s="251" t="s">
        <v>784</v>
      </c>
      <c r="D20" s="251" t="s">
        <v>2906</v>
      </c>
      <c r="E20" s="251" t="s">
        <v>16</v>
      </c>
      <c r="F20" s="251" t="s">
        <v>18</v>
      </c>
      <c r="G20" s="252"/>
      <c r="H20" s="252"/>
      <c r="I20" s="252"/>
      <c r="J20" s="251"/>
      <c r="K20" s="251" t="s">
        <v>24</v>
      </c>
    </row>
    <row r="21" spans="1:11" ht="45" customHeight="1" x14ac:dyDescent="0.3">
      <c r="A21" s="251" t="s">
        <v>785</v>
      </c>
      <c r="B21" s="251" t="s">
        <v>786</v>
      </c>
      <c r="C21" s="251" t="s">
        <v>787</v>
      </c>
      <c r="D21" s="251" t="s">
        <v>2906</v>
      </c>
      <c r="E21" s="251" t="s">
        <v>16</v>
      </c>
      <c r="F21" s="251" t="s">
        <v>17</v>
      </c>
      <c r="G21" s="252"/>
      <c r="H21" s="252"/>
      <c r="I21" s="252"/>
      <c r="J21" s="251"/>
      <c r="K21" s="251" t="s">
        <v>24</v>
      </c>
    </row>
    <row r="22" spans="1:11" ht="45" customHeight="1" x14ac:dyDescent="0.3">
      <c r="A22" s="251" t="s">
        <v>899</v>
      </c>
      <c r="B22" s="251" t="s">
        <v>900</v>
      </c>
      <c r="C22" s="251" t="s">
        <v>901</v>
      </c>
      <c r="D22" s="251" t="s">
        <v>2906</v>
      </c>
      <c r="E22" s="251" t="s">
        <v>16</v>
      </c>
      <c r="F22" s="251" t="s">
        <v>18</v>
      </c>
      <c r="G22" s="252"/>
      <c r="H22" s="252"/>
      <c r="I22" s="252"/>
      <c r="J22" s="251"/>
      <c r="K22" s="251" t="s">
        <v>21</v>
      </c>
    </row>
    <row r="23" spans="1:11" x14ac:dyDescent="0.3">
      <c r="A23" s="11"/>
      <c r="B23" s="11"/>
      <c r="C23" s="11"/>
      <c r="D23" s="11"/>
      <c r="E23" s="11"/>
      <c r="F23" s="11"/>
      <c r="G23" s="14"/>
      <c r="H23" s="14"/>
      <c r="I23" s="14"/>
      <c r="J23" s="10"/>
      <c r="K23" s="15"/>
    </row>
    <row r="24" spans="1:11" x14ac:dyDescent="0.3">
      <c r="A24" s="11"/>
      <c r="B24" s="11"/>
      <c r="C24" s="11"/>
      <c r="D24" s="11"/>
      <c r="E24" s="11"/>
      <c r="F24" s="11"/>
      <c r="G24" s="14"/>
      <c r="H24" s="14"/>
      <c r="I24" s="14"/>
      <c r="J24" s="10"/>
      <c r="K24" s="15"/>
    </row>
    <row r="25" spans="1:11" x14ac:dyDescent="0.3">
      <c r="A25" s="11"/>
      <c r="B25" s="11"/>
      <c r="C25" s="11"/>
      <c r="D25" s="11"/>
      <c r="E25" s="11"/>
      <c r="F25" s="11"/>
      <c r="G25" s="14"/>
      <c r="H25" s="14"/>
      <c r="I25" s="14"/>
      <c r="J25" s="10"/>
      <c r="K25" s="15"/>
    </row>
  </sheetData>
  <conditionalFormatting sqref="A3:I30">
    <cfRule type="expression" dxfId="49" priority="3">
      <formula>$F3="m"</formula>
    </cfRule>
    <cfRule type="expression" dxfId="48" priority="6">
      <formula>$F3="d"</formula>
    </cfRule>
  </conditionalFormatting>
  <conditionalFormatting sqref="A3:K30">
    <cfRule type="expression" dxfId="47" priority="4">
      <formula>$F3="v"</formula>
    </cfRule>
    <cfRule type="expression" dxfId="46" priority="7">
      <formula>$F3="no"</formula>
    </cfRule>
  </conditionalFormatting>
  <conditionalFormatting sqref="A8:K25">
    <cfRule type="expression" dxfId="45" priority="1">
      <formula>$F8="no"</formula>
    </cfRule>
  </conditionalFormatting>
  <printOptions horizontalCentered="1"/>
  <pageMargins left="0.2" right="0.2" top="0.25" bottom="0.25" header="0.05" footer="0.3"/>
  <pageSetup orientation="landscape" r:id="rId1"/>
  <headerFooter>
    <oddHeader>&amp;L&amp;A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9E8DE-56F7-4AC3-B8DF-4B2F868FD005}">
  <dimension ref="A2:K25"/>
  <sheetViews>
    <sheetView topLeftCell="A15" workbookViewId="0">
      <selection activeCell="K20" sqref="A3:K20"/>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435</v>
      </c>
      <c r="B3" s="251" t="s">
        <v>436</v>
      </c>
      <c r="C3" s="251" t="s">
        <v>437</v>
      </c>
      <c r="D3" s="251" t="s">
        <v>2906</v>
      </c>
      <c r="E3" s="251" t="s">
        <v>20</v>
      </c>
      <c r="F3" s="251" t="s">
        <v>17</v>
      </c>
      <c r="G3" s="252"/>
      <c r="H3" s="252"/>
      <c r="I3" s="252"/>
      <c r="J3" s="251"/>
      <c r="K3" s="251" t="s">
        <v>24</v>
      </c>
    </row>
    <row r="4" spans="1:11" ht="45" customHeight="1" x14ac:dyDescent="0.3">
      <c r="A4" s="251" t="s">
        <v>439</v>
      </c>
      <c r="B4" s="251" t="s">
        <v>440</v>
      </c>
      <c r="C4" s="251" t="s">
        <v>441</v>
      </c>
      <c r="D4" s="251" t="s">
        <v>2906</v>
      </c>
      <c r="E4" s="251" t="s">
        <v>20</v>
      </c>
      <c r="F4" s="251" t="s">
        <v>17</v>
      </c>
      <c r="G4" s="252"/>
      <c r="H4" s="252"/>
      <c r="I4" s="252"/>
      <c r="J4" s="251"/>
      <c r="K4" s="251" t="s">
        <v>24</v>
      </c>
    </row>
    <row r="5" spans="1:11" ht="45" customHeight="1" x14ac:dyDescent="0.3">
      <c r="A5" s="251" t="s">
        <v>442</v>
      </c>
      <c r="B5" s="251" t="s">
        <v>443</v>
      </c>
      <c r="C5" s="251" t="s">
        <v>444</v>
      </c>
      <c r="D5" s="251" t="s">
        <v>2906</v>
      </c>
      <c r="E5" s="251" t="s">
        <v>20</v>
      </c>
      <c r="F5" s="251" t="s">
        <v>17</v>
      </c>
      <c r="G5" s="252"/>
      <c r="H5" s="252"/>
      <c r="I5" s="252"/>
      <c r="J5" s="251"/>
      <c r="K5" s="251" t="s">
        <v>24</v>
      </c>
    </row>
    <row r="6" spans="1:11" ht="45" customHeight="1" x14ac:dyDescent="0.3">
      <c r="A6" s="251" t="s">
        <v>445</v>
      </c>
      <c r="B6" s="251" t="s">
        <v>446</v>
      </c>
      <c r="C6" s="251" t="s">
        <v>447</v>
      </c>
      <c r="D6" s="251" t="s">
        <v>2906</v>
      </c>
      <c r="E6" s="251" t="s">
        <v>20</v>
      </c>
      <c r="F6" s="251" t="s">
        <v>17</v>
      </c>
      <c r="G6" s="252"/>
      <c r="H6" s="252"/>
      <c r="I6" s="252"/>
      <c r="J6" s="251"/>
      <c r="K6" s="251" t="s">
        <v>24</v>
      </c>
    </row>
    <row r="7" spans="1:11" ht="45" customHeight="1" x14ac:dyDescent="0.3">
      <c r="A7" s="251" t="s">
        <v>448</v>
      </c>
      <c r="B7" s="251" t="s">
        <v>449</v>
      </c>
      <c r="C7" s="251" t="s">
        <v>450</v>
      </c>
      <c r="D7" s="251" t="s">
        <v>2906</v>
      </c>
      <c r="E7" s="251" t="s">
        <v>20</v>
      </c>
      <c r="F7" s="251" t="s">
        <v>17</v>
      </c>
      <c r="G7" s="252"/>
      <c r="H7" s="252"/>
      <c r="I7" s="252"/>
      <c r="J7" s="251"/>
      <c r="K7" s="251" t="s">
        <v>24</v>
      </c>
    </row>
    <row r="8" spans="1:11" ht="45" customHeight="1" x14ac:dyDescent="0.3">
      <c r="A8" s="251" t="s">
        <v>451</v>
      </c>
      <c r="B8" s="251" t="s">
        <v>452</v>
      </c>
      <c r="C8" s="251" t="s">
        <v>453</v>
      </c>
      <c r="D8" s="251" t="s">
        <v>2906</v>
      </c>
      <c r="E8" s="251" t="s">
        <v>20</v>
      </c>
      <c r="F8" s="251" t="s">
        <v>17</v>
      </c>
      <c r="G8" s="252"/>
      <c r="H8" s="252"/>
      <c r="I8" s="252"/>
      <c r="J8" s="251"/>
      <c r="K8" s="251" t="s">
        <v>24</v>
      </c>
    </row>
    <row r="9" spans="1:11" ht="45" customHeight="1" x14ac:dyDescent="0.3">
      <c r="A9" s="251" t="s">
        <v>454</v>
      </c>
      <c r="B9" s="251" t="s">
        <v>455</v>
      </c>
      <c r="C9" s="251" t="s">
        <v>456</v>
      </c>
      <c r="D9" s="251" t="s">
        <v>2906</v>
      </c>
      <c r="E9" s="251" t="s">
        <v>16</v>
      </c>
      <c r="F9" s="251" t="s">
        <v>17</v>
      </c>
      <c r="G9" s="252"/>
      <c r="H9" s="252"/>
      <c r="I9" s="252"/>
      <c r="J9" s="251"/>
      <c r="K9" s="251" t="s">
        <v>74</v>
      </c>
    </row>
    <row r="10" spans="1:11" ht="45" customHeight="1" x14ac:dyDescent="0.3">
      <c r="A10" s="251" t="s">
        <v>457</v>
      </c>
      <c r="B10" s="251" t="s">
        <v>458</v>
      </c>
      <c r="C10" s="251" t="s">
        <v>459</v>
      </c>
      <c r="D10" s="251" t="s">
        <v>2906</v>
      </c>
      <c r="E10" s="251" t="s">
        <v>16</v>
      </c>
      <c r="F10" s="251" t="s">
        <v>17</v>
      </c>
      <c r="G10" s="252"/>
      <c r="H10" s="252"/>
      <c r="I10" s="252"/>
      <c r="J10" s="251"/>
      <c r="K10" s="251" t="s">
        <v>74</v>
      </c>
    </row>
    <row r="11" spans="1:11" ht="45" customHeight="1" x14ac:dyDescent="0.3">
      <c r="A11" s="251" t="s">
        <v>460</v>
      </c>
      <c r="B11" s="251" t="s">
        <v>440</v>
      </c>
      <c r="C11" s="251" t="s">
        <v>461</v>
      </c>
      <c r="D11" s="251" t="s">
        <v>2906</v>
      </c>
      <c r="E11" s="251" t="s">
        <v>16</v>
      </c>
      <c r="F11" s="251" t="s">
        <v>17</v>
      </c>
      <c r="G11" s="252"/>
      <c r="H11" s="252"/>
      <c r="I11" s="252"/>
      <c r="J11" s="251"/>
      <c r="K11" s="251" t="s">
        <v>74</v>
      </c>
    </row>
    <row r="12" spans="1:11" ht="45" customHeight="1" x14ac:dyDescent="0.3">
      <c r="A12" s="251" t="s">
        <v>462</v>
      </c>
      <c r="B12" s="251" t="s">
        <v>463</v>
      </c>
      <c r="C12" s="251" t="s">
        <v>464</v>
      </c>
      <c r="D12" s="251" t="s">
        <v>2906</v>
      </c>
      <c r="E12" s="251" t="s">
        <v>16</v>
      </c>
      <c r="F12" s="251" t="s">
        <v>17</v>
      </c>
      <c r="G12" s="252"/>
      <c r="H12" s="252"/>
      <c r="I12" s="252"/>
      <c r="J12" s="251"/>
      <c r="K12" s="251" t="s">
        <v>465</v>
      </c>
    </row>
    <row r="13" spans="1:11" ht="45" customHeight="1" x14ac:dyDescent="0.3">
      <c r="A13" s="251" t="s">
        <v>466</v>
      </c>
      <c r="B13" s="251" t="s">
        <v>467</v>
      </c>
      <c r="C13" s="251" t="s">
        <v>468</v>
      </c>
      <c r="D13" s="251" t="s">
        <v>2906</v>
      </c>
      <c r="E13" s="251" t="s">
        <v>16</v>
      </c>
      <c r="F13" s="251" t="s">
        <v>17</v>
      </c>
      <c r="G13" s="252"/>
      <c r="H13" s="252"/>
      <c r="I13" s="252"/>
      <c r="J13" s="251"/>
      <c r="K13" s="251" t="s">
        <v>74</v>
      </c>
    </row>
    <row r="14" spans="1:11" ht="57.6" x14ac:dyDescent="0.3">
      <c r="A14" s="251" t="s">
        <v>469</v>
      </c>
      <c r="B14" s="251" t="s">
        <v>470</v>
      </c>
      <c r="C14" s="251" t="s">
        <v>471</v>
      </c>
      <c r="D14" s="251" t="s">
        <v>2906</v>
      </c>
      <c r="E14" s="251" t="s">
        <v>16</v>
      </c>
      <c r="F14" s="251" t="s">
        <v>17</v>
      </c>
      <c r="G14" s="252"/>
      <c r="H14" s="252"/>
      <c r="I14" s="252"/>
      <c r="J14" s="251"/>
      <c r="K14" s="251" t="s">
        <v>74</v>
      </c>
    </row>
    <row r="15" spans="1:11" ht="45" customHeight="1" x14ac:dyDescent="0.3">
      <c r="A15" s="11"/>
      <c r="B15" s="11"/>
      <c r="C15" s="11"/>
      <c r="D15" s="11"/>
      <c r="E15" s="11"/>
      <c r="F15" s="11"/>
      <c r="G15" s="14"/>
      <c r="H15" s="14"/>
      <c r="I15" s="14"/>
      <c r="J15" s="10"/>
      <c r="K15" s="15"/>
    </row>
    <row r="16" spans="1:11" ht="45" customHeight="1" x14ac:dyDescent="0.3">
      <c r="A16" s="11"/>
      <c r="B16" s="11"/>
      <c r="C16" s="11"/>
      <c r="D16" s="11"/>
      <c r="E16" s="11"/>
      <c r="F16" s="11"/>
      <c r="G16" s="14"/>
      <c r="H16" s="14"/>
      <c r="I16" s="14"/>
      <c r="J16" s="10"/>
      <c r="K16" s="15"/>
    </row>
    <row r="17" spans="1:11" ht="45" customHeight="1" x14ac:dyDescent="0.3">
      <c r="A17" s="11"/>
      <c r="B17" s="11"/>
      <c r="C17" s="11"/>
      <c r="D17" s="11"/>
      <c r="E17" s="11"/>
      <c r="F17" s="11"/>
      <c r="G17" s="14"/>
      <c r="H17" s="14"/>
      <c r="I17" s="14"/>
      <c r="J17" s="10"/>
      <c r="K17" s="15"/>
    </row>
    <row r="18" spans="1:11" ht="45" customHeight="1" x14ac:dyDescent="0.3">
      <c r="A18" s="11"/>
      <c r="B18" s="11"/>
      <c r="C18" s="11"/>
      <c r="D18" s="11"/>
      <c r="E18" s="11"/>
      <c r="F18" s="11"/>
      <c r="G18" s="14"/>
      <c r="H18" s="14"/>
      <c r="I18" s="14"/>
      <c r="J18" s="10"/>
      <c r="K18" s="15"/>
    </row>
    <row r="19" spans="1:11" ht="45" customHeight="1" x14ac:dyDescent="0.3">
      <c r="A19" s="11"/>
      <c r="B19" s="11"/>
      <c r="C19" s="11"/>
      <c r="D19" s="11"/>
      <c r="E19" s="11"/>
      <c r="F19" s="11"/>
      <c r="G19" s="14"/>
      <c r="H19" s="14"/>
      <c r="I19" s="14"/>
      <c r="J19" s="10"/>
      <c r="K19" s="15"/>
    </row>
    <row r="20" spans="1:11" ht="45" customHeight="1" x14ac:dyDescent="0.3">
      <c r="A20" s="11"/>
      <c r="B20" s="11"/>
      <c r="C20" s="11"/>
      <c r="D20" s="11"/>
      <c r="E20" s="11"/>
      <c r="F20" s="11"/>
      <c r="G20" s="14"/>
      <c r="H20" s="14"/>
      <c r="I20" s="14"/>
      <c r="J20" s="10"/>
      <c r="K20" s="15"/>
    </row>
    <row r="21" spans="1:11" x14ac:dyDescent="0.3">
      <c r="A21" s="11"/>
      <c r="B21" s="11"/>
      <c r="C21" s="11"/>
      <c r="D21" s="11"/>
      <c r="E21" s="11"/>
      <c r="F21" s="11"/>
      <c r="G21" s="14"/>
      <c r="H21" s="14"/>
      <c r="I21" s="14"/>
      <c r="J21" s="10"/>
      <c r="K21" s="15"/>
    </row>
    <row r="22" spans="1:11" x14ac:dyDescent="0.3">
      <c r="A22" s="11"/>
      <c r="B22" s="11"/>
      <c r="C22" s="11"/>
      <c r="D22" s="11"/>
      <c r="E22" s="11"/>
      <c r="F22" s="11"/>
      <c r="G22" s="14"/>
      <c r="H22" s="14"/>
      <c r="I22" s="14"/>
      <c r="J22" s="10"/>
      <c r="K22" s="15"/>
    </row>
    <row r="23" spans="1:11" x14ac:dyDescent="0.3">
      <c r="A23" s="11"/>
      <c r="B23" s="11"/>
      <c r="C23" s="11"/>
      <c r="D23" s="11"/>
      <c r="E23" s="11"/>
      <c r="F23" s="11"/>
      <c r="G23" s="14"/>
      <c r="H23" s="14"/>
      <c r="I23" s="14"/>
      <c r="J23" s="10"/>
      <c r="K23" s="15"/>
    </row>
    <row r="24" spans="1:11" x14ac:dyDescent="0.3">
      <c r="A24" s="11"/>
      <c r="B24" s="11"/>
      <c r="C24" s="11"/>
      <c r="D24" s="11"/>
      <c r="E24" s="11"/>
      <c r="F24" s="11"/>
      <c r="G24" s="14"/>
      <c r="H24" s="14"/>
      <c r="I24" s="14"/>
      <c r="J24" s="10"/>
      <c r="K24" s="15"/>
    </row>
    <row r="25" spans="1:11" x14ac:dyDescent="0.3">
      <c r="A25" s="11"/>
      <c r="B25" s="11"/>
      <c r="C25" s="11"/>
      <c r="D25" s="11"/>
      <c r="E25" s="11"/>
      <c r="F25" s="11"/>
      <c r="G25" s="14"/>
      <c r="H25" s="14"/>
      <c r="I25" s="14"/>
      <c r="J25" s="10"/>
      <c r="K25" s="15"/>
    </row>
  </sheetData>
  <conditionalFormatting sqref="A3:I25">
    <cfRule type="expression" dxfId="44" priority="1">
      <formula>$F3="d"</formula>
    </cfRule>
    <cfRule type="expression" dxfId="43" priority="3">
      <formula>$F3="m"</formula>
    </cfRule>
  </conditionalFormatting>
  <conditionalFormatting sqref="A3:K25">
    <cfRule type="expression" dxfId="42" priority="2">
      <formula>$F3="v"</formula>
    </cfRule>
    <cfRule type="expression" dxfId="41" priority="4">
      <formula>$F3="no"</formula>
    </cfRule>
  </conditionalFormatting>
  <pageMargins left="0.45" right="0.2" top="0.25" bottom="0.25" header="0.05" footer="0.3"/>
  <pageSetup orientation="landscape" r:id="rId1"/>
  <headerFooter>
    <oddHeader>&amp;L&amp;A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9636B-4EAC-4094-BB69-79D8A8900B9E}">
  <dimension ref="A2:K25"/>
  <sheetViews>
    <sheetView topLeftCell="A20" workbookViewId="0">
      <selection activeCell="A25" sqref="A25"/>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343</v>
      </c>
      <c r="B3" s="251" t="s">
        <v>344</v>
      </c>
      <c r="C3" s="251" t="s">
        <v>345</v>
      </c>
      <c r="D3" s="251" t="s">
        <v>2906</v>
      </c>
      <c r="E3" s="251" t="s">
        <v>20</v>
      </c>
      <c r="F3" s="251" t="s">
        <v>17</v>
      </c>
      <c r="G3" s="252"/>
      <c r="H3" s="252"/>
      <c r="I3" s="252"/>
      <c r="J3" s="251"/>
      <c r="K3" s="251" t="s">
        <v>23</v>
      </c>
    </row>
    <row r="4" spans="1:11" ht="45" customHeight="1" x14ac:dyDescent="0.3">
      <c r="A4" s="251" t="s">
        <v>347</v>
      </c>
      <c r="B4" s="251" t="s">
        <v>348</v>
      </c>
      <c r="C4" s="251" t="s">
        <v>349</v>
      </c>
      <c r="D4" s="251" t="s">
        <v>2906</v>
      </c>
      <c r="E4" s="251" t="s">
        <v>20</v>
      </c>
      <c r="F4" s="251" t="s">
        <v>18</v>
      </c>
      <c r="G4" s="252"/>
      <c r="H4" s="252"/>
      <c r="I4" s="252"/>
      <c r="J4" s="251"/>
      <c r="K4" s="251" t="s">
        <v>23</v>
      </c>
    </row>
    <row r="5" spans="1:11" ht="45" customHeight="1" x14ac:dyDescent="0.3">
      <c r="A5" s="251" t="s">
        <v>350</v>
      </c>
      <c r="B5" s="251" t="s">
        <v>1884</v>
      </c>
      <c r="C5" s="251" t="s">
        <v>1885</v>
      </c>
      <c r="D5" s="251" t="s">
        <v>2906</v>
      </c>
      <c r="E5" s="251" t="s">
        <v>20</v>
      </c>
      <c r="F5" s="251" t="s">
        <v>17</v>
      </c>
      <c r="G5" s="252"/>
      <c r="H5" s="252"/>
      <c r="I5" s="252"/>
      <c r="J5" s="251"/>
      <c r="K5" s="251" t="s">
        <v>23</v>
      </c>
    </row>
    <row r="6" spans="1:11" ht="45" customHeight="1" x14ac:dyDescent="0.3">
      <c r="A6" s="251" t="s">
        <v>351</v>
      </c>
      <c r="B6" s="251" t="s">
        <v>352</v>
      </c>
      <c r="C6" s="251" t="s">
        <v>353</v>
      </c>
      <c r="D6" s="251" t="s">
        <v>2906</v>
      </c>
      <c r="E6" s="251" t="s">
        <v>20</v>
      </c>
      <c r="F6" s="251" t="s">
        <v>18</v>
      </c>
      <c r="G6" s="252"/>
      <c r="H6" s="252"/>
      <c r="I6" s="252"/>
      <c r="J6" s="251"/>
      <c r="K6" s="251" t="s">
        <v>23</v>
      </c>
    </row>
    <row r="7" spans="1:11" ht="45" customHeight="1" x14ac:dyDescent="0.3">
      <c r="A7" s="251" t="s">
        <v>354</v>
      </c>
      <c r="B7" s="251" t="s">
        <v>355</v>
      </c>
      <c r="C7" s="251" t="s">
        <v>356</v>
      </c>
      <c r="D7" s="251" t="s">
        <v>2906</v>
      </c>
      <c r="E7" s="251" t="s">
        <v>20</v>
      </c>
      <c r="F7" s="251" t="s">
        <v>18</v>
      </c>
      <c r="G7" s="252"/>
      <c r="H7" s="252"/>
      <c r="I7" s="252"/>
      <c r="J7" s="251"/>
      <c r="K7" s="251" t="s">
        <v>23</v>
      </c>
    </row>
    <row r="8" spans="1:11" ht="45" customHeight="1" x14ac:dyDescent="0.3">
      <c r="A8" s="251" t="s">
        <v>357</v>
      </c>
      <c r="B8" s="251" t="s">
        <v>358</v>
      </c>
      <c r="C8" s="251" t="s">
        <v>359</v>
      </c>
      <c r="D8" s="251" t="s">
        <v>2906</v>
      </c>
      <c r="E8" s="251" t="s">
        <v>20</v>
      </c>
      <c r="F8" s="251" t="s">
        <v>18</v>
      </c>
      <c r="G8" s="252"/>
      <c r="H8" s="252"/>
      <c r="I8" s="252"/>
      <c r="J8" s="251"/>
      <c r="K8" s="251" t="s">
        <v>23</v>
      </c>
    </row>
    <row r="9" spans="1:11" ht="45" customHeight="1" x14ac:dyDescent="0.3">
      <c r="A9" s="251" t="s">
        <v>360</v>
      </c>
      <c r="B9" s="251" t="s">
        <v>361</v>
      </c>
      <c r="C9" s="251" t="s">
        <v>362</v>
      </c>
      <c r="D9" s="251" t="s">
        <v>2906</v>
      </c>
      <c r="E9" s="251" t="s">
        <v>20</v>
      </c>
      <c r="F9" s="251" t="s">
        <v>17</v>
      </c>
      <c r="G9" s="252"/>
      <c r="H9" s="252"/>
      <c r="I9" s="252"/>
      <c r="J9" s="251"/>
      <c r="K9" s="251" t="s">
        <v>23</v>
      </c>
    </row>
    <row r="10" spans="1:11" ht="45" customHeight="1" x14ac:dyDescent="0.3">
      <c r="A10" s="251" t="s">
        <v>363</v>
      </c>
      <c r="B10" s="251" t="s">
        <v>364</v>
      </c>
      <c r="C10" s="251" t="s">
        <v>365</v>
      </c>
      <c r="D10" s="251" t="s">
        <v>2906</v>
      </c>
      <c r="E10" s="251" t="s">
        <v>20</v>
      </c>
      <c r="F10" s="251" t="s">
        <v>18</v>
      </c>
      <c r="G10" s="252"/>
      <c r="H10" s="252"/>
      <c r="I10" s="252"/>
      <c r="J10" s="251"/>
      <c r="K10" s="251" t="s">
        <v>23</v>
      </c>
    </row>
    <row r="11" spans="1:11" ht="45" customHeight="1" x14ac:dyDescent="0.3">
      <c r="A11" s="251" t="s">
        <v>366</v>
      </c>
      <c r="B11" s="251" t="s">
        <v>367</v>
      </c>
      <c r="C11" s="251" t="s">
        <v>368</v>
      </c>
      <c r="D11" s="251" t="s">
        <v>2906</v>
      </c>
      <c r="E11" s="251" t="s">
        <v>20</v>
      </c>
      <c r="F11" s="251" t="s">
        <v>18</v>
      </c>
      <c r="G11" s="252"/>
      <c r="H11" s="252"/>
      <c r="I11" s="252"/>
      <c r="J11" s="251"/>
      <c r="K11" s="251" t="s">
        <v>23</v>
      </c>
    </row>
    <row r="12" spans="1:11" ht="45" customHeight="1" x14ac:dyDescent="0.3">
      <c r="A12" s="251" t="s">
        <v>369</v>
      </c>
      <c r="B12" s="251" t="s">
        <v>370</v>
      </c>
      <c r="C12" s="251" t="s">
        <v>371</v>
      </c>
      <c r="D12" s="251" t="s">
        <v>2906</v>
      </c>
      <c r="E12" s="251" t="s">
        <v>20</v>
      </c>
      <c r="F12" s="251" t="s">
        <v>18</v>
      </c>
      <c r="G12" s="252"/>
      <c r="H12" s="252"/>
      <c r="I12" s="252"/>
      <c r="J12" s="251"/>
      <c r="K12" s="251" t="s">
        <v>23</v>
      </c>
    </row>
    <row r="13" spans="1:11" ht="45" customHeight="1" x14ac:dyDescent="0.3">
      <c r="A13" s="251" t="s">
        <v>372</v>
      </c>
      <c r="B13" s="251" t="s">
        <v>373</v>
      </c>
      <c r="C13" s="251" t="s">
        <v>374</v>
      </c>
      <c r="D13" s="251" t="s">
        <v>2906</v>
      </c>
      <c r="E13" s="251" t="s">
        <v>20</v>
      </c>
      <c r="F13" s="251" t="s">
        <v>18</v>
      </c>
      <c r="G13" s="252"/>
      <c r="H13" s="252"/>
      <c r="I13" s="252"/>
      <c r="J13" s="251"/>
      <c r="K13" s="251" t="s">
        <v>23</v>
      </c>
    </row>
    <row r="14" spans="1:11" ht="45" customHeight="1" x14ac:dyDescent="0.3">
      <c r="A14" s="251" t="s">
        <v>375</v>
      </c>
      <c r="B14" s="251" t="s">
        <v>376</v>
      </c>
      <c r="C14" s="251" t="s">
        <v>377</v>
      </c>
      <c r="D14" s="251" t="s">
        <v>2906</v>
      </c>
      <c r="E14" s="251" t="s">
        <v>20</v>
      </c>
      <c r="F14" s="251" t="s">
        <v>18</v>
      </c>
      <c r="G14" s="252"/>
      <c r="H14" s="252"/>
      <c r="I14" s="252"/>
      <c r="J14" s="251"/>
      <c r="K14" s="251" t="s">
        <v>23</v>
      </c>
    </row>
    <row r="15" spans="1:11" ht="45" customHeight="1" x14ac:dyDescent="0.3">
      <c r="A15" s="251" t="s">
        <v>378</v>
      </c>
      <c r="B15" s="251" t="s">
        <v>379</v>
      </c>
      <c r="C15" s="251" t="s">
        <v>380</v>
      </c>
      <c r="D15" s="251" t="s">
        <v>2906</v>
      </c>
      <c r="E15" s="251" t="s">
        <v>20</v>
      </c>
      <c r="F15" s="251" t="s">
        <v>18</v>
      </c>
      <c r="G15" s="252"/>
      <c r="H15" s="252"/>
      <c r="I15" s="252"/>
      <c r="J15" s="251"/>
      <c r="K15" s="251" t="s">
        <v>23</v>
      </c>
    </row>
    <row r="16" spans="1:11" ht="45" customHeight="1" x14ac:dyDescent="0.3">
      <c r="A16" s="251" t="s">
        <v>381</v>
      </c>
      <c r="B16" s="251" t="s">
        <v>382</v>
      </c>
      <c r="C16" s="251" t="s">
        <v>383</v>
      </c>
      <c r="D16" s="251" t="s">
        <v>2906</v>
      </c>
      <c r="E16" s="251" t="s">
        <v>16</v>
      </c>
      <c r="F16" s="251" t="s">
        <v>17</v>
      </c>
      <c r="G16" s="252"/>
      <c r="H16" s="252"/>
      <c r="I16" s="252"/>
      <c r="J16" s="251"/>
      <c r="K16" s="251" t="s">
        <v>23</v>
      </c>
    </row>
    <row r="17" spans="1:11" ht="45" customHeight="1" x14ac:dyDescent="0.3">
      <c r="A17" s="251" t="s">
        <v>384</v>
      </c>
      <c r="B17" s="251" t="s">
        <v>385</v>
      </c>
      <c r="C17" s="251" t="s">
        <v>386</v>
      </c>
      <c r="D17" s="251" t="s">
        <v>2906</v>
      </c>
      <c r="E17" s="251" t="s">
        <v>16</v>
      </c>
      <c r="F17" s="251" t="s">
        <v>18</v>
      </c>
      <c r="G17" s="252"/>
      <c r="H17" s="252"/>
      <c r="I17" s="252"/>
      <c r="J17" s="251"/>
      <c r="K17" s="251" t="s">
        <v>23</v>
      </c>
    </row>
    <row r="18" spans="1:11" ht="45" customHeight="1" x14ac:dyDescent="0.3">
      <c r="A18" s="251" t="s">
        <v>387</v>
      </c>
      <c r="B18" s="251" t="s">
        <v>388</v>
      </c>
      <c r="C18" s="251" t="s">
        <v>389</v>
      </c>
      <c r="D18" s="251" t="s">
        <v>2906</v>
      </c>
      <c r="E18" s="251" t="s">
        <v>16</v>
      </c>
      <c r="F18" s="251" t="s">
        <v>17</v>
      </c>
      <c r="G18" s="252"/>
      <c r="H18" s="252"/>
      <c r="I18" s="252"/>
      <c r="J18" s="251"/>
      <c r="K18" s="251" t="s">
        <v>23</v>
      </c>
    </row>
    <row r="19" spans="1:11" ht="45" customHeight="1" x14ac:dyDescent="0.3">
      <c r="A19" s="251" t="s">
        <v>390</v>
      </c>
      <c r="B19" s="251" t="s">
        <v>391</v>
      </c>
      <c r="C19" s="251" t="s">
        <v>392</v>
      </c>
      <c r="D19" s="251" t="s">
        <v>2906</v>
      </c>
      <c r="E19" s="251" t="s">
        <v>16</v>
      </c>
      <c r="F19" s="251" t="s">
        <v>18</v>
      </c>
      <c r="G19" s="252"/>
      <c r="H19" s="252"/>
      <c r="I19" s="252"/>
      <c r="J19" s="251"/>
      <c r="K19" s="251" t="s">
        <v>23</v>
      </c>
    </row>
    <row r="20" spans="1:11" ht="45" customHeight="1" x14ac:dyDescent="0.3">
      <c r="A20" s="251" t="s">
        <v>393</v>
      </c>
      <c r="B20" s="251" t="s">
        <v>394</v>
      </c>
      <c r="C20" s="251" t="s">
        <v>395</v>
      </c>
      <c r="D20" s="251" t="s">
        <v>2906</v>
      </c>
      <c r="E20" s="251" t="s">
        <v>16</v>
      </c>
      <c r="F20" s="251" t="s">
        <v>17</v>
      </c>
      <c r="G20" s="252"/>
      <c r="H20" s="252"/>
      <c r="I20" s="252"/>
      <c r="J20" s="251"/>
      <c r="K20" s="251" t="s">
        <v>23</v>
      </c>
    </row>
    <row r="21" spans="1:11" ht="45" customHeight="1" x14ac:dyDescent="0.3">
      <c r="A21" s="251" t="s">
        <v>396</v>
      </c>
      <c r="B21" s="251" t="s">
        <v>397</v>
      </c>
      <c r="C21" s="251" t="s">
        <v>398</v>
      </c>
      <c r="D21" s="251" t="s">
        <v>2906</v>
      </c>
      <c r="E21" s="251" t="s">
        <v>16</v>
      </c>
      <c r="F21" s="251" t="s">
        <v>18</v>
      </c>
      <c r="G21" s="252"/>
      <c r="H21" s="252"/>
      <c r="I21" s="252"/>
      <c r="J21" s="251"/>
      <c r="K21" s="251" t="s">
        <v>23</v>
      </c>
    </row>
    <row r="22" spans="1:11" ht="45" customHeight="1" x14ac:dyDescent="0.3">
      <c r="A22" s="251" t="s">
        <v>399</v>
      </c>
      <c r="B22" s="251" t="s">
        <v>376</v>
      </c>
      <c r="C22" s="251" t="s">
        <v>377</v>
      </c>
      <c r="D22" s="251" t="s">
        <v>2906</v>
      </c>
      <c r="E22" s="251" t="s">
        <v>16</v>
      </c>
      <c r="F22" s="251" t="s">
        <v>18</v>
      </c>
      <c r="G22" s="252"/>
      <c r="H22" s="252"/>
      <c r="I22" s="252"/>
      <c r="J22" s="251"/>
      <c r="K22" s="251" t="s">
        <v>23</v>
      </c>
    </row>
    <row r="23" spans="1:11" ht="45" customHeight="1" x14ac:dyDescent="0.3">
      <c r="A23" s="251" t="s">
        <v>400</v>
      </c>
      <c r="B23" s="251" t="s">
        <v>373</v>
      </c>
      <c r="C23" s="251" t="s">
        <v>374</v>
      </c>
      <c r="D23" s="251" t="s">
        <v>2906</v>
      </c>
      <c r="E23" s="251" t="s">
        <v>16</v>
      </c>
      <c r="F23" s="251" t="s">
        <v>17</v>
      </c>
      <c r="G23" s="252"/>
      <c r="H23" s="252"/>
      <c r="I23" s="252"/>
      <c r="J23" s="251"/>
      <c r="K23" s="251" t="s">
        <v>23</v>
      </c>
    </row>
    <row r="24" spans="1:11" ht="45" customHeight="1" x14ac:dyDescent="0.3">
      <c r="A24" s="251" t="s">
        <v>401</v>
      </c>
      <c r="B24" s="251" t="s">
        <v>402</v>
      </c>
      <c r="C24" s="251" t="s">
        <v>403</v>
      </c>
      <c r="D24" s="251" t="s">
        <v>2906</v>
      </c>
      <c r="E24" s="251" t="s">
        <v>16</v>
      </c>
      <c r="F24" s="251" t="s">
        <v>18</v>
      </c>
      <c r="G24" s="252"/>
      <c r="H24" s="252"/>
      <c r="I24" s="252"/>
      <c r="J24" s="251"/>
      <c r="K24" s="251" t="s">
        <v>23</v>
      </c>
    </row>
    <row r="25" spans="1:11" ht="45" customHeight="1" x14ac:dyDescent="0.3">
      <c r="A25" s="251" t="s">
        <v>404</v>
      </c>
      <c r="B25" s="251" t="s">
        <v>370</v>
      </c>
      <c r="C25" s="251" t="s">
        <v>371</v>
      </c>
      <c r="D25" s="251" t="s">
        <v>2906</v>
      </c>
      <c r="E25" s="251" t="s">
        <v>16</v>
      </c>
      <c r="F25" s="251" t="s">
        <v>17</v>
      </c>
      <c r="G25" s="252"/>
      <c r="H25" s="252"/>
      <c r="I25" s="252"/>
      <c r="J25" s="251"/>
      <c r="K25" s="251" t="s">
        <v>23</v>
      </c>
    </row>
  </sheetData>
  <conditionalFormatting sqref="A3:I25">
    <cfRule type="expression" dxfId="40" priority="1">
      <formula>$F3="d"</formula>
    </cfRule>
    <cfRule type="expression" dxfId="39" priority="2">
      <formula>$F3="m"</formula>
    </cfRule>
  </conditionalFormatting>
  <conditionalFormatting sqref="A3:K25">
    <cfRule type="expression" dxfId="38" priority="3">
      <formula>$F3="v"</formula>
    </cfRule>
    <cfRule type="expression" dxfId="37" priority="4">
      <formula>$F3="no"</formula>
    </cfRule>
  </conditionalFormatting>
  <pageMargins left="0.2" right="0.2" top="0.25" bottom="0.25" header="0.05" footer="0.3"/>
  <pageSetup orientation="landscape" r:id="rId1"/>
  <headerFooter>
    <oddHeader>&amp;L&amp;A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0F7B9-D414-417D-918E-2A51BA5597ED}">
  <dimension ref="A2:K25"/>
  <sheetViews>
    <sheetView topLeftCell="A15" workbookViewId="0">
      <selection activeCell="K20" sqref="A3:K20"/>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936</v>
      </c>
      <c r="B3" s="251" t="s">
        <v>937</v>
      </c>
      <c r="C3" s="251" t="s">
        <v>938</v>
      </c>
      <c r="D3" s="251" t="s">
        <v>2906</v>
      </c>
      <c r="E3" s="251" t="s">
        <v>20</v>
      </c>
      <c r="F3" s="251" t="s">
        <v>17</v>
      </c>
      <c r="G3" s="252"/>
      <c r="H3" s="252"/>
      <c r="I3" s="252"/>
      <c r="J3" s="251"/>
      <c r="K3" s="251" t="s">
        <v>24</v>
      </c>
    </row>
    <row r="4" spans="1:11" ht="45" customHeight="1" x14ac:dyDescent="0.3">
      <c r="A4" s="251" t="s">
        <v>940</v>
      </c>
      <c r="B4" s="251" t="s">
        <v>941</v>
      </c>
      <c r="C4" s="251" t="s">
        <v>942</v>
      </c>
      <c r="D4" s="251" t="s">
        <v>2906</v>
      </c>
      <c r="E4" s="251" t="s">
        <v>20</v>
      </c>
      <c r="F4" s="251" t="s">
        <v>17</v>
      </c>
      <c r="G4" s="252"/>
      <c r="H4" s="252"/>
      <c r="I4" s="252"/>
      <c r="J4" s="251"/>
      <c r="K4" s="251" t="s">
        <v>21</v>
      </c>
    </row>
    <row r="5" spans="1:11" ht="45" customHeight="1" x14ac:dyDescent="0.3">
      <c r="A5" s="251" t="s">
        <v>943</v>
      </c>
      <c r="B5" s="251" t="s">
        <v>944</v>
      </c>
      <c r="C5" s="251" t="s">
        <v>945</v>
      </c>
      <c r="D5" s="251" t="s">
        <v>2906</v>
      </c>
      <c r="E5" s="251" t="s">
        <v>20</v>
      </c>
      <c r="F5" s="251" t="s">
        <v>17</v>
      </c>
      <c r="G5" s="252"/>
      <c r="H5" s="252"/>
      <c r="I5" s="252"/>
      <c r="J5" s="251"/>
      <c r="K5" s="251" t="s">
        <v>21</v>
      </c>
    </row>
    <row r="6" spans="1:11" ht="45" customHeight="1" x14ac:dyDescent="0.3">
      <c r="A6" s="251" t="s">
        <v>946</v>
      </c>
      <c r="B6" s="251" t="s">
        <v>947</v>
      </c>
      <c r="C6" s="251" t="s">
        <v>948</v>
      </c>
      <c r="D6" s="251" t="s">
        <v>2906</v>
      </c>
      <c r="E6" s="251" t="s">
        <v>20</v>
      </c>
      <c r="F6" s="251" t="s">
        <v>17</v>
      </c>
      <c r="G6" s="252"/>
      <c r="H6" s="252"/>
      <c r="I6" s="252"/>
      <c r="J6" s="251"/>
      <c r="K6" s="251" t="s">
        <v>74</v>
      </c>
    </row>
    <row r="7" spans="1:11" ht="45" customHeight="1" x14ac:dyDescent="0.3">
      <c r="A7" s="251" t="s">
        <v>949</v>
      </c>
      <c r="B7" s="251" t="s">
        <v>950</v>
      </c>
      <c r="C7" s="251" t="s">
        <v>951</v>
      </c>
      <c r="D7" s="251" t="s">
        <v>2906</v>
      </c>
      <c r="E7" s="251" t="s">
        <v>20</v>
      </c>
      <c r="F7" s="251" t="s">
        <v>17</v>
      </c>
      <c r="G7" s="252"/>
      <c r="H7" s="252"/>
      <c r="I7" s="252"/>
      <c r="J7" s="251"/>
      <c r="K7" s="251" t="s">
        <v>74</v>
      </c>
    </row>
    <row r="8" spans="1:11" ht="45" customHeight="1" x14ac:dyDescent="0.3">
      <c r="A8" s="251" t="s">
        <v>952</v>
      </c>
      <c r="B8" s="251" t="s">
        <v>953</v>
      </c>
      <c r="C8" s="251" t="s">
        <v>954</v>
      </c>
      <c r="D8" s="251" t="s">
        <v>2906</v>
      </c>
      <c r="E8" s="251" t="s">
        <v>20</v>
      </c>
      <c r="F8" s="251" t="s">
        <v>17</v>
      </c>
      <c r="G8" s="252"/>
      <c r="H8" s="252"/>
      <c r="I8" s="252"/>
      <c r="J8" s="251"/>
      <c r="K8" s="251" t="s">
        <v>74</v>
      </c>
    </row>
    <row r="9" spans="1:11" ht="45" customHeight="1" x14ac:dyDescent="0.3">
      <c r="A9" s="251" t="s">
        <v>955</v>
      </c>
      <c r="B9" s="251" t="s">
        <v>956</v>
      </c>
      <c r="C9" s="251" t="s">
        <v>951</v>
      </c>
      <c r="D9" s="251" t="s">
        <v>2906</v>
      </c>
      <c r="E9" s="251" t="s">
        <v>20</v>
      </c>
      <c r="F9" s="251" t="s">
        <v>17</v>
      </c>
      <c r="G9" s="252"/>
      <c r="H9" s="252"/>
      <c r="I9" s="252"/>
      <c r="J9" s="251"/>
      <c r="K9" s="251" t="s">
        <v>21</v>
      </c>
    </row>
    <row r="10" spans="1:11" ht="45" customHeight="1" x14ac:dyDescent="0.3">
      <c r="A10" s="251" t="s">
        <v>957</v>
      </c>
      <c r="B10" s="251" t="s">
        <v>958</v>
      </c>
      <c r="C10" s="251" t="s">
        <v>954</v>
      </c>
      <c r="D10" s="251" t="s">
        <v>2906</v>
      </c>
      <c r="E10" s="251" t="s">
        <v>20</v>
      </c>
      <c r="F10" s="251" t="s">
        <v>18</v>
      </c>
      <c r="G10" s="252"/>
      <c r="H10" s="252"/>
      <c r="I10" s="252"/>
      <c r="J10" s="251"/>
      <c r="K10" s="251" t="s">
        <v>74</v>
      </c>
    </row>
    <row r="11" spans="1:11" ht="45" customHeight="1" x14ac:dyDescent="0.3">
      <c r="A11" s="251" t="s">
        <v>959</v>
      </c>
      <c r="B11" s="251" t="s">
        <v>960</v>
      </c>
      <c r="C11" s="251" t="s">
        <v>961</v>
      </c>
      <c r="D11" s="251" t="s">
        <v>2906</v>
      </c>
      <c r="E11" s="251" t="s">
        <v>20</v>
      </c>
      <c r="F11" s="251" t="s">
        <v>17</v>
      </c>
      <c r="G11" s="252"/>
      <c r="H11" s="252"/>
      <c r="I11" s="252"/>
      <c r="J11" s="251"/>
      <c r="K11" s="251" t="s">
        <v>74</v>
      </c>
    </row>
    <row r="12" spans="1:11" ht="45" customHeight="1" x14ac:dyDescent="0.3">
      <c r="A12" s="251" t="s">
        <v>962</v>
      </c>
      <c r="B12" s="251" t="s">
        <v>963</v>
      </c>
      <c r="C12" s="251" t="s">
        <v>964</v>
      </c>
      <c r="D12" s="251" t="s">
        <v>2906</v>
      </c>
      <c r="E12" s="251" t="s">
        <v>20</v>
      </c>
      <c r="F12" s="251" t="s">
        <v>18</v>
      </c>
      <c r="G12" s="252"/>
      <c r="H12" s="252"/>
      <c r="I12" s="252"/>
      <c r="J12" s="251"/>
      <c r="K12" s="251" t="s">
        <v>21</v>
      </c>
    </row>
    <row r="13" spans="1:11" ht="45" customHeight="1" x14ac:dyDescent="0.3">
      <c r="A13" s="251" t="s">
        <v>965</v>
      </c>
      <c r="B13" s="251" t="s">
        <v>966</v>
      </c>
      <c r="C13" s="251" t="s">
        <v>967</v>
      </c>
      <c r="D13" s="251" t="s">
        <v>2906</v>
      </c>
      <c r="E13" s="251" t="s">
        <v>20</v>
      </c>
      <c r="F13" s="251" t="s">
        <v>17</v>
      </c>
      <c r="G13" s="252"/>
      <c r="H13" s="252"/>
      <c r="I13" s="252"/>
      <c r="J13" s="251"/>
      <c r="K13" s="251" t="s">
        <v>74</v>
      </c>
    </row>
    <row r="14" spans="1:11" ht="45" customHeight="1" x14ac:dyDescent="0.3">
      <c r="A14" s="251" t="s">
        <v>968</v>
      </c>
      <c r="B14" s="251" t="s">
        <v>969</v>
      </c>
      <c r="C14" s="251" t="s">
        <v>970</v>
      </c>
      <c r="D14" s="251" t="s">
        <v>2906</v>
      </c>
      <c r="E14" s="251" t="s">
        <v>20</v>
      </c>
      <c r="F14" s="251" t="s">
        <v>18</v>
      </c>
      <c r="G14" s="252"/>
      <c r="H14" s="252"/>
      <c r="I14" s="252"/>
      <c r="J14" s="251"/>
      <c r="K14" s="251" t="s">
        <v>25</v>
      </c>
    </row>
    <row r="15" spans="1:11" ht="45" customHeight="1" x14ac:dyDescent="0.3">
      <c r="A15" s="251" t="s">
        <v>971</v>
      </c>
      <c r="B15" s="251" t="s">
        <v>972</v>
      </c>
      <c r="C15" s="251" t="s">
        <v>973</v>
      </c>
      <c r="D15" s="251" t="s">
        <v>2906</v>
      </c>
      <c r="E15" s="251" t="s">
        <v>20</v>
      </c>
      <c r="F15" s="251" t="s">
        <v>17</v>
      </c>
      <c r="G15" s="252"/>
      <c r="H15" s="252"/>
      <c r="I15" s="252"/>
      <c r="J15" s="251"/>
      <c r="K15" s="251" t="s">
        <v>21</v>
      </c>
    </row>
    <row r="16" spans="1:11" ht="45" customHeight="1" x14ac:dyDescent="0.3">
      <c r="A16" s="251" t="s">
        <v>974</v>
      </c>
      <c r="B16" s="251" t="s">
        <v>975</v>
      </c>
      <c r="C16" s="251" t="s">
        <v>976</v>
      </c>
      <c r="D16" s="251" t="s">
        <v>2906</v>
      </c>
      <c r="E16" s="251" t="s">
        <v>20</v>
      </c>
      <c r="F16" s="251" t="s">
        <v>18</v>
      </c>
      <c r="G16" s="252"/>
      <c r="H16" s="252"/>
      <c r="I16" s="252"/>
      <c r="J16" s="251"/>
      <c r="K16" s="251" t="s">
        <v>21</v>
      </c>
    </row>
    <row r="17" spans="1:11" ht="45" customHeight="1" x14ac:dyDescent="0.3">
      <c r="A17" s="251" t="s">
        <v>977</v>
      </c>
      <c r="B17" s="251" t="s">
        <v>978</v>
      </c>
      <c r="C17" s="251" t="s">
        <v>979</v>
      </c>
      <c r="D17" s="251" t="s">
        <v>2906</v>
      </c>
      <c r="E17" s="251" t="s">
        <v>16</v>
      </c>
      <c r="F17" s="251" t="s">
        <v>18</v>
      </c>
      <c r="G17" s="252"/>
      <c r="H17" s="252"/>
      <c r="I17" s="252"/>
      <c r="J17" s="251"/>
      <c r="K17" s="251" t="s">
        <v>21</v>
      </c>
    </row>
    <row r="18" spans="1:11" ht="45" customHeight="1" x14ac:dyDescent="0.3">
      <c r="A18" s="251" t="s">
        <v>980</v>
      </c>
      <c r="B18" s="251" t="s">
        <v>981</v>
      </c>
      <c r="C18" s="251" t="s">
        <v>982</v>
      </c>
      <c r="D18" s="251" t="s">
        <v>2906</v>
      </c>
      <c r="E18" s="251" t="s">
        <v>16</v>
      </c>
      <c r="F18" s="251" t="s">
        <v>18</v>
      </c>
      <c r="G18" s="252"/>
      <c r="H18" s="252"/>
      <c r="I18" s="252"/>
      <c r="J18" s="251"/>
      <c r="K18" s="251" t="s">
        <v>21</v>
      </c>
    </row>
    <row r="19" spans="1:11" ht="45" customHeight="1" x14ac:dyDescent="0.3">
      <c r="A19" s="251" t="s">
        <v>983</v>
      </c>
      <c r="B19" s="251" t="s">
        <v>984</v>
      </c>
      <c r="C19" s="251" t="s">
        <v>985</v>
      </c>
      <c r="D19" s="251" t="s">
        <v>2906</v>
      </c>
      <c r="E19" s="251" t="s">
        <v>16</v>
      </c>
      <c r="F19" s="251" t="s">
        <v>18</v>
      </c>
      <c r="G19" s="252"/>
      <c r="H19" s="252"/>
      <c r="I19" s="252"/>
      <c r="J19" s="251"/>
      <c r="K19" s="251" t="s">
        <v>21</v>
      </c>
    </row>
    <row r="20" spans="1:11" ht="45" customHeight="1" x14ac:dyDescent="0.3">
      <c r="A20" s="251" t="s">
        <v>986</v>
      </c>
      <c r="B20" s="251" t="s">
        <v>987</v>
      </c>
      <c r="C20" s="251" t="s">
        <v>988</v>
      </c>
      <c r="D20" s="251" t="s">
        <v>2906</v>
      </c>
      <c r="E20" s="251" t="s">
        <v>16</v>
      </c>
      <c r="F20" s="251" t="s">
        <v>18</v>
      </c>
      <c r="G20" s="252"/>
      <c r="H20" s="252"/>
      <c r="I20" s="252"/>
      <c r="J20" s="251"/>
      <c r="K20" s="251" t="s">
        <v>21</v>
      </c>
    </row>
    <row r="21" spans="1:11" x14ac:dyDescent="0.3">
      <c r="A21" s="11"/>
      <c r="B21" s="11"/>
      <c r="C21" s="11"/>
      <c r="D21" s="11"/>
      <c r="E21" s="11"/>
      <c r="F21" s="11"/>
      <c r="G21" s="14"/>
      <c r="H21" s="14"/>
      <c r="I21" s="14"/>
      <c r="J21" s="10"/>
      <c r="K21" s="15"/>
    </row>
    <row r="22" spans="1:11" x14ac:dyDescent="0.3">
      <c r="A22" s="11"/>
      <c r="B22" s="11"/>
      <c r="C22" s="11"/>
      <c r="D22" s="11"/>
      <c r="E22" s="11"/>
      <c r="F22" s="11"/>
      <c r="G22" s="14"/>
      <c r="H22" s="14"/>
      <c r="I22" s="14"/>
      <c r="J22" s="10"/>
      <c r="K22" s="15"/>
    </row>
    <row r="23" spans="1:11" x14ac:dyDescent="0.3">
      <c r="A23" s="11"/>
      <c r="B23" s="11"/>
      <c r="C23" s="11"/>
      <c r="D23" s="11"/>
      <c r="E23" s="11"/>
      <c r="F23" s="11"/>
      <c r="G23" s="14"/>
      <c r="H23" s="14"/>
      <c r="I23" s="14"/>
      <c r="J23" s="10"/>
      <c r="K23" s="15"/>
    </row>
    <row r="24" spans="1:11" x14ac:dyDescent="0.3">
      <c r="A24" s="11"/>
      <c r="B24" s="11"/>
      <c r="C24" s="11"/>
      <c r="D24" s="11"/>
      <c r="E24" s="11"/>
      <c r="F24" s="11"/>
      <c r="G24" s="14"/>
      <c r="H24" s="14"/>
      <c r="I24" s="14"/>
      <c r="J24" s="10"/>
      <c r="K24" s="15"/>
    </row>
    <row r="25" spans="1:11" x14ac:dyDescent="0.3">
      <c r="A25" s="11"/>
      <c r="B25" s="11"/>
      <c r="C25" s="11"/>
      <c r="D25" s="11"/>
      <c r="E25" s="11"/>
      <c r="F25" s="11"/>
      <c r="G25" s="14"/>
      <c r="H25" s="14"/>
      <c r="I25" s="14"/>
      <c r="J25" s="10"/>
      <c r="K25" s="15"/>
    </row>
  </sheetData>
  <conditionalFormatting sqref="A3:I25">
    <cfRule type="expression" dxfId="36" priority="1">
      <formula>$F3="m"</formula>
    </cfRule>
    <cfRule type="expression" dxfId="35" priority="3">
      <formula>$F3="d"</formula>
    </cfRule>
  </conditionalFormatting>
  <conditionalFormatting sqref="A25:I33">
    <cfRule type="expression" dxfId="34" priority="4">
      <formula>$F25="m"</formula>
    </cfRule>
  </conditionalFormatting>
  <conditionalFormatting sqref="A3:K25">
    <cfRule type="expression" dxfId="33" priority="5">
      <formula>$F3="v"</formula>
    </cfRule>
    <cfRule type="expression" dxfId="32" priority="6">
      <formula>$F3="no"</formula>
    </cfRule>
  </conditionalFormatting>
  <printOptions horizontalCentered="1"/>
  <pageMargins left="0.2" right="0.2" top="0.25" bottom="0.25" header="0.05" footer="0.3"/>
  <pageSetup orientation="landscape" r:id="rId1"/>
  <headerFooter>
    <oddHeader>&amp;L&amp;A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AEBD4-B39A-4989-B406-D9445CE38A22}">
  <dimension ref="A2:K35"/>
  <sheetViews>
    <sheetView topLeftCell="A25" workbookViewId="0">
      <selection activeCell="K30" sqref="A3:K30"/>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85</v>
      </c>
      <c r="B3" s="251" t="s">
        <v>86</v>
      </c>
      <c r="C3" s="251" t="s">
        <v>87</v>
      </c>
      <c r="D3" s="251" t="s">
        <v>2906</v>
      </c>
      <c r="E3" s="251" t="s">
        <v>16</v>
      </c>
      <c r="F3" s="251" t="s">
        <v>17</v>
      </c>
      <c r="G3" s="252"/>
      <c r="H3" s="252"/>
      <c r="I3" s="252"/>
      <c r="J3" s="251"/>
      <c r="K3" s="251" t="s">
        <v>89</v>
      </c>
    </row>
    <row r="4" spans="1:11" ht="45" customHeight="1" x14ac:dyDescent="0.3">
      <c r="A4" s="251" t="s">
        <v>150</v>
      </c>
      <c r="B4" s="251" t="s">
        <v>151</v>
      </c>
      <c r="C4" s="251" t="s">
        <v>152</v>
      </c>
      <c r="D4" s="251" t="s">
        <v>2906</v>
      </c>
      <c r="E4" s="251" t="s">
        <v>16</v>
      </c>
      <c r="F4" s="251" t="s">
        <v>17</v>
      </c>
      <c r="G4" s="252"/>
      <c r="H4" s="252"/>
      <c r="I4" s="252"/>
      <c r="J4" s="251"/>
      <c r="K4" s="251" t="s">
        <v>89</v>
      </c>
    </row>
    <row r="5" spans="1:11" ht="45" customHeight="1" x14ac:dyDescent="0.3">
      <c r="A5" s="251" t="s">
        <v>154</v>
      </c>
      <c r="B5" s="251" t="s">
        <v>155</v>
      </c>
      <c r="C5" s="251" t="s">
        <v>156</v>
      </c>
      <c r="D5" s="251" t="s">
        <v>2906</v>
      </c>
      <c r="E5" s="251" t="s">
        <v>16</v>
      </c>
      <c r="F5" s="251" t="s">
        <v>17</v>
      </c>
      <c r="G5" s="252"/>
      <c r="H5" s="252"/>
      <c r="I5" s="252"/>
      <c r="J5" s="251"/>
      <c r="K5" s="251" t="s">
        <v>89</v>
      </c>
    </row>
    <row r="6" spans="1:11" ht="45" customHeight="1" x14ac:dyDescent="0.3">
      <c r="A6" s="251" t="s">
        <v>310</v>
      </c>
      <c r="B6" s="251" t="s">
        <v>311</v>
      </c>
      <c r="C6" s="251" t="s">
        <v>312</v>
      </c>
      <c r="D6" s="251" t="s">
        <v>2906</v>
      </c>
      <c r="E6" s="251" t="s">
        <v>16</v>
      </c>
      <c r="F6" s="251" t="s">
        <v>17</v>
      </c>
      <c r="G6" s="252"/>
      <c r="H6" s="252"/>
      <c r="I6" s="252"/>
      <c r="J6" s="251"/>
      <c r="K6" s="251" t="s">
        <v>89</v>
      </c>
    </row>
    <row r="7" spans="1:11" ht="45" customHeight="1" x14ac:dyDescent="0.3">
      <c r="A7" s="251" t="s">
        <v>313</v>
      </c>
      <c r="B7" s="251" t="s">
        <v>314</v>
      </c>
      <c r="C7" s="251" t="s">
        <v>315</v>
      </c>
      <c r="D7" s="251" t="s">
        <v>2907</v>
      </c>
      <c r="E7" s="251" t="s">
        <v>16</v>
      </c>
      <c r="F7" s="251" t="s">
        <v>17</v>
      </c>
      <c r="G7" s="252"/>
      <c r="H7" s="252"/>
      <c r="I7" s="252"/>
      <c r="J7" s="251"/>
      <c r="K7" s="251" t="s">
        <v>89</v>
      </c>
    </row>
    <row r="8" spans="1:11" ht="45" customHeight="1" x14ac:dyDescent="0.3">
      <c r="A8" s="251" t="s">
        <v>525</v>
      </c>
      <c r="B8" s="251" t="s">
        <v>526</v>
      </c>
      <c r="C8" s="251" t="s">
        <v>527</v>
      </c>
      <c r="D8" s="251" t="s">
        <v>2906</v>
      </c>
      <c r="E8" s="251" t="s">
        <v>16</v>
      </c>
      <c r="F8" s="251" t="s">
        <v>17</v>
      </c>
      <c r="G8" s="252"/>
      <c r="H8" s="252"/>
      <c r="I8" s="252"/>
      <c r="J8" s="251"/>
      <c r="K8" s="251" t="s">
        <v>24</v>
      </c>
    </row>
    <row r="9" spans="1:11" ht="45" customHeight="1" x14ac:dyDescent="0.3">
      <c r="A9" s="251" t="s">
        <v>528</v>
      </c>
      <c r="B9" s="251" t="s">
        <v>529</v>
      </c>
      <c r="C9" s="251" t="s">
        <v>530</v>
      </c>
      <c r="D9" s="251" t="s">
        <v>2906</v>
      </c>
      <c r="E9" s="251" t="s">
        <v>20</v>
      </c>
      <c r="F9" s="251" t="s">
        <v>17</v>
      </c>
      <c r="G9" s="252"/>
      <c r="H9" s="252"/>
      <c r="I9" s="252"/>
      <c r="J9" s="251"/>
      <c r="K9" s="251" t="s">
        <v>89</v>
      </c>
    </row>
    <row r="10" spans="1:11" ht="45" customHeight="1" x14ac:dyDescent="0.3">
      <c r="A10" s="251" t="s">
        <v>531</v>
      </c>
      <c r="B10" s="251" t="s">
        <v>532</v>
      </c>
      <c r="C10" s="251" t="s">
        <v>533</v>
      </c>
      <c r="D10" s="251" t="s">
        <v>2906</v>
      </c>
      <c r="E10" s="251" t="s">
        <v>20</v>
      </c>
      <c r="F10" s="251" t="s">
        <v>17</v>
      </c>
      <c r="G10" s="252"/>
      <c r="H10" s="252"/>
      <c r="I10" s="252"/>
      <c r="J10" s="251"/>
      <c r="K10" s="251" t="s">
        <v>89</v>
      </c>
    </row>
    <row r="11" spans="1:11" ht="45" customHeight="1" x14ac:dyDescent="0.3">
      <c r="A11" s="251" t="s">
        <v>534</v>
      </c>
      <c r="B11" s="251" t="s">
        <v>535</v>
      </c>
      <c r="C11" s="251" t="s">
        <v>536</v>
      </c>
      <c r="D11" s="251" t="s">
        <v>2906</v>
      </c>
      <c r="E11" s="251" t="s">
        <v>20</v>
      </c>
      <c r="F11" s="251" t="s">
        <v>17</v>
      </c>
      <c r="G11" s="252"/>
      <c r="H11" s="252"/>
      <c r="I11" s="252"/>
      <c r="J11" s="251"/>
      <c r="K11" s="251" t="s">
        <v>89</v>
      </c>
    </row>
    <row r="12" spans="1:11" ht="45" customHeight="1" x14ac:dyDescent="0.3">
      <c r="A12" s="251" t="s">
        <v>537</v>
      </c>
      <c r="B12" s="251" t="s">
        <v>538</v>
      </c>
      <c r="C12" s="251" t="s">
        <v>539</v>
      </c>
      <c r="D12" s="251" t="s">
        <v>2906</v>
      </c>
      <c r="E12" s="251" t="s">
        <v>20</v>
      </c>
      <c r="F12" s="251" t="s">
        <v>17</v>
      </c>
      <c r="G12" s="252"/>
      <c r="H12" s="252"/>
      <c r="I12" s="252"/>
      <c r="J12" s="251"/>
      <c r="K12" s="251" t="s">
        <v>89</v>
      </c>
    </row>
    <row r="13" spans="1:11" ht="45" customHeight="1" x14ac:dyDescent="0.3">
      <c r="A13" s="251" t="s">
        <v>540</v>
      </c>
      <c r="B13" s="251" t="s">
        <v>541</v>
      </c>
      <c r="C13" s="251" t="s">
        <v>542</v>
      </c>
      <c r="D13" s="251" t="s">
        <v>2906</v>
      </c>
      <c r="E13" s="251" t="s">
        <v>20</v>
      </c>
      <c r="F13" s="251" t="s">
        <v>17</v>
      </c>
      <c r="G13" s="252"/>
      <c r="H13" s="252"/>
      <c r="I13" s="252"/>
      <c r="J13" s="251"/>
      <c r="K13" s="251" t="s">
        <v>89</v>
      </c>
    </row>
    <row r="14" spans="1:11" ht="45" customHeight="1" x14ac:dyDescent="0.3">
      <c r="A14" s="251" t="s">
        <v>543</v>
      </c>
      <c r="B14" s="251" t="s">
        <v>544</v>
      </c>
      <c r="C14" s="251" t="s">
        <v>545</v>
      </c>
      <c r="D14" s="251" t="s">
        <v>2906</v>
      </c>
      <c r="E14" s="251" t="s">
        <v>20</v>
      </c>
      <c r="F14" s="251" t="s">
        <v>17</v>
      </c>
      <c r="G14" s="252"/>
      <c r="H14" s="252"/>
      <c r="I14" s="252"/>
      <c r="J14" s="251"/>
      <c r="K14" s="251" t="s">
        <v>89</v>
      </c>
    </row>
    <row r="15" spans="1:11" ht="45" customHeight="1" x14ac:dyDescent="0.3">
      <c r="A15" s="251" t="s">
        <v>546</v>
      </c>
      <c r="B15" s="251" t="s">
        <v>547</v>
      </c>
      <c r="C15" s="251" t="s">
        <v>548</v>
      </c>
      <c r="D15" s="251" t="s">
        <v>2906</v>
      </c>
      <c r="E15" s="251" t="s">
        <v>20</v>
      </c>
      <c r="F15" s="251" t="s">
        <v>17</v>
      </c>
      <c r="G15" s="252"/>
      <c r="H15" s="252"/>
      <c r="I15" s="252"/>
      <c r="J15" s="251"/>
      <c r="K15" s="251" t="s">
        <v>89</v>
      </c>
    </row>
    <row r="16" spans="1:11" ht="45" customHeight="1" x14ac:dyDescent="0.3">
      <c r="A16" s="251" t="s">
        <v>549</v>
      </c>
      <c r="B16" s="251" t="s">
        <v>550</v>
      </c>
      <c r="C16" s="251" t="s">
        <v>551</v>
      </c>
      <c r="D16" s="251" t="s">
        <v>2906</v>
      </c>
      <c r="E16" s="251" t="s">
        <v>20</v>
      </c>
      <c r="F16" s="251" t="s">
        <v>17</v>
      </c>
      <c r="G16" s="252"/>
      <c r="H16" s="252"/>
      <c r="I16" s="252"/>
      <c r="J16" s="251"/>
      <c r="K16" s="251" t="s">
        <v>89</v>
      </c>
    </row>
    <row r="17" spans="1:11" ht="45" customHeight="1" x14ac:dyDescent="0.3">
      <c r="A17" s="251" t="s">
        <v>552</v>
      </c>
      <c r="B17" s="251" t="s">
        <v>553</v>
      </c>
      <c r="C17" s="251" t="s">
        <v>554</v>
      </c>
      <c r="D17" s="251" t="s">
        <v>2906</v>
      </c>
      <c r="E17" s="251" t="s">
        <v>20</v>
      </c>
      <c r="F17" s="251" t="s">
        <v>17</v>
      </c>
      <c r="G17" s="252"/>
      <c r="H17" s="252"/>
      <c r="I17" s="252"/>
      <c r="J17" s="251"/>
      <c r="K17" s="251" t="s">
        <v>89</v>
      </c>
    </row>
    <row r="18" spans="1:11" ht="45" customHeight="1" x14ac:dyDescent="0.3">
      <c r="A18" s="251" t="s">
        <v>555</v>
      </c>
      <c r="B18" s="251" t="s">
        <v>155</v>
      </c>
      <c r="C18" s="251" t="s">
        <v>556</v>
      </c>
      <c r="D18" s="251" t="s">
        <v>2906</v>
      </c>
      <c r="E18" s="251" t="s">
        <v>20</v>
      </c>
      <c r="F18" s="251" t="s">
        <v>17</v>
      </c>
      <c r="G18" s="252"/>
      <c r="H18" s="252"/>
      <c r="I18" s="252"/>
      <c r="J18" s="251"/>
      <c r="K18" s="251" t="s">
        <v>89</v>
      </c>
    </row>
    <row r="19" spans="1:11" ht="45" customHeight="1" x14ac:dyDescent="0.3">
      <c r="A19" s="251" t="s">
        <v>557</v>
      </c>
      <c r="B19" s="251" t="s">
        <v>558</v>
      </c>
      <c r="C19" s="251" t="s">
        <v>559</v>
      </c>
      <c r="D19" s="251" t="s">
        <v>2906</v>
      </c>
      <c r="E19" s="251" t="s">
        <v>20</v>
      </c>
      <c r="F19" s="251" t="s">
        <v>17</v>
      </c>
      <c r="G19" s="252"/>
      <c r="H19" s="252"/>
      <c r="I19" s="252"/>
      <c r="J19" s="251"/>
      <c r="K19" s="251" t="s">
        <v>89</v>
      </c>
    </row>
    <row r="20" spans="1:11" ht="45" customHeight="1" x14ac:dyDescent="0.3">
      <c r="A20" s="251" t="s">
        <v>560</v>
      </c>
      <c r="B20" s="251" t="s">
        <v>561</v>
      </c>
      <c r="C20" s="251" t="s">
        <v>562</v>
      </c>
      <c r="D20" s="251" t="s">
        <v>2906</v>
      </c>
      <c r="E20" s="251" t="s">
        <v>20</v>
      </c>
      <c r="F20" s="251" t="s">
        <v>17</v>
      </c>
      <c r="G20" s="252"/>
      <c r="H20" s="252"/>
      <c r="I20" s="252"/>
      <c r="J20" s="251"/>
      <c r="K20" s="251" t="s">
        <v>89</v>
      </c>
    </row>
    <row r="21" spans="1:11" ht="45" customHeight="1" x14ac:dyDescent="0.3">
      <c r="A21" s="251" t="s">
        <v>563</v>
      </c>
      <c r="B21" s="251" t="s">
        <v>564</v>
      </c>
      <c r="C21" s="251" t="s">
        <v>565</v>
      </c>
      <c r="D21" s="251" t="s">
        <v>2906</v>
      </c>
      <c r="E21" s="251" t="s">
        <v>20</v>
      </c>
      <c r="F21" s="251" t="s">
        <v>17</v>
      </c>
      <c r="G21" s="252"/>
      <c r="H21" s="252"/>
      <c r="I21" s="252"/>
      <c r="J21" s="251"/>
      <c r="K21" s="251" t="s">
        <v>89</v>
      </c>
    </row>
    <row r="22" spans="1:11" ht="45" customHeight="1" x14ac:dyDescent="0.3">
      <c r="A22" s="251" t="s">
        <v>566</v>
      </c>
      <c r="B22" s="251" t="s">
        <v>567</v>
      </c>
      <c r="C22" s="251" t="s">
        <v>568</v>
      </c>
      <c r="D22" s="251" t="s">
        <v>2906</v>
      </c>
      <c r="E22" s="251" t="s">
        <v>20</v>
      </c>
      <c r="F22" s="251" t="s">
        <v>17</v>
      </c>
      <c r="G22" s="252"/>
      <c r="H22" s="252"/>
      <c r="I22" s="252"/>
      <c r="J22" s="251"/>
      <c r="K22" s="251" t="s">
        <v>89</v>
      </c>
    </row>
    <row r="23" spans="1:11" ht="45" customHeight="1" x14ac:dyDescent="0.3">
      <c r="A23" s="251" t="s">
        <v>569</v>
      </c>
      <c r="B23" s="251" t="s">
        <v>570</v>
      </c>
      <c r="C23" s="251" t="s">
        <v>571</v>
      </c>
      <c r="D23" s="251" t="s">
        <v>2906</v>
      </c>
      <c r="E23" s="251" t="s">
        <v>20</v>
      </c>
      <c r="F23" s="251" t="s">
        <v>17</v>
      </c>
      <c r="G23" s="252"/>
      <c r="H23" s="252"/>
      <c r="I23" s="252"/>
      <c r="J23" s="251"/>
      <c r="K23" s="251" t="s">
        <v>89</v>
      </c>
    </row>
    <row r="24" spans="1:11" ht="45" customHeight="1" x14ac:dyDescent="0.3">
      <c r="A24" s="251" t="s">
        <v>572</v>
      </c>
      <c r="B24" s="251" t="s">
        <v>573</v>
      </c>
      <c r="C24" s="251" t="s">
        <v>574</v>
      </c>
      <c r="D24" s="251" t="s">
        <v>2906</v>
      </c>
      <c r="E24" s="251" t="s">
        <v>20</v>
      </c>
      <c r="F24" s="251" t="s">
        <v>17</v>
      </c>
      <c r="G24" s="252"/>
      <c r="H24" s="252"/>
      <c r="I24" s="252"/>
      <c r="J24" s="251"/>
      <c r="K24" s="251" t="s">
        <v>89</v>
      </c>
    </row>
    <row r="25" spans="1:11" ht="45" customHeight="1" x14ac:dyDescent="0.3">
      <c r="A25" s="251" t="s">
        <v>575</v>
      </c>
      <c r="B25" s="251" t="s">
        <v>576</v>
      </c>
      <c r="C25" s="251" t="s">
        <v>577</v>
      </c>
      <c r="D25" s="251" t="s">
        <v>2906</v>
      </c>
      <c r="E25" s="251" t="s">
        <v>20</v>
      </c>
      <c r="F25" s="251" t="s">
        <v>17</v>
      </c>
      <c r="G25" s="252"/>
      <c r="H25" s="252"/>
      <c r="I25" s="252"/>
      <c r="J25" s="251"/>
      <c r="K25" s="251" t="s">
        <v>89</v>
      </c>
    </row>
    <row r="26" spans="1:11" ht="45" customHeight="1" x14ac:dyDescent="0.3">
      <c r="A26" s="251" t="s">
        <v>578</v>
      </c>
      <c r="B26" s="251" t="s">
        <v>579</v>
      </c>
      <c r="C26" s="251" t="s">
        <v>580</v>
      </c>
      <c r="D26" s="251" t="s">
        <v>2906</v>
      </c>
      <c r="E26" s="251" t="s">
        <v>20</v>
      </c>
      <c r="F26" s="251" t="s">
        <v>17</v>
      </c>
      <c r="G26" s="252"/>
      <c r="H26" s="252"/>
      <c r="I26" s="252"/>
      <c r="J26" s="251"/>
      <c r="K26" s="251" t="s">
        <v>89</v>
      </c>
    </row>
    <row r="27" spans="1:11" ht="45" customHeight="1" x14ac:dyDescent="0.3">
      <c r="A27" s="251" t="s">
        <v>581</v>
      </c>
      <c r="B27" s="251" t="s">
        <v>582</v>
      </c>
      <c r="C27" s="251" t="s">
        <v>156</v>
      </c>
      <c r="D27" s="251" t="s">
        <v>2906</v>
      </c>
      <c r="E27" s="251" t="s">
        <v>16</v>
      </c>
      <c r="F27" s="251" t="s">
        <v>17</v>
      </c>
      <c r="G27" s="252"/>
      <c r="H27" s="252"/>
      <c r="I27" s="252"/>
      <c r="J27" s="251"/>
      <c r="K27" s="251" t="s">
        <v>89</v>
      </c>
    </row>
    <row r="28" spans="1:11" ht="45" customHeight="1" x14ac:dyDescent="0.3">
      <c r="A28" s="251" t="s">
        <v>583</v>
      </c>
      <c r="B28" s="251" t="s">
        <v>584</v>
      </c>
      <c r="C28" s="251" t="s">
        <v>585</v>
      </c>
      <c r="D28" s="251" t="s">
        <v>2906</v>
      </c>
      <c r="E28" s="251" t="s">
        <v>16</v>
      </c>
      <c r="F28" s="251" t="s">
        <v>17</v>
      </c>
      <c r="G28" s="252"/>
      <c r="H28" s="252"/>
      <c r="I28" s="252"/>
      <c r="J28" s="251"/>
      <c r="K28" s="251" t="s">
        <v>89</v>
      </c>
    </row>
    <row r="29" spans="1:11" ht="45" customHeight="1" x14ac:dyDescent="0.3">
      <c r="A29" s="251" t="s">
        <v>586</v>
      </c>
      <c r="B29" s="251" t="s">
        <v>587</v>
      </c>
      <c r="C29" s="251" t="s">
        <v>588</v>
      </c>
      <c r="D29" s="251" t="s">
        <v>2906</v>
      </c>
      <c r="E29" s="251" t="s">
        <v>16</v>
      </c>
      <c r="F29" s="251" t="s">
        <v>18</v>
      </c>
      <c r="G29" s="252"/>
      <c r="H29" s="252"/>
      <c r="I29" s="252"/>
      <c r="J29" s="251"/>
      <c r="K29" s="251" t="s">
        <v>89</v>
      </c>
    </row>
    <row r="30" spans="1:11" ht="45" customHeight="1" x14ac:dyDescent="0.3">
      <c r="A30" s="251" t="s">
        <v>1018</v>
      </c>
      <c r="B30" s="251" t="s">
        <v>1019</v>
      </c>
      <c r="C30" s="251" t="s">
        <v>1020</v>
      </c>
      <c r="D30" s="251" t="s">
        <v>2906</v>
      </c>
      <c r="E30" s="251" t="s">
        <v>16</v>
      </c>
      <c r="F30" s="251" t="s">
        <v>18</v>
      </c>
      <c r="G30" s="252"/>
      <c r="H30" s="252"/>
      <c r="I30" s="252"/>
      <c r="J30" s="251"/>
      <c r="K30" s="251" t="s">
        <v>89</v>
      </c>
    </row>
    <row r="31" spans="1:11" ht="45" customHeight="1" x14ac:dyDescent="0.3">
      <c r="A31" s="251"/>
      <c r="B31" s="251"/>
      <c r="C31" s="251"/>
      <c r="D31" s="251"/>
      <c r="E31" s="251"/>
      <c r="F31" s="251"/>
      <c r="G31" s="252"/>
      <c r="H31" s="252"/>
      <c r="I31" s="252"/>
      <c r="J31" s="251"/>
      <c r="K31" s="251"/>
    </row>
    <row r="32" spans="1:11" ht="45" customHeight="1" x14ac:dyDescent="0.3">
      <c r="A32" s="251"/>
      <c r="B32" s="251"/>
      <c r="C32" s="251"/>
      <c r="D32" s="251"/>
      <c r="E32" s="251"/>
      <c r="F32" s="251"/>
      <c r="G32" s="252"/>
      <c r="H32" s="252"/>
      <c r="I32" s="252"/>
      <c r="J32" s="251"/>
      <c r="K32" s="251"/>
    </row>
    <row r="33" spans="1:11" ht="45" customHeight="1" x14ac:dyDescent="0.3">
      <c r="A33" s="251"/>
      <c r="B33" s="251"/>
      <c r="C33" s="251"/>
      <c r="D33" s="251"/>
      <c r="E33" s="251"/>
      <c r="F33" s="251"/>
      <c r="G33" s="252"/>
      <c r="H33" s="252"/>
      <c r="I33" s="252"/>
      <c r="J33" s="251"/>
      <c r="K33" s="251"/>
    </row>
    <row r="34" spans="1:11" ht="45" customHeight="1" x14ac:dyDescent="0.3">
      <c r="A34" s="251"/>
      <c r="B34" s="251"/>
      <c r="C34" s="251"/>
      <c r="D34" s="251"/>
      <c r="E34" s="251"/>
      <c r="F34" s="251"/>
      <c r="G34" s="252"/>
      <c r="H34" s="252"/>
      <c r="I34" s="252"/>
      <c r="J34" s="251"/>
      <c r="K34" s="251"/>
    </row>
    <row r="35" spans="1:11" ht="45" customHeight="1" x14ac:dyDescent="0.3">
      <c r="A35" s="251"/>
      <c r="B35" s="251"/>
      <c r="C35" s="251"/>
      <c r="D35" s="251"/>
      <c r="E35" s="251"/>
      <c r="F35" s="251"/>
      <c r="G35" s="252"/>
      <c r="H35" s="252"/>
      <c r="I35" s="252"/>
      <c r="J35" s="251"/>
      <c r="K35" s="251"/>
    </row>
  </sheetData>
  <conditionalFormatting sqref="A3:I35">
    <cfRule type="expression" dxfId="31" priority="1">
      <formula>$F3="d"</formula>
    </cfRule>
    <cfRule type="expression" dxfId="30" priority="2">
      <formula>$F3="m"</formula>
    </cfRule>
  </conditionalFormatting>
  <conditionalFormatting sqref="A3:K35">
    <cfRule type="expression" dxfId="29" priority="3">
      <formula>$F3="v"</formula>
    </cfRule>
    <cfRule type="expression" dxfId="28" priority="4">
      <formula>$F3="no"</formula>
    </cfRule>
  </conditionalFormatting>
  <pageMargins left="0.2" right="0.2" top="0.25" bottom="0.25" header="0.05" footer="0.3"/>
  <pageSetup orientation="landscape" r:id="rId1"/>
  <headerFooter>
    <oddHeader>&amp;L&amp;A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A0843-AA37-483F-8D03-4731A9011832}">
  <dimension ref="A2:K35"/>
  <sheetViews>
    <sheetView workbookViewId="0">
      <selection activeCell="K9" sqref="A3:K9"/>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1018</v>
      </c>
      <c r="B3" s="251" t="s">
        <v>1019</v>
      </c>
      <c r="C3" s="251" t="s">
        <v>1020</v>
      </c>
      <c r="D3" s="251" t="s">
        <v>2906</v>
      </c>
      <c r="E3" s="251" t="s">
        <v>16</v>
      </c>
      <c r="F3" s="251" t="s">
        <v>18</v>
      </c>
      <c r="G3" s="252"/>
      <c r="H3" s="252"/>
      <c r="I3" s="252"/>
      <c r="J3" s="251"/>
      <c r="K3" s="251" t="s">
        <v>89</v>
      </c>
    </row>
    <row r="4" spans="1:11" ht="45" customHeight="1" x14ac:dyDescent="0.3">
      <c r="A4" s="251" t="s">
        <v>1033</v>
      </c>
      <c r="B4" s="251" t="s">
        <v>1034</v>
      </c>
      <c r="C4" s="251" t="s">
        <v>1035</v>
      </c>
      <c r="D4" s="251" t="s">
        <v>2906</v>
      </c>
      <c r="E4" s="251" t="s">
        <v>20</v>
      </c>
      <c r="F4" s="251" t="s">
        <v>17</v>
      </c>
      <c r="G4" s="252"/>
      <c r="H4" s="252"/>
      <c r="I4" s="252"/>
      <c r="J4" s="251"/>
      <c r="K4" s="251"/>
    </row>
    <row r="5" spans="1:11" ht="45" customHeight="1" x14ac:dyDescent="0.3">
      <c r="A5" s="251" t="s">
        <v>1037</v>
      </c>
      <c r="B5" s="251" t="s">
        <v>1038</v>
      </c>
      <c r="C5" s="251" t="s">
        <v>1039</v>
      </c>
      <c r="D5" s="251" t="s">
        <v>2906</v>
      </c>
      <c r="E5" s="251" t="s">
        <v>20</v>
      </c>
      <c r="F5" s="251" t="s">
        <v>17</v>
      </c>
      <c r="G5" s="252"/>
      <c r="H5" s="252"/>
      <c r="I5" s="252"/>
      <c r="J5" s="251"/>
      <c r="K5" s="251"/>
    </row>
    <row r="6" spans="1:11" ht="45" customHeight="1" x14ac:dyDescent="0.3">
      <c r="A6" s="251" t="s">
        <v>1040</v>
      </c>
      <c r="B6" s="251" t="s">
        <v>1041</v>
      </c>
      <c r="C6" s="251" t="s">
        <v>1042</v>
      </c>
      <c r="D6" s="251" t="s">
        <v>2906</v>
      </c>
      <c r="E6" s="251" t="s">
        <v>20</v>
      </c>
      <c r="F6" s="251" t="s">
        <v>17</v>
      </c>
      <c r="G6" s="252"/>
      <c r="H6" s="252"/>
      <c r="I6" s="252"/>
      <c r="J6" s="251"/>
      <c r="K6" s="251"/>
    </row>
    <row r="7" spans="1:11" ht="45" customHeight="1" x14ac:dyDescent="0.3">
      <c r="A7" s="251" t="s">
        <v>1043</v>
      </c>
      <c r="B7" s="251" t="s">
        <v>1044</v>
      </c>
      <c r="C7" s="251" t="s">
        <v>1035</v>
      </c>
      <c r="D7" s="251" t="s">
        <v>2906</v>
      </c>
      <c r="E7" s="251" t="s">
        <v>20</v>
      </c>
      <c r="F7" s="251" t="s">
        <v>17</v>
      </c>
      <c r="G7" s="252"/>
      <c r="H7" s="252"/>
      <c r="I7" s="252"/>
      <c r="J7" s="251"/>
      <c r="K7" s="251"/>
    </row>
    <row r="8" spans="1:11" ht="45" customHeight="1" x14ac:dyDescent="0.3">
      <c r="A8" s="251" t="s">
        <v>1045</v>
      </c>
      <c r="B8" s="251" t="s">
        <v>1046</v>
      </c>
      <c r="C8" s="251" t="s">
        <v>1047</v>
      </c>
      <c r="D8" s="251" t="s">
        <v>2906</v>
      </c>
      <c r="E8" s="251" t="s">
        <v>20</v>
      </c>
      <c r="F8" s="251" t="s">
        <v>17</v>
      </c>
      <c r="G8" s="252"/>
      <c r="H8" s="252"/>
      <c r="I8" s="252"/>
      <c r="J8" s="251"/>
      <c r="K8" s="251"/>
    </row>
    <row r="9" spans="1:11" ht="45" customHeight="1" x14ac:dyDescent="0.3">
      <c r="A9" s="11" t="s">
        <v>1048</v>
      </c>
      <c r="B9" s="6" t="s">
        <v>1049</v>
      </c>
      <c r="C9" s="6" t="s">
        <v>1050</v>
      </c>
      <c r="D9" s="1" t="s">
        <v>2906</v>
      </c>
      <c r="E9" s="1" t="s">
        <v>16</v>
      </c>
      <c r="F9" s="1" t="s">
        <v>17</v>
      </c>
      <c r="G9" s="2"/>
      <c r="H9" s="2"/>
      <c r="I9" s="2"/>
      <c r="J9" s="4"/>
      <c r="K9" s="1"/>
    </row>
    <row r="10" spans="1:11" ht="15.6" x14ac:dyDescent="0.3">
      <c r="A10" s="11"/>
      <c r="B10" s="6"/>
      <c r="C10" s="6"/>
      <c r="D10" s="1"/>
      <c r="E10" s="1"/>
      <c r="F10" s="1"/>
      <c r="G10" s="2"/>
      <c r="H10" s="2"/>
      <c r="I10" s="2"/>
      <c r="J10" s="4"/>
      <c r="K10" s="1"/>
    </row>
    <row r="11" spans="1:11" ht="15.6" x14ac:dyDescent="0.3">
      <c r="A11" s="11"/>
      <c r="B11" s="6"/>
      <c r="C11" s="6"/>
      <c r="D11" s="1"/>
      <c r="E11" s="1"/>
      <c r="F11" s="1"/>
      <c r="G11" s="2"/>
      <c r="H11" s="2"/>
      <c r="I11" s="2"/>
      <c r="J11" s="4"/>
      <c r="K11" s="1"/>
    </row>
    <row r="12" spans="1:11" ht="15.6" x14ac:dyDescent="0.3">
      <c r="A12" s="11"/>
      <c r="B12" s="6"/>
      <c r="C12" s="6"/>
      <c r="D12" s="1"/>
      <c r="E12" s="1"/>
      <c r="F12" s="1"/>
      <c r="G12" s="2"/>
      <c r="H12" s="2"/>
      <c r="I12" s="2"/>
      <c r="J12" s="4"/>
      <c r="K12" s="1"/>
    </row>
    <row r="13" spans="1:11" x14ac:dyDescent="0.3">
      <c r="A13" s="11"/>
      <c r="B13" s="11"/>
      <c r="C13" s="11"/>
      <c r="D13" s="11"/>
      <c r="E13" s="11"/>
      <c r="F13" s="11"/>
      <c r="G13" s="14"/>
      <c r="H13" s="14"/>
      <c r="I13" s="14"/>
      <c r="J13" s="10"/>
      <c r="K13" s="15"/>
    </row>
    <row r="14" spans="1:11" x14ac:dyDescent="0.3">
      <c r="A14" s="11"/>
      <c r="B14" s="11"/>
      <c r="C14" s="11"/>
      <c r="D14" s="11"/>
      <c r="E14" s="11"/>
      <c r="F14" s="11"/>
      <c r="G14" s="14"/>
      <c r="H14" s="14"/>
      <c r="I14" s="14"/>
      <c r="J14" s="10"/>
      <c r="K14" s="15"/>
    </row>
    <row r="15" spans="1:11" x14ac:dyDescent="0.3">
      <c r="A15" s="11"/>
      <c r="B15" s="11"/>
      <c r="C15" s="11"/>
      <c r="D15" s="11"/>
      <c r="E15" s="11"/>
      <c r="F15" s="11"/>
      <c r="G15" s="14"/>
      <c r="H15" s="14"/>
      <c r="I15" s="14"/>
      <c r="J15" s="10"/>
      <c r="K15" s="15"/>
    </row>
    <row r="16" spans="1:11" x14ac:dyDescent="0.3">
      <c r="A16" s="11"/>
      <c r="B16" s="11"/>
      <c r="C16" s="11"/>
      <c r="D16" s="11"/>
      <c r="E16" s="11"/>
      <c r="F16" s="11"/>
      <c r="G16" s="14"/>
      <c r="H16" s="14"/>
      <c r="I16" s="14"/>
      <c r="J16" s="10"/>
      <c r="K16" s="15"/>
    </row>
    <row r="17" spans="1:11" x14ac:dyDescent="0.3">
      <c r="A17" s="11"/>
      <c r="B17" s="11"/>
      <c r="C17" s="11"/>
      <c r="D17" s="11"/>
      <c r="E17" s="11"/>
      <c r="F17" s="11"/>
      <c r="G17" s="14"/>
      <c r="H17" s="14"/>
      <c r="I17" s="14"/>
      <c r="J17" s="10"/>
      <c r="K17" s="15"/>
    </row>
    <row r="18" spans="1:11" x14ac:dyDescent="0.3">
      <c r="A18" s="11"/>
      <c r="B18" s="11"/>
      <c r="C18" s="11"/>
      <c r="D18" s="11"/>
      <c r="E18" s="11"/>
      <c r="F18" s="11"/>
      <c r="G18" s="14"/>
      <c r="H18" s="14"/>
      <c r="I18" s="14"/>
      <c r="J18" s="10"/>
      <c r="K18" s="15"/>
    </row>
    <row r="19" spans="1:11" x14ac:dyDescent="0.3">
      <c r="A19" s="11"/>
      <c r="B19" s="11"/>
      <c r="C19" s="11"/>
      <c r="D19" s="11"/>
      <c r="E19" s="11"/>
      <c r="F19" s="11"/>
      <c r="G19" s="14"/>
      <c r="H19" s="14"/>
      <c r="I19" s="14"/>
      <c r="J19" s="10"/>
      <c r="K19" s="15"/>
    </row>
    <row r="20" spans="1:11" x14ac:dyDescent="0.3">
      <c r="A20" s="11"/>
      <c r="B20" s="11"/>
      <c r="C20" s="11"/>
      <c r="D20" s="11"/>
      <c r="E20" s="11"/>
      <c r="F20" s="11"/>
      <c r="G20" s="14"/>
      <c r="H20" s="14"/>
      <c r="I20" s="14"/>
      <c r="J20" s="10"/>
      <c r="K20" s="15"/>
    </row>
    <row r="21" spans="1:11" x14ac:dyDescent="0.3">
      <c r="A21" s="11"/>
      <c r="B21" s="11"/>
      <c r="C21" s="11"/>
      <c r="D21" s="11"/>
      <c r="E21" s="11"/>
      <c r="F21" s="11"/>
      <c r="G21" s="14"/>
      <c r="H21" s="14"/>
      <c r="I21" s="14"/>
      <c r="J21" s="10"/>
      <c r="K21" s="15"/>
    </row>
    <row r="22" spans="1:11" x14ac:dyDescent="0.3">
      <c r="A22" s="11"/>
      <c r="B22" s="11"/>
      <c r="C22" s="11"/>
      <c r="D22" s="11"/>
      <c r="E22" s="11"/>
      <c r="F22" s="11"/>
      <c r="G22" s="14"/>
      <c r="H22" s="14"/>
      <c r="I22" s="14"/>
      <c r="J22" s="10"/>
      <c r="K22" s="15"/>
    </row>
    <row r="23" spans="1:11" x14ac:dyDescent="0.3">
      <c r="A23" s="11"/>
      <c r="B23" s="11"/>
      <c r="C23" s="11"/>
      <c r="D23" s="11"/>
      <c r="E23" s="11"/>
      <c r="F23" s="11"/>
      <c r="G23" s="14"/>
      <c r="H23" s="14"/>
      <c r="I23" s="14"/>
      <c r="J23" s="10"/>
      <c r="K23" s="15"/>
    </row>
    <row r="24" spans="1:11" x14ac:dyDescent="0.3">
      <c r="A24" s="11"/>
      <c r="B24" s="11"/>
      <c r="C24" s="11"/>
      <c r="D24" s="11"/>
      <c r="E24" s="11"/>
      <c r="F24" s="11"/>
      <c r="G24" s="14"/>
      <c r="H24" s="14"/>
      <c r="I24" s="14"/>
      <c r="J24" s="10"/>
      <c r="K24" s="15"/>
    </row>
    <row r="25" spans="1:11" x14ac:dyDescent="0.3">
      <c r="A25" s="11"/>
      <c r="B25" s="11"/>
      <c r="C25" s="11"/>
      <c r="D25" s="11"/>
      <c r="E25" s="11"/>
      <c r="F25" s="11"/>
      <c r="G25" s="14"/>
      <c r="H25" s="14"/>
      <c r="I25" s="14"/>
      <c r="J25" s="10"/>
      <c r="K25" s="15"/>
    </row>
    <row r="26" spans="1:11" x14ac:dyDescent="0.3">
      <c r="A26" s="11"/>
      <c r="B26" s="11"/>
      <c r="C26" s="11"/>
      <c r="D26" s="11"/>
      <c r="E26" s="11"/>
      <c r="F26" s="11"/>
      <c r="G26" s="11"/>
      <c r="H26" s="11"/>
      <c r="I26" s="11"/>
      <c r="J26" s="11"/>
      <c r="K26" s="16"/>
    </row>
    <row r="27" spans="1:11" x14ac:dyDescent="0.3">
      <c r="A27" s="11"/>
      <c r="B27" s="11"/>
      <c r="C27" s="11"/>
      <c r="D27" s="11"/>
      <c r="E27" s="11"/>
      <c r="F27" s="11"/>
      <c r="G27" s="11"/>
      <c r="H27" s="11"/>
      <c r="I27" s="11"/>
      <c r="J27" s="11"/>
      <c r="K27" s="16"/>
    </row>
    <row r="28" spans="1:11" x14ac:dyDescent="0.3">
      <c r="A28" s="11"/>
      <c r="B28" s="11"/>
      <c r="C28" s="11"/>
      <c r="D28" s="11"/>
      <c r="E28" s="11"/>
      <c r="F28" s="11"/>
      <c r="G28" s="11"/>
      <c r="H28" s="11"/>
      <c r="I28" s="11"/>
      <c r="J28" s="11"/>
      <c r="K28" s="16"/>
    </row>
    <row r="29" spans="1:11" x14ac:dyDescent="0.3">
      <c r="A29" s="11"/>
      <c r="B29" s="11"/>
      <c r="C29" s="11"/>
      <c r="D29" s="11"/>
      <c r="E29" s="11"/>
      <c r="F29" s="11"/>
      <c r="G29" s="11"/>
      <c r="H29" s="11"/>
      <c r="I29" s="11"/>
      <c r="J29" s="11"/>
      <c r="K29" s="16"/>
    </row>
    <row r="30" spans="1:11" x14ac:dyDescent="0.3">
      <c r="A30" s="11"/>
      <c r="B30" s="11"/>
      <c r="C30" s="11"/>
      <c r="D30" s="11"/>
      <c r="E30" s="11"/>
      <c r="F30" s="11"/>
      <c r="G30" s="11"/>
      <c r="H30" s="11"/>
      <c r="I30" s="11"/>
      <c r="J30" s="11"/>
      <c r="K30" s="16"/>
    </row>
    <row r="31" spans="1:11" x14ac:dyDescent="0.3">
      <c r="A31" s="11"/>
      <c r="B31" s="11"/>
      <c r="C31" s="11"/>
      <c r="D31" s="11"/>
      <c r="E31" s="11"/>
      <c r="F31" s="11"/>
      <c r="G31" s="11"/>
      <c r="H31" s="11"/>
      <c r="I31" s="11"/>
      <c r="J31" s="11"/>
      <c r="K31" s="16"/>
    </row>
    <row r="32" spans="1:11" x14ac:dyDescent="0.3">
      <c r="A32" s="11"/>
      <c r="B32" s="11"/>
      <c r="C32" s="11"/>
      <c r="D32" s="11"/>
      <c r="E32" s="11"/>
      <c r="F32" s="11"/>
      <c r="G32" s="11"/>
      <c r="H32" s="11"/>
      <c r="I32" s="11"/>
      <c r="J32" s="11"/>
      <c r="K32" s="16"/>
    </row>
    <row r="33" spans="1:11" x14ac:dyDescent="0.3">
      <c r="A33" s="11"/>
      <c r="B33" s="11"/>
      <c r="C33" s="11"/>
      <c r="D33" s="11"/>
      <c r="E33" s="11"/>
      <c r="F33" s="11"/>
      <c r="G33" s="11"/>
      <c r="H33" s="11"/>
      <c r="I33" s="11"/>
      <c r="J33" s="11"/>
      <c r="K33" s="16"/>
    </row>
    <row r="34" spans="1:11" x14ac:dyDescent="0.3">
      <c r="A34" s="11"/>
      <c r="B34" s="11"/>
      <c r="C34" s="11"/>
      <c r="D34" s="11"/>
      <c r="E34" s="11"/>
      <c r="F34" s="11"/>
      <c r="G34" s="11"/>
      <c r="H34" s="11"/>
      <c r="I34" s="11"/>
      <c r="J34" s="11"/>
      <c r="K34" s="16"/>
    </row>
    <row r="35" spans="1:11" x14ac:dyDescent="0.3">
      <c r="A35" s="11"/>
      <c r="B35" s="11"/>
      <c r="C35" s="11"/>
      <c r="D35" s="11"/>
      <c r="E35" s="11"/>
      <c r="F35" s="11"/>
      <c r="G35" s="11"/>
      <c r="H35" s="11"/>
      <c r="I35" s="11"/>
      <c r="J35" s="11"/>
      <c r="K35" s="16"/>
    </row>
  </sheetData>
  <conditionalFormatting sqref="A3:I35">
    <cfRule type="expression" dxfId="27" priority="1">
      <formula>$F3="d"</formula>
    </cfRule>
    <cfRule type="expression" dxfId="26" priority="2">
      <formula>$F3="m"</formula>
    </cfRule>
  </conditionalFormatting>
  <conditionalFormatting sqref="A3:K35">
    <cfRule type="expression" dxfId="25" priority="3">
      <formula>$F3="v"</formula>
    </cfRule>
    <cfRule type="expression" dxfId="24" priority="4">
      <formula>$F3="no"</formula>
    </cfRule>
  </conditionalFormatting>
  <printOptions horizontalCentered="1"/>
  <pageMargins left="0.2" right="0.2" top="0.25" bottom="0.25" header="0.05" footer="0.3"/>
  <pageSetup orientation="landscape" r:id="rId1"/>
  <headerFooter>
    <oddHeader>&amp;L&amp;A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112C8-A723-4739-ADE5-CCB853742AAC}">
  <dimension ref="A2:K35"/>
  <sheetViews>
    <sheetView workbookViewId="0">
      <selection activeCell="K10" sqref="A3:K10"/>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11" t="s">
        <v>316</v>
      </c>
      <c r="B3" s="6" t="s">
        <v>317</v>
      </c>
      <c r="C3" s="6" t="s">
        <v>318</v>
      </c>
      <c r="D3" s="1" t="s">
        <v>2906</v>
      </c>
      <c r="E3" s="1" t="s">
        <v>16</v>
      </c>
      <c r="F3" s="1" t="s">
        <v>17</v>
      </c>
      <c r="G3" s="2"/>
      <c r="H3" s="2"/>
      <c r="I3" s="2"/>
      <c r="J3" s="4"/>
      <c r="K3" s="1" t="s">
        <v>212</v>
      </c>
    </row>
    <row r="4" spans="1:11" ht="45" customHeight="1" x14ac:dyDescent="0.3">
      <c r="A4" s="11" t="s">
        <v>796</v>
      </c>
      <c r="B4" s="6" t="s">
        <v>797</v>
      </c>
      <c r="C4" s="6" t="s">
        <v>798</v>
      </c>
      <c r="D4" s="1" t="s">
        <v>2906</v>
      </c>
      <c r="E4" s="1" t="s">
        <v>16</v>
      </c>
      <c r="F4" s="1" t="s">
        <v>18</v>
      </c>
      <c r="G4" s="2"/>
      <c r="H4" s="2"/>
      <c r="I4" s="2"/>
      <c r="J4" s="4"/>
      <c r="K4" s="1" t="s">
        <v>799</v>
      </c>
    </row>
    <row r="5" spans="1:11" ht="45" customHeight="1" x14ac:dyDescent="0.3">
      <c r="A5" s="11" t="s">
        <v>989</v>
      </c>
      <c r="B5" s="6" t="s">
        <v>990</v>
      </c>
      <c r="C5" s="6" t="s">
        <v>991</v>
      </c>
      <c r="D5" s="1" t="s">
        <v>2906</v>
      </c>
      <c r="E5" s="1" t="s">
        <v>16</v>
      </c>
      <c r="F5" s="1" t="s">
        <v>17</v>
      </c>
      <c r="G5" s="2"/>
      <c r="H5" s="2"/>
      <c r="I5" s="2"/>
      <c r="J5" s="4"/>
      <c r="K5" s="1"/>
    </row>
    <row r="6" spans="1:11" ht="45" customHeight="1" x14ac:dyDescent="0.3">
      <c r="A6" s="11" t="s">
        <v>998</v>
      </c>
      <c r="B6" s="6" t="s">
        <v>999</v>
      </c>
      <c r="C6" s="6" t="s">
        <v>1000</v>
      </c>
      <c r="D6" s="1" t="s">
        <v>2906</v>
      </c>
      <c r="E6" s="1" t="s">
        <v>16</v>
      </c>
      <c r="F6" s="1" t="s">
        <v>18</v>
      </c>
      <c r="G6" s="2"/>
      <c r="H6" s="2"/>
      <c r="I6" s="2"/>
      <c r="J6" s="4"/>
      <c r="K6" s="1" t="s">
        <v>24</v>
      </c>
    </row>
    <row r="7" spans="1:11" ht="45" customHeight="1" x14ac:dyDescent="0.3">
      <c r="A7" s="11" t="s">
        <v>1347</v>
      </c>
      <c r="B7" s="6" t="s">
        <v>1348</v>
      </c>
      <c r="C7" s="6" t="s">
        <v>1349</v>
      </c>
      <c r="D7" s="1" t="s">
        <v>2907</v>
      </c>
      <c r="E7" s="1" t="s">
        <v>16</v>
      </c>
      <c r="F7" s="1" t="s">
        <v>18</v>
      </c>
      <c r="G7" s="2"/>
      <c r="H7" s="2"/>
      <c r="I7" s="2"/>
      <c r="J7" s="4"/>
      <c r="K7" s="1" t="s">
        <v>24</v>
      </c>
    </row>
    <row r="8" spans="1:11" ht="45" customHeight="1" x14ac:dyDescent="0.3">
      <c r="A8" s="11" t="s">
        <v>1051</v>
      </c>
      <c r="B8" s="6" t="s">
        <v>1052</v>
      </c>
      <c r="C8" s="6" t="s">
        <v>1053</v>
      </c>
      <c r="D8" s="1" t="s">
        <v>2906</v>
      </c>
      <c r="E8" s="1" t="s">
        <v>16</v>
      </c>
      <c r="F8" s="1" t="s">
        <v>18</v>
      </c>
      <c r="G8" s="2"/>
      <c r="H8" s="2"/>
      <c r="I8" s="2"/>
      <c r="J8" s="4"/>
      <c r="K8" s="1" t="s">
        <v>799</v>
      </c>
    </row>
    <row r="9" spans="1:11" ht="45" customHeight="1" x14ac:dyDescent="0.3">
      <c r="A9" s="11" t="s">
        <v>1054</v>
      </c>
      <c r="B9" s="6" t="s">
        <v>1055</v>
      </c>
      <c r="C9" s="6" t="s">
        <v>1056</v>
      </c>
      <c r="D9" s="1" t="s">
        <v>2906</v>
      </c>
      <c r="E9" s="1" t="s">
        <v>16</v>
      </c>
      <c r="F9" s="1" t="s">
        <v>18</v>
      </c>
      <c r="G9" s="2"/>
      <c r="H9" s="2"/>
      <c r="I9" s="2"/>
      <c r="J9" s="4"/>
      <c r="K9" s="1" t="s">
        <v>799</v>
      </c>
    </row>
    <row r="10" spans="1:11" ht="45" customHeight="1" x14ac:dyDescent="0.3">
      <c r="A10" s="11" t="s">
        <v>1057</v>
      </c>
      <c r="B10" s="6" t="s">
        <v>1058</v>
      </c>
      <c r="C10" s="6" t="s">
        <v>1059</v>
      </c>
      <c r="D10" s="1" t="s">
        <v>2906</v>
      </c>
      <c r="E10" s="1" t="s">
        <v>16</v>
      </c>
      <c r="F10" s="1" t="s">
        <v>18</v>
      </c>
      <c r="G10" s="2"/>
      <c r="H10" s="2"/>
      <c r="I10" s="2"/>
      <c r="J10" s="4"/>
      <c r="K10" s="1" t="s">
        <v>799</v>
      </c>
    </row>
    <row r="11" spans="1:11" ht="15.6" x14ac:dyDescent="0.3">
      <c r="A11" s="11"/>
      <c r="B11" s="6"/>
      <c r="C11" s="6"/>
      <c r="D11" s="1"/>
      <c r="E11" s="1"/>
      <c r="F11" s="1"/>
      <c r="G11" s="2"/>
      <c r="H11" s="2"/>
      <c r="I11" s="2"/>
      <c r="J11" s="4"/>
      <c r="K11" s="1"/>
    </row>
    <row r="12" spans="1:11" ht="15.6" x14ac:dyDescent="0.3">
      <c r="A12" s="11"/>
      <c r="B12" s="6"/>
      <c r="C12" s="6"/>
      <c r="D12" s="1"/>
      <c r="E12" s="1"/>
      <c r="F12" s="1"/>
      <c r="G12" s="2"/>
      <c r="H12" s="2"/>
      <c r="I12" s="2"/>
      <c r="J12" s="4"/>
      <c r="K12" s="1"/>
    </row>
    <row r="13" spans="1:11" x14ac:dyDescent="0.3">
      <c r="A13" s="11"/>
      <c r="B13" s="11"/>
      <c r="C13" s="11"/>
      <c r="D13" s="11"/>
      <c r="E13" s="11"/>
      <c r="F13" s="11"/>
      <c r="G13" s="14"/>
      <c r="H13" s="14"/>
      <c r="I13" s="14"/>
      <c r="J13" s="10"/>
      <c r="K13" s="15"/>
    </row>
    <row r="14" spans="1:11" x14ac:dyDescent="0.3">
      <c r="A14" s="11"/>
      <c r="B14" s="11"/>
      <c r="C14" s="11"/>
      <c r="D14" s="11"/>
      <c r="E14" s="11"/>
      <c r="F14" s="11"/>
      <c r="G14" s="14"/>
      <c r="H14" s="14"/>
      <c r="I14" s="14"/>
      <c r="J14" s="10"/>
      <c r="K14" s="15"/>
    </row>
    <row r="15" spans="1:11" x14ac:dyDescent="0.3">
      <c r="A15" s="11"/>
      <c r="B15" s="11"/>
      <c r="C15" s="11"/>
      <c r="D15" s="11"/>
      <c r="E15" s="11"/>
      <c r="F15" s="11"/>
      <c r="G15" s="14"/>
      <c r="H15" s="14"/>
      <c r="I15" s="14"/>
      <c r="J15" s="10"/>
      <c r="K15" s="15"/>
    </row>
    <row r="16" spans="1:11" x14ac:dyDescent="0.3">
      <c r="A16" s="11"/>
      <c r="B16" s="11"/>
      <c r="C16" s="11"/>
      <c r="D16" s="11"/>
      <c r="E16" s="11"/>
      <c r="F16" s="11"/>
      <c r="G16" s="14"/>
      <c r="H16" s="14"/>
      <c r="I16" s="14"/>
      <c r="J16" s="10"/>
      <c r="K16" s="15"/>
    </row>
    <row r="17" spans="1:11" x14ac:dyDescent="0.3">
      <c r="A17" s="11"/>
      <c r="B17" s="11"/>
      <c r="C17" s="11"/>
      <c r="D17" s="11"/>
      <c r="E17" s="11"/>
      <c r="F17" s="11"/>
      <c r="G17" s="14"/>
      <c r="H17" s="14"/>
      <c r="I17" s="14"/>
      <c r="J17" s="10"/>
      <c r="K17" s="15"/>
    </row>
    <row r="18" spans="1:11" x14ac:dyDescent="0.3">
      <c r="A18" s="11"/>
      <c r="B18" s="11"/>
      <c r="C18" s="11"/>
      <c r="D18" s="11"/>
      <c r="E18" s="11"/>
      <c r="F18" s="11"/>
      <c r="G18" s="14"/>
      <c r="H18" s="14"/>
      <c r="I18" s="14"/>
      <c r="J18" s="10"/>
      <c r="K18" s="15"/>
    </row>
    <row r="19" spans="1:11" x14ac:dyDescent="0.3">
      <c r="A19" s="11"/>
      <c r="B19" s="11"/>
      <c r="C19" s="11"/>
      <c r="D19" s="11"/>
      <c r="E19" s="11"/>
      <c r="F19" s="11"/>
      <c r="G19" s="14"/>
      <c r="H19" s="14"/>
      <c r="I19" s="14"/>
      <c r="J19" s="10"/>
      <c r="K19" s="15"/>
    </row>
    <row r="20" spans="1:11" x14ac:dyDescent="0.3">
      <c r="A20" s="11"/>
      <c r="B20" s="11"/>
      <c r="C20" s="11"/>
      <c r="D20" s="11"/>
      <c r="E20" s="11"/>
      <c r="F20" s="11"/>
      <c r="G20" s="14"/>
      <c r="H20" s="14"/>
      <c r="I20" s="14"/>
      <c r="J20" s="10"/>
      <c r="K20" s="15"/>
    </row>
    <row r="21" spans="1:11" x14ac:dyDescent="0.3">
      <c r="A21" s="11"/>
      <c r="B21" s="11"/>
      <c r="C21" s="11"/>
      <c r="D21" s="11"/>
      <c r="E21" s="11"/>
      <c r="F21" s="11"/>
      <c r="G21" s="14"/>
      <c r="H21" s="14"/>
      <c r="I21" s="14"/>
      <c r="J21" s="10"/>
      <c r="K21" s="15"/>
    </row>
    <row r="22" spans="1:11" x14ac:dyDescent="0.3">
      <c r="A22" s="11"/>
      <c r="B22" s="11"/>
      <c r="C22" s="11"/>
      <c r="D22" s="11"/>
      <c r="E22" s="11"/>
      <c r="F22" s="11"/>
      <c r="G22" s="14"/>
      <c r="H22" s="14"/>
      <c r="I22" s="14"/>
      <c r="J22" s="10"/>
      <c r="K22" s="15"/>
    </row>
    <row r="23" spans="1:11" x14ac:dyDescent="0.3">
      <c r="A23" s="11"/>
      <c r="B23" s="11"/>
      <c r="C23" s="11"/>
      <c r="D23" s="11"/>
      <c r="E23" s="11"/>
      <c r="F23" s="11"/>
      <c r="G23" s="14"/>
      <c r="H23" s="14"/>
      <c r="I23" s="14"/>
      <c r="J23" s="10"/>
      <c r="K23" s="15"/>
    </row>
    <row r="24" spans="1:11" x14ac:dyDescent="0.3">
      <c r="A24" s="11"/>
      <c r="B24" s="11"/>
      <c r="C24" s="11"/>
      <c r="D24" s="11"/>
      <c r="E24" s="11"/>
      <c r="F24" s="11"/>
      <c r="G24" s="14"/>
      <c r="H24" s="14"/>
      <c r="I24" s="14"/>
      <c r="J24" s="10"/>
      <c r="K24" s="15"/>
    </row>
    <row r="25" spans="1:11" x14ac:dyDescent="0.3">
      <c r="A25" s="11"/>
      <c r="B25" s="11"/>
      <c r="C25" s="11"/>
      <c r="D25" s="11"/>
      <c r="E25" s="11"/>
      <c r="F25" s="11"/>
      <c r="G25" s="14"/>
      <c r="H25" s="14"/>
      <c r="I25" s="14"/>
      <c r="J25" s="10"/>
      <c r="K25" s="15"/>
    </row>
    <row r="26" spans="1:11" x14ac:dyDescent="0.3">
      <c r="A26" s="11"/>
      <c r="B26" s="11"/>
      <c r="C26" s="11"/>
      <c r="D26" s="11"/>
      <c r="E26" s="11"/>
      <c r="F26" s="11"/>
      <c r="G26" s="11"/>
      <c r="H26" s="11"/>
      <c r="I26" s="11"/>
      <c r="J26" s="11"/>
      <c r="K26" s="16"/>
    </row>
    <row r="27" spans="1:11" x14ac:dyDescent="0.3">
      <c r="A27" s="11"/>
      <c r="B27" s="11"/>
      <c r="C27" s="11"/>
      <c r="D27" s="11"/>
      <c r="E27" s="11"/>
      <c r="F27" s="11"/>
      <c r="G27" s="11"/>
      <c r="H27" s="11"/>
      <c r="I27" s="11"/>
      <c r="J27" s="11"/>
      <c r="K27" s="16"/>
    </row>
    <row r="28" spans="1:11" x14ac:dyDescent="0.3">
      <c r="A28" s="11"/>
      <c r="B28" s="11"/>
      <c r="C28" s="11"/>
      <c r="D28" s="11"/>
      <c r="E28" s="11"/>
      <c r="F28" s="11"/>
      <c r="G28" s="11"/>
      <c r="H28" s="11"/>
      <c r="I28" s="11"/>
      <c r="J28" s="11"/>
      <c r="K28" s="16"/>
    </row>
    <row r="29" spans="1:11" x14ac:dyDescent="0.3">
      <c r="A29" s="11"/>
      <c r="B29" s="11"/>
      <c r="C29" s="11"/>
      <c r="D29" s="11"/>
      <c r="E29" s="11"/>
      <c r="F29" s="11"/>
      <c r="G29" s="11"/>
      <c r="H29" s="11"/>
      <c r="I29" s="11"/>
      <c r="J29" s="11"/>
      <c r="K29" s="16"/>
    </row>
    <row r="30" spans="1:11" x14ac:dyDescent="0.3">
      <c r="A30" s="11"/>
      <c r="B30" s="11"/>
      <c r="C30" s="11"/>
      <c r="D30" s="11"/>
      <c r="E30" s="11"/>
      <c r="F30" s="11"/>
      <c r="G30" s="11"/>
      <c r="H30" s="11"/>
      <c r="I30" s="11"/>
      <c r="J30" s="11"/>
      <c r="K30" s="16"/>
    </row>
    <row r="31" spans="1:11" x14ac:dyDescent="0.3">
      <c r="A31" s="11"/>
      <c r="B31" s="11"/>
      <c r="C31" s="11"/>
      <c r="D31" s="11"/>
      <c r="E31" s="11"/>
      <c r="F31" s="11"/>
      <c r="G31" s="11"/>
      <c r="H31" s="11"/>
      <c r="I31" s="11"/>
      <c r="J31" s="11"/>
      <c r="K31" s="16"/>
    </row>
    <row r="32" spans="1:11" x14ac:dyDescent="0.3">
      <c r="A32" s="11"/>
      <c r="B32" s="11"/>
      <c r="C32" s="11"/>
      <c r="D32" s="11"/>
      <c r="E32" s="11"/>
      <c r="F32" s="11"/>
      <c r="G32" s="11"/>
      <c r="H32" s="11"/>
      <c r="I32" s="11"/>
      <c r="J32" s="11"/>
      <c r="K32" s="16"/>
    </row>
    <row r="33" spans="1:11" x14ac:dyDescent="0.3">
      <c r="A33" s="11"/>
      <c r="B33" s="11"/>
      <c r="C33" s="11"/>
      <c r="D33" s="11"/>
      <c r="E33" s="11"/>
      <c r="F33" s="11"/>
      <c r="G33" s="11"/>
      <c r="H33" s="11"/>
      <c r="I33" s="11"/>
      <c r="J33" s="11"/>
      <c r="K33" s="16"/>
    </row>
    <row r="34" spans="1:11" x14ac:dyDescent="0.3">
      <c r="A34" s="11"/>
      <c r="B34" s="11"/>
      <c r="C34" s="11"/>
      <c r="D34" s="11"/>
      <c r="E34" s="11"/>
      <c r="F34" s="11"/>
      <c r="G34" s="11"/>
      <c r="H34" s="11"/>
      <c r="I34" s="11"/>
      <c r="J34" s="11"/>
      <c r="K34" s="16"/>
    </row>
    <row r="35" spans="1:11" x14ac:dyDescent="0.3">
      <c r="A35" s="11"/>
      <c r="B35" s="11"/>
      <c r="C35" s="11"/>
      <c r="D35" s="11"/>
      <c r="E35" s="11"/>
      <c r="F35" s="11"/>
      <c r="G35" s="11"/>
      <c r="H35" s="11"/>
      <c r="I35" s="11"/>
      <c r="J35" s="11"/>
      <c r="K35" s="16"/>
    </row>
  </sheetData>
  <conditionalFormatting sqref="A3:I35">
    <cfRule type="expression" dxfId="23" priority="1">
      <formula>$F3="d"</formula>
    </cfRule>
    <cfRule type="expression" dxfId="22" priority="2">
      <formula>$F3="m"</formula>
    </cfRule>
  </conditionalFormatting>
  <conditionalFormatting sqref="A3:K35">
    <cfRule type="expression" dxfId="21" priority="3">
      <formula>$F3="v"</formula>
    </cfRule>
    <cfRule type="expression" dxfId="20" priority="4">
      <formula>$F3="no"</formula>
    </cfRule>
  </conditionalFormatting>
  <pageMargins left="0.2" right="0.2" top="0.25" bottom="0.25" header="0.05" footer="0.3"/>
  <pageSetup orientation="landscape" r:id="rId1"/>
  <headerFooter>
    <oddHeader>&amp;L&amp;A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4BED6-48F6-4E70-8E6D-555304444E8F}">
  <dimension ref="A2:K35"/>
  <sheetViews>
    <sheetView view="pageLayout" zoomScaleNormal="100" workbookViewId="0">
      <selection activeCell="M1" sqref="M1"/>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11" t="s">
        <v>729</v>
      </c>
      <c r="B3" s="6" t="s">
        <v>730</v>
      </c>
      <c r="C3" s="6" t="s">
        <v>731</v>
      </c>
      <c r="D3" s="1" t="s">
        <v>2906</v>
      </c>
      <c r="E3" s="1" t="s">
        <v>20</v>
      </c>
      <c r="F3" s="1" t="s">
        <v>17</v>
      </c>
      <c r="G3" s="2"/>
      <c r="H3" s="2"/>
      <c r="I3" s="2"/>
      <c r="J3" s="4"/>
      <c r="K3" s="1" t="s">
        <v>24</v>
      </c>
    </row>
    <row r="4" spans="1:11" ht="45" customHeight="1" x14ac:dyDescent="0.3">
      <c r="A4" s="11" t="s">
        <v>733</v>
      </c>
      <c r="B4" s="6" t="s">
        <v>734</v>
      </c>
      <c r="C4" s="6" t="s">
        <v>735</v>
      </c>
      <c r="D4" s="1" t="s">
        <v>2906</v>
      </c>
      <c r="E4" s="1" t="s">
        <v>20</v>
      </c>
      <c r="F4" s="1" t="s">
        <v>17</v>
      </c>
      <c r="G4" s="2"/>
      <c r="H4" s="2"/>
      <c r="I4" s="2"/>
      <c r="J4" s="4"/>
      <c r="K4" s="1" t="s">
        <v>24</v>
      </c>
    </row>
    <row r="5" spans="1:11" ht="45" customHeight="1" x14ac:dyDescent="0.3">
      <c r="A5" s="11" t="s">
        <v>736</v>
      </c>
      <c r="B5" s="6" t="s">
        <v>737</v>
      </c>
      <c r="C5" s="6" t="s">
        <v>738</v>
      </c>
      <c r="D5" s="1" t="s">
        <v>2906</v>
      </c>
      <c r="E5" s="1" t="s">
        <v>20</v>
      </c>
      <c r="F5" s="1" t="s">
        <v>17</v>
      </c>
      <c r="G5" s="2"/>
      <c r="H5" s="2"/>
      <c r="I5" s="2"/>
      <c r="J5" s="4"/>
      <c r="K5" s="1" t="s">
        <v>24</v>
      </c>
    </row>
    <row r="6" spans="1:11" ht="45" customHeight="1" x14ac:dyDescent="0.3">
      <c r="A6" s="11" t="s">
        <v>739</v>
      </c>
      <c r="B6" s="6" t="s">
        <v>2246</v>
      </c>
      <c r="C6" s="6" t="s">
        <v>2247</v>
      </c>
      <c r="D6" s="1" t="s">
        <v>2906</v>
      </c>
      <c r="E6" s="1" t="s">
        <v>20</v>
      </c>
      <c r="F6" s="1" t="s">
        <v>17</v>
      </c>
      <c r="G6" s="2"/>
      <c r="H6" s="2"/>
      <c r="I6" s="2"/>
      <c r="J6" s="4"/>
      <c r="K6" s="1" t="s">
        <v>24</v>
      </c>
    </row>
    <row r="7" spans="1:11" ht="45" customHeight="1" x14ac:dyDescent="0.3">
      <c r="A7" s="11" t="s">
        <v>740</v>
      </c>
      <c r="B7" s="6" t="s">
        <v>741</v>
      </c>
      <c r="C7" s="6" t="s">
        <v>742</v>
      </c>
      <c r="D7" s="1" t="s">
        <v>2906</v>
      </c>
      <c r="E7" s="1" t="s">
        <v>20</v>
      </c>
      <c r="F7" s="1" t="s">
        <v>17</v>
      </c>
      <c r="G7" s="2"/>
      <c r="H7" s="2"/>
      <c r="I7" s="2"/>
      <c r="J7" s="4"/>
      <c r="K7" s="1" t="s">
        <v>24</v>
      </c>
    </row>
    <row r="8" spans="1:11" ht="45" customHeight="1" x14ac:dyDescent="0.3">
      <c r="A8" s="11" t="s">
        <v>743</v>
      </c>
      <c r="B8" s="6" t="s">
        <v>2252</v>
      </c>
      <c r="C8" s="6" t="s">
        <v>2253</v>
      </c>
      <c r="D8" s="1" t="s">
        <v>2906</v>
      </c>
      <c r="E8" s="1" t="s">
        <v>20</v>
      </c>
      <c r="F8" s="1" t="s">
        <v>17</v>
      </c>
      <c r="G8" s="2"/>
      <c r="H8" s="2"/>
      <c r="I8" s="2"/>
      <c r="J8" s="4"/>
      <c r="K8" s="1" t="s">
        <v>24</v>
      </c>
    </row>
    <row r="9" spans="1:11" ht="45" customHeight="1" x14ac:dyDescent="0.3">
      <c r="A9" s="11" t="s">
        <v>745</v>
      </c>
      <c r="B9" s="6" t="s">
        <v>2256</v>
      </c>
      <c r="C9" s="6" t="s">
        <v>2257</v>
      </c>
      <c r="D9" s="1" t="s">
        <v>2906</v>
      </c>
      <c r="E9" s="1" t="s">
        <v>20</v>
      </c>
      <c r="F9" s="1" t="s">
        <v>17</v>
      </c>
      <c r="G9" s="2"/>
      <c r="H9" s="2"/>
      <c r="I9" s="2"/>
      <c r="J9" s="4"/>
      <c r="K9" s="1" t="s">
        <v>24</v>
      </c>
    </row>
    <row r="10" spans="1:11" ht="45" customHeight="1" x14ac:dyDescent="0.3">
      <c r="A10" s="11" t="s">
        <v>747</v>
      </c>
      <c r="B10" s="6" t="s">
        <v>748</v>
      </c>
      <c r="C10" s="6" t="s">
        <v>749</v>
      </c>
      <c r="D10" s="1" t="s">
        <v>2906</v>
      </c>
      <c r="E10" s="1" t="s">
        <v>20</v>
      </c>
      <c r="F10" s="1" t="s">
        <v>17</v>
      </c>
      <c r="G10" s="2"/>
      <c r="H10" s="2"/>
      <c r="I10" s="2"/>
      <c r="J10" s="4"/>
      <c r="K10" s="1" t="s">
        <v>24</v>
      </c>
    </row>
    <row r="11" spans="1:11" ht="45" customHeight="1" x14ac:dyDescent="0.3">
      <c r="A11" s="11" t="s">
        <v>750</v>
      </c>
      <c r="B11" s="6" t="s">
        <v>751</v>
      </c>
      <c r="C11" s="6" t="s">
        <v>752</v>
      </c>
      <c r="D11" s="1" t="s">
        <v>2906</v>
      </c>
      <c r="E11" s="1" t="s">
        <v>20</v>
      </c>
      <c r="F11" s="1" t="s">
        <v>17</v>
      </c>
      <c r="G11" s="2"/>
      <c r="H11" s="2"/>
      <c r="I11" s="2"/>
      <c r="J11" s="4"/>
      <c r="K11" s="1" t="s">
        <v>22</v>
      </c>
    </row>
    <row r="12" spans="1:11" ht="45" customHeight="1" x14ac:dyDescent="0.3">
      <c r="A12" s="11" t="s">
        <v>753</v>
      </c>
      <c r="B12" s="6" t="s">
        <v>2264</v>
      </c>
      <c r="C12" s="6" t="s">
        <v>2265</v>
      </c>
      <c r="D12" s="1" t="s">
        <v>2906</v>
      </c>
      <c r="E12" s="1" t="s">
        <v>20</v>
      </c>
      <c r="F12" s="1" t="s">
        <v>17</v>
      </c>
      <c r="G12" s="2"/>
      <c r="H12" s="2"/>
      <c r="I12" s="2"/>
      <c r="J12" s="4"/>
      <c r="K12" s="1" t="s">
        <v>24</v>
      </c>
    </row>
    <row r="13" spans="1:11" ht="45" customHeight="1" x14ac:dyDescent="0.3">
      <c r="A13" s="11" t="s">
        <v>754</v>
      </c>
      <c r="B13" s="11" t="s">
        <v>755</v>
      </c>
      <c r="C13" s="11" t="s">
        <v>756</v>
      </c>
      <c r="D13" s="11" t="s">
        <v>2906</v>
      </c>
      <c r="E13" s="11" t="s">
        <v>16</v>
      </c>
      <c r="F13" s="11" t="s">
        <v>18</v>
      </c>
      <c r="G13" s="14"/>
      <c r="H13" s="14"/>
      <c r="I13" s="14"/>
      <c r="J13" s="10"/>
      <c r="K13" s="15" t="s">
        <v>24</v>
      </c>
    </row>
    <row r="14" spans="1:11" ht="45" customHeight="1" x14ac:dyDescent="0.3">
      <c r="A14" s="11" t="s">
        <v>757</v>
      </c>
      <c r="B14" s="11" t="s">
        <v>746</v>
      </c>
      <c r="C14" s="11" t="s">
        <v>758</v>
      </c>
      <c r="D14" s="11" t="s">
        <v>2906</v>
      </c>
      <c r="E14" s="11" t="s">
        <v>16</v>
      </c>
      <c r="F14" s="11" t="s">
        <v>18</v>
      </c>
      <c r="G14" s="14"/>
      <c r="H14" s="14"/>
      <c r="I14" s="14"/>
      <c r="J14" s="10"/>
      <c r="K14" s="15" t="s">
        <v>24</v>
      </c>
    </row>
    <row r="15" spans="1:11" ht="45" customHeight="1" x14ac:dyDescent="0.3">
      <c r="A15" s="11" t="s">
        <v>759</v>
      </c>
      <c r="B15" s="11" t="s">
        <v>744</v>
      </c>
      <c r="C15" s="11" t="s">
        <v>760</v>
      </c>
      <c r="D15" s="11" t="s">
        <v>2906</v>
      </c>
      <c r="E15" s="11" t="s">
        <v>16</v>
      </c>
      <c r="F15" s="11" t="s">
        <v>18</v>
      </c>
      <c r="G15" s="14"/>
      <c r="H15" s="14"/>
      <c r="I15" s="14"/>
      <c r="J15" s="10"/>
      <c r="K15" s="15" t="s">
        <v>24</v>
      </c>
    </row>
    <row r="16" spans="1:11" ht="45" customHeight="1" x14ac:dyDescent="0.3">
      <c r="A16" s="11" t="s">
        <v>761</v>
      </c>
      <c r="B16" s="11" t="s">
        <v>748</v>
      </c>
      <c r="C16" s="11" t="s">
        <v>762</v>
      </c>
      <c r="D16" s="11" t="s">
        <v>2906</v>
      </c>
      <c r="E16" s="11" t="s">
        <v>16</v>
      </c>
      <c r="F16" s="11" t="s">
        <v>18</v>
      </c>
      <c r="G16" s="14"/>
      <c r="H16" s="14"/>
      <c r="I16" s="14"/>
      <c r="J16" s="10"/>
      <c r="K16" s="15" t="s">
        <v>24</v>
      </c>
    </row>
    <row r="17" spans="1:11" ht="45" customHeight="1" x14ac:dyDescent="0.3">
      <c r="A17" s="11" t="s">
        <v>1060</v>
      </c>
      <c r="B17" s="11" t="s">
        <v>1061</v>
      </c>
      <c r="C17" s="11" t="s">
        <v>1062</v>
      </c>
      <c r="D17" s="11" t="s">
        <v>2906</v>
      </c>
      <c r="E17" s="11" t="s">
        <v>16</v>
      </c>
      <c r="F17" s="11" t="s">
        <v>17</v>
      </c>
      <c r="G17" s="14"/>
      <c r="H17" s="14"/>
      <c r="I17" s="14"/>
      <c r="J17" s="10"/>
      <c r="K17" s="15" t="s">
        <v>24</v>
      </c>
    </row>
    <row r="18" spans="1:11" ht="45" customHeight="1" x14ac:dyDescent="0.3">
      <c r="A18" s="11" t="s">
        <v>1063</v>
      </c>
      <c r="B18" s="11" t="s">
        <v>1064</v>
      </c>
      <c r="C18" s="11" t="s">
        <v>1065</v>
      </c>
      <c r="D18" s="11" t="s">
        <v>2906</v>
      </c>
      <c r="E18" s="11" t="s">
        <v>16</v>
      </c>
      <c r="F18" s="11" t="s">
        <v>17</v>
      </c>
      <c r="G18" s="14"/>
      <c r="H18" s="14"/>
      <c r="I18" s="14"/>
      <c r="J18" s="10"/>
      <c r="K18" s="15" t="s">
        <v>24</v>
      </c>
    </row>
    <row r="19" spans="1:11" ht="45" customHeight="1" x14ac:dyDescent="0.3">
      <c r="A19" s="11" t="s">
        <v>1066</v>
      </c>
      <c r="B19" s="11" t="s">
        <v>1067</v>
      </c>
      <c r="C19" s="11" t="s">
        <v>1068</v>
      </c>
      <c r="D19" s="11" t="s">
        <v>2906</v>
      </c>
      <c r="E19" s="11" t="s">
        <v>16</v>
      </c>
      <c r="F19" s="11" t="s">
        <v>18</v>
      </c>
      <c r="G19" s="14"/>
      <c r="H19" s="14"/>
      <c r="I19" s="14"/>
      <c r="J19" s="10"/>
      <c r="K19" s="15" t="s">
        <v>24</v>
      </c>
    </row>
    <row r="20" spans="1:11" ht="45" customHeight="1" x14ac:dyDescent="0.3">
      <c r="A20" s="11" t="s">
        <v>1069</v>
      </c>
      <c r="B20" s="11" t="s">
        <v>1070</v>
      </c>
      <c r="C20" s="11" t="s">
        <v>1071</v>
      </c>
      <c r="D20" s="11" t="s">
        <v>2906</v>
      </c>
      <c r="E20" s="11" t="s">
        <v>16</v>
      </c>
      <c r="F20" s="11" t="s">
        <v>17</v>
      </c>
      <c r="G20" s="14"/>
      <c r="H20" s="14"/>
      <c r="I20" s="14"/>
      <c r="J20" s="10"/>
      <c r="K20" s="15" t="s">
        <v>1072</v>
      </c>
    </row>
    <row r="21" spans="1:11" ht="45" customHeight="1" x14ac:dyDescent="0.3">
      <c r="A21" s="11" t="s">
        <v>1073</v>
      </c>
      <c r="B21" s="11" t="s">
        <v>1074</v>
      </c>
      <c r="C21" s="11" t="s">
        <v>1075</v>
      </c>
      <c r="D21" s="11" t="s">
        <v>2906</v>
      </c>
      <c r="E21" s="11" t="s">
        <v>16</v>
      </c>
      <c r="F21" s="11" t="s">
        <v>17</v>
      </c>
      <c r="G21" s="14"/>
      <c r="H21" s="14"/>
      <c r="I21" s="14"/>
      <c r="J21" s="10"/>
      <c r="K21" s="15" t="s">
        <v>24</v>
      </c>
    </row>
    <row r="22" spans="1:11" ht="45" customHeight="1" x14ac:dyDescent="0.3">
      <c r="A22" s="11" t="s">
        <v>1076</v>
      </c>
      <c r="B22" s="11" t="s">
        <v>1077</v>
      </c>
      <c r="C22" s="11" t="s">
        <v>1078</v>
      </c>
      <c r="D22" s="11" t="s">
        <v>2906</v>
      </c>
      <c r="E22" s="11" t="s">
        <v>16</v>
      </c>
      <c r="F22" s="11" t="s">
        <v>17</v>
      </c>
      <c r="G22" s="14"/>
      <c r="H22" s="14"/>
      <c r="I22" s="14"/>
      <c r="J22" s="10"/>
      <c r="K22" s="15" t="s">
        <v>24</v>
      </c>
    </row>
    <row r="23" spans="1:11" ht="45" customHeight="1" x14ac:dyDescent="0.3">
      <c r="A23" s="11"/>
      <c r="B23" s="11"/>
      <c r="C23" s="11"/>
      <c r="D23" s="11"/>
      <c r="E23" s="11"/>
      <c r="F23" s="11"/>
      <c r="G23" s="14"/>
      <c r="H23" s="14"/>
      <c r="I23" s="14"/>
      <c r="J23" s="10"/>
      <c r="K23" s="15"/>
    </row>
    <row r="24" spans="1:11" ht="45" customHeight="1" x14ac:dyDescent="0.3">
      <c r="A24" s="11"/>
      <c r="B24" s="11"/>
      <c r="C24" s="11"/>
      <c r="D24" s="11"/>
      <c r="E24" s="11"/>
      <c r="F24" s="11"/>
      <c r="G24" s="14"/>
      <c r="H24" s="14"/>
      <c r="I24" s="14"/>
      <c r="J24" s="10"/>
      <c r="K24" s="15"/>
    </row>
    <row r="25" spans="1:11" x14ac:dyDescent="0.3">
      <c r="A25" s="11"/>
      <c r="B25" s="11"/>
      <c r="C25" s="11"/>
      <c r="D25" s="11"/>
      <c r="E25" s="11"/>
      <c r="F25" s="11"/>
      <c r="G25" s="14"/>
      <c r="H25" s="14"/>
      <c r="I25" s="14"/>
      <c r="J25" s="10"/>
      <c r="K25" s="15"/>
    </row>
    <row r="26" spans="1:11" x14ac:dyDescent="0.3">
      <c r="A26" s="11"/>
      <c r="B26" s="11"/>
      <c r="C26" s="11"/>
      <c r="D26" s="11"/>
      <c r="E26" s="11"/>
      <c r="F26" s="11"/>
      <c r="G26" s="11"/>
      <c r="H26" s="11"/>
      <c r="I26" s="11"/>
      <c r="J26" s="11"/>
      <c r="K26" s="16"/>
    </row>
    <row r="27" spans="1:11" x14ac:dyDescent="0.3">
      <c r="A27" s="11"/>
      <c r="B27" s="11"/>
      <c r="C27" s="11"/>
      <c r="D27" s="11"/>
      <c r="E27" s="11"/>
      <c r="F27" s="11"/>
      <c r="G27" s="11"/>
      <c r="H27" s="11"/>
      <c r="I27" s="11"/>
      <c r="J27" s="11"/>
      <c r="K27" s="16"/>
    </row>
    <row r="28" spans="1:11" x14ac:dyDescent="0.3">
      <c r="A28" s="11"/>
      <c r="B28" s="11"/>
      <c r="C28" s="11"/>
      <c r="D28" s="11"/>
      <c r="E28" s="11"/>
      <c r="F28" s="11"/>
      <c r="G28" s="11"/>
      <c r="H28" s="11"/>
      <c r="I28" s="11"/>
      <c r="J28" s="11"/>
      <c r="K28" s="16"/>
    </row>
    <row r="29" spans="1:11" x14ac:dyDescent="0.3">
      <c r="A29" s="11"/>
      <c r="B29" s="11"/>
      <c r="C29" s="11"/>
      <c r="D29" s="11"/>
      <c r="E29" s="11"/>
      <c r="F29" s="11"/>
      <c r="G29" s="11"/>
      <c r="H29" s="11"/>
      <c r="I29" s="11"/>
      <c r="J29" s="11"/>
      <c r="K29" s="16"/>
    </row>
    <row r="30" spans="1:11" x14ac:dyDescent="0.3">
      <c r="A30" s="11"/>
      <c r="B30" s="11"/>
      <c r="C30" s="11"/>
      <c r="D30" s="11"/>
      <c r="E30" s="11"/>
      <c r="F30" s="11"/>
      <c r="G30" s="11"/>
      <c r="H30" s="11"/>
      <c r="I30" s="11"/>
      <c r="J30" s="11"/>
      <c r="K30" s="16"/>
    </row>
    <row r="31" spans="1:11" x14ac:dyDescent="0.3">
      <c r="A31" s="11"/>
      <c r="B31" s="11"/>
      <c r="C31" s="11"/>
      <c r="D31" s="11"/>
      <c r="E31" s="11"/>
      <c r="F31" s="11"/>
      <c r="G31" s="11"/>
      <c r="H31" s="11"/>
      <c r="I31" s="11"/>
      <c r="J31" s="11"/>
      <c r="K31" s="16"/>
    </row>
    <row r="32" spans="1:11" x14ac:dyDescent="0.3">
      <c r="A32" s="11"/>
      <c r="B32" s="11"/>
      <c r="C32" s="11"/>
      <c r="D32" s="11"/>
      <c r="E32" s="11"/>
      <c r="F32" s="11"/>
      <c r="G32" s="11"/>
      <c r="H32" s="11"/>
      <c r="I32" s="11"/>
      <c r="J32" s="11"/>
      <c r="K32" s="16"/>
    </row>
    <row r="33" spans="1:11" x14ac:dyDescent="0.3">
      <c r="A33" s="11"/>
      <c r="B33" s="11"/>
      <c r="C33" s="11"/>
      <c r="D33" s="11"/>
      <c r="E33" s="11"/>
      <c r="F33" s="11"/>
      <c r="G33" s="11"/>
      <c r="H33" s="11"/>
      <c r="I33" s="11"/>
      <c r="J33" s="11"/>
      <c r="K33" s="16"/>
    </row>
    <row r="34" spans="1:11" x14ac:dyDescent="0.3">
      <c r="A34" s="11"/>
      <c r="B34" s="11"/>
      <c r="C34" s="11"/>
      <c r="D34" s="11"/>
      <c r="E34" s="11"/>
      <c r="F34" s="11"/>
      <c r="G34" s="11"/>
      <c r="H34" s="11"/>
      <c r="I34" s="11"/>
      <c r="J34" s="11"/>
      <c r="K34" s="16"/>
    </row>
    <row r="35" spans="1:11" x14ac:dyDescent="0.3">
      <c r="A35" s="11"/>
      <c r="B35" s="11"/>
      <c r="C35" s="11"/>
      <c r="D35" s="11"/>
      <c r="E35" s="11"/>
      <c r="F35" s="11"/>
      <c r="G35" s="11"/>
      <c r="H35" s="11"/>
      <c r="I35" s="11"/>
      <c r="J35" s="11"/>
      <c r="K35" s="16"/>
    </row>
  </sheetData>
  <conditionalFormatting sqref="A3:I35">
    <cfRule type="expression" dxfId="19" priority="1">
      <formula>$F3="d"</formula>
    </cfRule>
    <cfRule type="expression" dxfId="18" priority="2">
      <formula>$F3="m"</formula>
    </cfRule>
  </conditionalFormatting>
  <conditionalFormatting sqref="A3:K35">
    <cfRule type="expression" dxfId="17" priority="3">
      <formula>$F3="v"</formula>
    </cfRule>
    <cfRule type="expression" dxfId="16" priority="4">
      <formula>$F3="no"</formula>
    </cfRule>
  </conditionalFormatting>
  <printOptions horizontalCentered="1"/>
  <pageMargins left="0.2" right="0.2" top="0.25" bottom="0.25" header="0.05" footer="0.3"/>
  <pageSetup orientation="landscape" r:id="rId1"/>
  <headerFooter>
    <oddHeader>&amp;L&amp;A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C4FDA-A486-47D5-AFDC-59202E5D6439}">
  <dimension ref="B1:N499"/>
  <sheetViews>
    <sheetView topLeftCell="A438" workbookViewId="0">
      <selection activeCell="B454" sqref="B454:L490"/>
    </sheetView>
  </sheetViews>
  <sheetFormatPr defaultRowHeight="14.4" x14ac:dyDescent="0.3"/>
  <cols>
    <col min="2" max="2" width="35.33203125" customWidth="1"/>
    <col min="3" max="3" width="18.77734375" customWidth="1"/>
    <col min="4" max="4" width="17.109375" customWidth="1"/>
    <col min="6" max="6" width="5.33203125" customWidth="1"/>
    <col min="7" max="10" width="7.5546875" customWidth="1"/>
  </cols>
  <sheetData>
    <row r="1" spans="2:14" x14ac:dyDescent="0.3">
      <c r="B1">
        <f>COUNTA(B3:B530)</f>
        <v>491</v>
      </c>
      <c r="C1">
        <f>B1/3</f>
        <v>163.66666666666666</v>
      </c>
      <c r="G1">
        <f>COUNTIF(G3:G530,"yes")</f>
        <v>194</v>
      </c>
    </row>
    <row r="2" spans="2:14" x14ac:dyDescent="0.3">
      <c r="B2" t="s">
        <v>4</v>
      </c>
      <c r="C2" t="s">
        <v>5</v>
      </c>
      <c r="D2" t="s">
        <v>6</v>
      </c>
      <c r="E2" t="s">
        <v>7</v>
      </c>
      <c r="F2" t="s">
        <v>8</v>
      </c>
      <c r="G2" t="s">
        <v>9</v>
      </c>
      <c r="L2" t="s">
        <v>14</v>
      </c>
      <c r="M2" t="s">
        <v>11</v>
      </c>
    </row>
    <row r="3" spans="2:14" x14ac:dyDescent="0.3">
      <c r="B3" t="s">
        <v>812</v>
      </c>
      <c r="C3" t="s">
        <v>813</v>
      </c>
      <c r="D3" t="s">
        <v>814</v>
      </c>
      <c r="E3" t="s">
        <v>2904</v>
      </c>
      <c r="F3" t="s">
        <v>27</v>
      </c>
      <c r="G3" t="s">
        <v>18</v>
      </c>
      <c r="H3" s="13"/>
      <c r="I3" s="13"/>
      <c r="J3" s="13"/>
      <c r="K3" s="9"/>
      <c r="L3" s="262"/>
      <c r="M3" t="s">
        <v>815</v>
      </c>
      <c r="N3" t="s">
        <v>2903</v>
      </c>
    </row>
    <row r="4" spans="2:14" x14ac:dyDescent="0.3">
      <c r="B4" t="s">
        <v>816</v>
      </c>
      <c r="C4" t="s">
        <v>817</v>
      </c>
      <c r="D4" t="s">
        <v>818</v>
      </c>
      <c r="E4" t="s">
        <v>2904</v>
      </c>
      <c r="F4" t="s">
        <v>27</v>
      </c>
      <c r="G4" t="s">
        <v>18</v>
      </c>
      <c r="H4" s="13"/>
      <c r="I4" s="13"/>
      <c r="J4" s="13"/>
      <c r="K4" s="9"/>
      <c r="L4" s="262"/>
      <c r="M4" t="s">
        <v>815</v>
      </c>
      <c r="N4" t="s">
        <v>2903</v>
      </c>
    </row>
    <row r="5" spans="2:14" x14ac:dyDescent="0.3">
      <c r="B5" t="s">
        <v>819</v>
      </c>
      <c r="C5" t="s">
        <v>820</v>
      </c>
      <c r="D5" t="s">
        <v>821</v>
      </c>
      <c r="E5" t="s">
        <v>2904</v>
      </c>
      <c r="F5" t="s">
        <v>20</v>
      </c>
      <c r="G5" t="s">
        <v>17</v>
      </c>
      <c r="H5" s="13"/>
      <c r="I5" s="13"/>
      <c r="J5" s="13"/>
      <c r="K5" s="9"/>
      <c r="L5" s="262"/>
      <c r="M5" t="s">
        <v>815</v>
      </c>
      <c r="N5" t="s">
        <v>2903</v>
      </c>
    </row>
    <row r="6" spans="2:14" x14ac:dyDescent="0.3">
      <c r="B6" t="s">
        <v>880</v>
      </c>
      <c r="C6" t="s">
        <v>881</v>
      </c>
      <c r="D6" t="s">
        <v>882</v>
      </c>
      <c r="E6" t="s">
        <v>2904</v>
      </c>
      <c r="F6" t="s">
        <v>27</v>
      </c>
      <c r="G6" t="s">
        <v>18</v>
      </c>
      <c r="H6" s="252"/>
      <c r="I6" s="252"/>
      <c r="J6" s="252"/>
      <c r="K6" s="251"/>
      <c r="L6" s="262"/>
      <c r="M6" t="s">
        <v>815</v>
      </c>
      <c r="N6" t="s">
        <v>2903</v>
      </c>
    </row>
    <row r="7" spans="2:14" x14ac:dyDescent="0.3">
      <c r="B7" t="s">
        <v>883</v>
      </c>
      <c r="C7" t="s">
        <v>884</v>
      </c>
      <c r="D7" t="s">
        <v>885</v>
      </c>
      <c r="E7" t="s">
        <v>2904</v>
      </c>
      <c r="F7" t="s">
        <v>27</v>
      </c>
      <c r="G7" t="s">
        <v>18</v>
      </c>
      <c r="H7" s="252"/>
      <c r="I7" s="252"/>
      <c r="J7" s="252"/>
      <c r="K7" s="251"/>
      <c r="L7" s="262"/>
      <c r="M7" t="s">
        <v>815</v>
      </c>
      <c r="N7" t="s">
        <v>2903</v>
      </c>
    </row>
    <row r="8" spans="2:14" x14ac:dyDescent="0.3">
      <c r="B8" t="s">
        <v>886</v>
      </c>
      <c r="C8" t="s">
        <v>887</v>
      </c>
      <c r="D8" t="s">
        <v>888</v>
      </c>
      <c r="E8" t="s">
        <v>2906</v>
      </c>
      <c r="F8" t="s">
        <v>20</v>
      </c>
      <c r="G8" t="s">
        <v>17</v>
      </c>
      <c r="H8" s="252"/>
      <c r="I8" s="252"/>
      <c r="J8" s="252"/>
      <c r="K8" s="251"/>
      <c r="L8" s="262"/>
      <c r="M8" t="s">
        <v>815</v>
      </c>
      <c r="N8" t="s">
        <v>2903</v>
      </c>
    </row>
    <row r="9" spans="2:14" x14ac:dyDescent="0.3">
      <c r="B9" t="s">
        <v>1213</v>
      </c>
      <c r="C9" t="s">
        <v>1214</v>
      </c>
      <c r="D9" t="s">
        <v>1215</v>
      </c>
      <c r="E9" t="s">
        <v>2905</v>
      </c>
      <c r="F9" t="s">
        <v>27</v>
      </c>
      <c r="G9" t="s">
        <v>18</v>
      </c>
      <c r="H9" s="252"/>
      <c r="I9" s="252"/>
      <c r="J9" s="252"/>
      <c r="K9" s="251"/>
      <c r="L9" s="262"/>
      <c r="M9" t="s">
        <v>815</v>
      </c>
      <c r="N9" t="s">
        <v>2903</v>
      </c>
    </row>
    <row r="10" spans="2:14" x14ac:dyDescent="0.3">
      <c r="B10" t="s">
        <v>1216</v>
      </c>
      <c r="C10" t="s">
        <v>1217</v>
      </c>
      <c r="D10" t="s">
        <v>1218</v>
      </c>
      <c r="E10" t="s">
        <v>2905</v>
      </c>
      <c r="F10" t="s">
        <v>27</v>
      </c>
      <c r="G10" t="s">
        <v>18</v>
      </c>
      <c r="H10" s="252"/>
      <c r="I10" s="252"/>
      <c r="J10" s="252"/>
      <c r="K10" s="251"/>
      <c r="L10" s="262"/>
      <c r="M10" t="s">
        <v>815</v>
      </c>
      <c r="N10" t="s">
        <v>2903</v>
      </c>
    </row>
    <row r="11" spans="2:14" x14ac:dyDescent="0.3">
      <c r="B11" t="s">
        <v>1219</v>
      </c>
      <c r="C11" t="s">
        <v>1220</v>
      </c>
      <c r="D11" t="s">
        <v>1221</v>
      </c>
      <c r="E11" t="s">
        <v>2905</v>
      </c>
      <c r="F11" t="s">
        <v>27</v>
      </c>
      <c r="G11" t="s">
        <v>18</v>
      </c>
      <c r="H11" s="252"/>
      <c r="I11" s="252"/>
      <c r="J11" s="252"/>
      <c r="K11" s="251"/>
      <c r="L11" s="262"/>
      <c r="M11" t="s">
        <v>815</v>
      </c>
      <c r="N11" t="s">
        <v>2903</v>
      </c>
    </row>
    <row r="12" spans="2:14" x14ac:dyDescent="0.3">
      <c r="B12" t="s">
        <v>1222</v>
      </c>
      <c r="C12" t="s">
        <v>1223</v>
      </c>
      <c r="D12" t="s">
        <v>1224</v>
      </c>
      <c r="E12" t="s">
        <v>2905</v>
      </c>
      <c r="F12" t="s">
        <v>27</v>
      </c>
      <c r="G12" t="s">
        <v>18</v>
      </c>
      <c r="H12" s="252"/>
      <c r="I12" s="252"/>
      <c r="J12" s="252"/>
      <c r="K12" s="251"/>
      <c r="L12" s="262"/>
      <c r="M12" t="s">
        <v>815</v>
      </c>
      <c r="N12" t="s">
        <v>2903</v>
      </c>
    </row>
    <row r="13" spans="2:14" x14ac:dyDescent="0.3">
      <c r="B13" t="s">
        <v>1225</v>
      </c>
      <c r="C13" t="s">
        <v>1226</v>
      </c>
      <c r="D13" t="s">
        <v>1227</v>
      </c>
      <c r="E13" t="s">
        <v>2905</v>
      </c>
      <c r="F13" t="s">
        <v>27</v>
      </c>
      <c r="G13" t="s">
        <v>18</v>
      </c>
      <c r="H13" s="252"/>
      <c r="I13" s="252"/>
      <c r="J13" s="252"/>
      <c r="K13" s="251"/>
      <c r="L13" s="262"/>
      <c r="M13" t="s">
        <v>815</v>
      </c>
      <c r="N13" t="s">
        <v>2903</v>
      </c>
    </row>
    <row r="14" spans="2:14" x14ac:dyDescent="0.3">
      <c r="B14" t="s">
        <v>1228</v>
      </c>
      <c r="C14" t="s">
        <v>1229</v>
      </c>
      <c r="D14" t="s">
        <v>1230</v>
      </c>
      <c r="E14" t="s">
        <v>2905</v>
      </c>
      <c r="F14" t="s">
        <v>27</v>
      </c>
      <c r="G14" t="s">
        <v>18</v>
      </c>
      <c r="H14" s="252"/>
      <c r="I14" s="252"/>
      <c r="J14" s="252"/>
      <c r="K14" s="251"/>
      <c r="L14" s="262"/>
      <c r="M14" t="s">
        <v>815</v>
      </c>
      <c r="N14" t="s">
        <v>2903</v>
      </c>
    </row>
    <row r="15" spans="2:14" x14ac:dyDescent="0.3">
      <c r="B15" t="s">
        <v>1231</v>
      </c>
      <c r="C15" t="s">
        <v>1232</v>
      </c>
      <c r="D15" t="s">
        <v>1233</v>
      </c>
      <c r="E15" t="s">
        <v>2905</v>
      </c>
      <c r="F15" t="s">
        <v>27</v>
      </c>
      <c r="G15" t="s">
        <v>18</v>
      </c>
      <c r="H15" s="252"/>
      <c r="I15" s="252"/>
      <c r="J15" s="252"/>
      <c r="K15" s="251"/>
      <c r="L15" s="262"/>
      <c r="M15" t="s">
        <v>815</v>
      </c>
      <c r="N15" t="s">
        <v>2903</v>
      </c>
    </row>
    <row r="16" spans="2:14" x14ac:dyDescent="0.3">
      <c r="B16" t="s">
        <v>1234</v>
      </c>
      <c r="C16" t="s">
        <v>1235</v>
      </c>
      <c r="D16" t="s">
        <v>1236</v>
      </c>
      <c r="E16" t="s">
        <v>2905</v>
      </c>
      <c r="F16" t="s">
        <v>27</v>
      </c>
      <c r="G16" t="s">
        <v>18</v>
      </c>
      <c r="H16" s="252"/>
      <c r="I16" s="252"/>
      <c r="J16" s="252"/>
      <c r="K16" s="251"/>
      <c r="L16" s="262"/>
      <c r="M16" t="s">
        <v>815</v>
      </c>
      <c r="N16" t="s">
        <v>2903</v>
      </c>
    </row>
    <row r="17" spans="2:14" x14ac:dyDescent="0.3">
      <c r="B17" t="s">
        <v>1237</v>
      </c>
      <c r="C17" t="s">
        <v>1238</v>
      </c>
      <c r="D17" t="s">
        <v>1239</v>
      </c>
      <c r="E17" t="s">
        <v>2905</v>
      </c>
      <c r="F17" t="s">
        <v>27</v>
      </c>
      <c r="G17" t="s">
        <v>18</v>
      </c>
      <c r="H17" s="252"/>
      <c r="I17" s="252"/>
      <c r="J17" s="252"/>
      <c r="K17" s="251"/>
      <c r="L17" s="262"/>
      <c r="M17" t="s">
        <v>815</v>
      </c>
      <c r="N17" t="s">
        <v>2903</v>
      </c>
    </row>
    <row r="18" spans="2:14" x14ac:dyDescent="0.3">
      <c r="B18" t="s">
        <v>1240</v>
      </c>
      <c r="C18" t="s">
        <v>1241</v>
      </c>
      <c r="D18" t="s">
        <v>1242</v>
      </c>
      <c r="E18" t="s">
        <v>2905</v>
      </c>
      <c r="F18" t="s">
        <v>27</v>
      </c>
      <c r="G18" t="s">
        <v>18</v>
      </c>
      <c r="H18" s="252"/>
      <c r="I18" s="252"/>
      <c r="J18" s="252"/>
      <c r="K18" s="251"/>
      <c r="L18" s="262"/>
      <c r="M18" t="s">
        <v>815</v>
      </c>
      <c r="N18" t="s">
        <v>2903</v>
      </c>
    </row>
    <row r="19" spans="2:14" x14ac:dyDescent="0.3">
      <c r="B19" t="s">
        <v>1243</v>
      </c>
      <c r="C19" t="s">
        <v>1244</v>
      </c>
      <c r="D19" t="s">
        <v>1245</v>
      </c>
      <c r="E19" t="s">
        <v>2905</v>
      </c>
      <c r="F19" t="s">
        <v>27</v>
      </c>
      <c r="G19" t="s">
        <v>18</v>
      </c>
      <c r="H19" s="252"/>
      <c r="I19" s="252"/>
      <c r="J19" s="252"/>
      <c r="K19" s="251"/>
      <c r="L19" s="262"/>
      <c r="M19" t="s">
        <v>815</v>
      </c>
      <c r="N19" t="s">
        <v>2903</v>
      </c>
    </row>
    <row r="20" spans="2:14" x14ac:dyDescent="0.3">
      <c r="B20" t="s">
        <v>1246</v>
      </c>
      <c r="C20" t="s">
        <v>1247</v>
      </c>
      <c r="D20" t="s">
        <v>1248</v>
      </c>
      <c r="E20" t="s">
        <v>2905</v>
      </c>
      <c r="F20" t="s">
        <v>27</v>
      </c>
      <c r="G20" t="s">
        <v>18</v>
      </c>
      <c r="H20" s="252"/>
      <c r="I20" s="252"/>
      <c r="J20" s="252"/>
      <c r="K20" s="251"/>
      <c r="L20" s="262"/>
      <c r="M20" t="s">
        <v>815</v>
      </c>
      <c r="N20" t="s">
        <v>2903</v>
      </c>
    </row>
    <row r="21" spans="2:14" x14ac:dyDescent="0.3">
      <c r="B21" t="s">
        <v>1249</v>
      </c>
      <c r="C21" t="s">
        <v>1250</v>
      </c>
      <c r="D21" t="s">
        <v>1251</v>
      </c>
      <c r="E21" t="s">
        <v>2905</v>
      </c>
      <c r="F21" t="s">
        <v>27</v>
      </c>
      <c r="G21" t="s">
        <v>18</v>
      </c>
      <c r="H21" s="252"/>
      <c r="I21" s="252"/>
      <c r="J21" s="252"/>
      <c r="K21" s="251"/>
      <c r="L21" s="262"/>
      <c r="M21" t="s">
        <v>815</v>
      </c>
      <c r="N21" t="s">
        <v>2903</v>
      </c>
    </row>
    <row r="22" spans="2:14" x14ac:dyDescent="0.3">
      <c r="B22" t="s">
        <v>1252</v>
      </c>
      <c r="C22" t="s">
        <v>1253</v>
      </c>
      <c r="D22" t="s">
        <v>1254</v>
      </c>
      <c r="E22" t="s">
        <v>2905</v>
      </c>
      <c r="F22" t="s">
        <v>27</v>
      </c>
      <c r="G22" t="s">
        <v>18</v>
      </c>
      <c r="H22" s="252"/>
      <c r="I22" s="252"/>
      <c r="J22" s="252"/>
      <c r="K22" s="251"/>
      <c r="L22" s="262"/>
      <c r="M22" t="s">
        <v>815</v>
      </c>
      <c r="N22" t="s">
        <v>2903</v>
      </c>
    </row>
    <row r="23" spans="2:14" x14ac:dyDescent="0.3">
      <c r="B23" t="s">
        <v>1255</v>
      </c>
      <c r="C23" t="s">
        <v>1256</v>
      </c>
      <c r="D23" t="s">
        <v>1257</v>
      </c>
      <c r="E23" t="s">
        <v>2905</v>
      </c>
      <c r="F23" t="s">
        <v>27</v>
      </c>
      <c r="G23" t="s">
        <v>18</v>
      </c>
      <c r="H23" s="252"/>
      <c r="I23" s="252"/>
      <c r="J23" s="252"/>
      <c r="K23" s="251"/>
      <c r="L23" s="262"/>
      <c r="M23" t="s">
        <v>815</v>
      </c>
      <c r="N23" t="s">
        <v>2903</v>
      </c>
    </row>
    <row r="24" spans="2:14" x14ac:dyDescent="0.3">
      <c r="B24" t="s">
        <v>1258</v>
      </c>
      <c r="C24" t="s">
        <v>1259</v>
      </c>
      <c r="D24" t="s">
        <v>1260</v>
      </c>
      <c r="E24" t="s">
        <v>2905</v>
      </c>
      <c r="F24" t="s">
        <v>27</v>
      </c>
      <c r="G24" t="s">
        <v>18</v>
      </c>
      <c r="H24" s="252"/>
      <c r="I24" s="252"/>
      <c r="J24" s="252"/>
      <c r="K24" s="251"/>
      <c r="L24" s="262"/>
      <c r="M24" t="s">
        <v>815</v>
      </c>
      <c r="N24" t="s">
        <v>2903</v>
      </c>
    </row>
    <row r="25" spans="2:14" x14ac:dyDescent="0.3">
      <c r="B25" t="s">
        <v>1261</v>
      </c>
      <c r="C25" t="s">
        <v>1262</v>
      </c>
      <c r="D25" t="s">
        <v>1263</v>
      </c>
      <c r="E25" t="s">
        <v>2905</v>
      </c>
      <c r="F25" t="s">
        <v>27</v>
      </c>
      <c r="G25" t="s">
        <v>18</v>
      </c>
      <c r="H25" s="252"/>
      <c r="I25" s="252"/>
      <c r="J25" s="252"/>
      <c r="K25" s="251"/>
      <c r="L25" s="262"/>
      <c r="M25" t="s">
        <v>815</v>
      </c>
      <c r="N25" t="s">
        <v>2903</v>
      </c>
    </row>
    <row r="26" spans="2:14" x14ac:dyDescent="0.3">
      <c r="B26" t="s">
        <v>1264</v>
      </c>
      <c r="C26" t="s">
        <v>1265</v>
      </c>
      <c r="D26" t="s">
        <v>1266</v>
      </c>
      <c r="E26" t="s">
        <v>2905</v>
      </c>
      <c r="F26" t="s">
        <v>27</v>
      </c>
      <c r="G26" t="s">
        <v>18</v>
      </c>
      <c r="H26" s="252"/>
      <c r="I26" s="252"/>
      <c r="J26" s="252"/>
      <c r="K26" s="251"/>
      <c r="L26" s="262"/>
      <c r="M26" t="s">
        <v>815</v>
      </c>
      <c r="N26" t="s">
        <v>2903</v>
      </c>
    </row>
    <row r="27" spans="2:14" x14ac:dyDescent="0.3">
      <c r="B27" t="s">
        <v>1267</v>
      </c>
      <c r="C27" t="s">
        <v>1268</v>
      </c>
      <c r="D27" t="s">
        <v>1269</v>
      </c>
      <c r="E27" t="s">
        <v>2905</v>
      </c>
      <c r="F27" t="s">
        <v>27</v>
      </c>
      <c r="G27" t="s">
        <v>18</v>
      </c>
      <c r="H27" s="252"/>
      <c r="I27" s="252"/>
      <c r="J27" s="252"/>
      <c r="K27" s="251"/>
      <c r="L27" s="262"/>
      <c r="M27" t="s">
        <v>815</v>
      </c>
      <c r="N27" t="s">
        <v>2903</v>
      </c>
    </row>
    <row r="28" spans="2:14" x14ac:dyDescent="0.3">
      <c r="B28" t="s">
        <v>1270</v>
      </c>
      <c r="C28" t="s">
        <v>1271</v>
      </c>
      <c r="D28" t="s">
        <v>1272</v>
      </c>
      <c r="E28" t="s">
        <v>2905</v>
      </c>
      <c r="F28" t="s">
        <v>27</v>
      </c>
      <c r="G28" t="s">
        <v>18</v>
      </c>
      <c r="H28" s="252"/>
      <c r="I28" s="252"/>
      <c r="J28" s="252"/>
      <c r="K28" s="251"/>
      <c r="L28" s="262"/>
      <c r="M28" t="s">
        <v>815</v>
      </c>
      <c r="N28" t="s">
        <v>2903</v>
      </c>
    </row>
    <row r="29" spans="2:14" x14ac:dyDescent="0.3">
      <c r="B29" t="s">
        <v>1273</v>
      </c>
      <c r="C29" t="s">
        <v>1274</v>
      </c>
      <c r="D29" t="s">
        <v>1275</v>
      </c>
      <c r="E29" t="s">
        <v>2905</v>
      </c>
      <c r="F29" t="s">
        <v>27</v>
      </c>
      <c r="G29" t="s">
        <v>18</v>
      </c>
      <c r="H29" s="252"/>
      <c r="I29" s="252"/>
      <c r="J29" s="252"/>
      <c r="K29" s="251"/>
      <c r="L29" s="262"/>
      <c r="M29" t="s">
        <v>815</v>
      </c>
      <c r="N29" t="s">
        <v>2903</v>
      </c>
    </row>
    <row r="30" spans="2:14" x14ac:dyDescent="0.3">
      <c r="B30" t="s">
        <v>1276</v>
      </c>
      <c r="C30" t="s">
        <v>1277</v>
      </c>
      <c r="D30" t="s">
        <v>1278</v>
      </c>
      <c r="E30" t="s">
        <v>2905</v>
      </c>
      <c r="F30" t="s">
        <v>27</v>
      </c>
      <c r="G30" t="s">
        <v>18</v>
      </c>
      <c r="H30" s="252"/>
      <c r="I30" s="252"/>
      <c r="J30" s="252"/>
      <c r="K30" s="251"/>
      <c r="L30" s="262"/>
      <c r="M30" t="s">
        <v>815</v>
      </c>
      <c r="N30" t="s">
        <v>2903</v>
      </c>
    </row>
    <row r="31" spans="2:14" x14ac:dyDescent="0.3">
      <c r="B31" t="s">
        <v>1279</v>
      </c>
      <c r="C31" t="s">
        <v>1280</v>
      </c>
      <c r="D31" t="s">
        <v>1281</v>
      </c>
      <c r="E31" t="s">
        <v>2905</v>
      </c>
      <c r="F31" t="s">
        <v>27</v>
      </c>
      <c r="G31" t="s">
        <v>18</v>
      </c>
      <c r="H31" s="252"/>
      <c r="I31" s="252"/>
      <c r="J31" s="252"/>
      <c r="K31" s="251"/>
      <c r="L31" s="262"/>
      <c r="M31" t="s">
        <v>815</v>
      </c>
      <c r="N31" t="s">
        <v>2903</v>
      </c>
    </row>
    <row r="32" spans="2:14" x14ac:dyDescent="0.3">
      <c r="B32" t="s">
        <v>1282</v>
      </c>
      <c r="C32" t="s">
        <v>1283</v>
      </c>
      <c r="D32" t="s">
        <v>1284</v>
      </c>
      <c r="E32" t="s">
        <v>2905</v>
      </c>
      <c r="F32" t="s">
        <v>27</v>
      </c>
      <c r="G32" t="s">
        <v>18</v>
      </c>
      <c r="H32" s="252"/>
      <c r="I32" s="252"/>
      <c r="J32" s="252"/>
      <c r="K32" s="251"/>
      <c r="L32" s="262"/>
      <c r="M32" t="s">
        <v>815</v>
      </c>
      <c r="N32" t="s">
        <v>2903</v>
      </c>
    </row>
    <row r="33" spans="2:13" x14ac:dyDescent="0.3">
      <c r="B33" t="s">
        <v>1498</v>
      </c>
      <c r="C33" t="s">
        <v>1499</v>
      </c>
      <c r="D33" t="s">
        <v>1500</v>
      </c>
      <c r="E33" t="s">
        <v>2904</v>
      </c>
      <c r="F33" t="s">
        <v>20</v>
      </c>
      <c r="G33" t="s">
        <v>17</v>
      </c>
      <c r="H33" s="252"/>
      <c r="I33" s="252"/>
      <c r="J33" s="252"/>
      <c r="K33" s="251"/>
      <c r="L33" s="262" t="s">
        <v>1497</v>
      </c>
      <c r="M33" t="s">
        <v>1503</v>
      </c>
    </row>
    <row r="34" spans="2:13" x14ac:dyDescent="0.3">
      <c r="B34" t="s">
        <v>1505</v>
      </c>
      <c r="C34" t="s">
        <v>1506</v>
      </c>
      <c r="D34" t="s">
        <v>1507</v>
      </c>
      <c r="E34" t="s">
        <v>2904</v>
      </c>
      <c r="F34" t="s">
        <v>20</v>
      </c>
      <c r="G34" t="s">
        <v>17</v>
      </c>
      <c r="H34" s="252"/>
      <c r="I34" s="252"/>
      <c r="J34" s="252"/>
      <c r="K34" s="251"/>
      <c r="L34" s="262" t="s">
        <v>1504</v>
      </c>
      <c r="M34" t="s">
        <v>146</v>
      </c>
    </row>
    <row r="35" spans="2:13" x14ac:dyDescent="0.3">
      <c r="B35" t="s">
        <v>143</v>
      </c>
      <c r="C35" t="s">
        <v>144</v>
      </c>
      <c r="D35" t="s">
        <v>145</v>
      </c>
      <c r="E35" t="s">
        <v>2905</v>
      </c>
      <c r="F35" t="s">
        <v>20</v>
      </c>
      <c r="G35" t="s">
        <v>17</v>
      </c>
      <c r="H35" s="252"/>
      <c r="I35" s="252"/>
      <c r="J35" s="252"/>
      <c r="K35" s="251"/>
      <c r="L35" s="262"/>
      <c r="M35" t="s">
        <v>146</v>
      </c>
    </row>
    <row r="36" spans="2:13" x14ac:dyDescent="0.3">
      <c r="B36" t="s">
        <v>147</v>
      </c>
      <c r="C36" t="s">
        <v>148</v>
      </c>
      <c r="D36" t="s">
        <v>149</v>
      </c>
      <c r="E36" t="s">
        <v>2905</v>
      </c>
      <c r="F36" t="s">
        <v>20</v>
      </c>
      <c r="G36" t="s">
        <v>17</v>
      </c>
      <c r="H36" s="252"/>
      <c r="I36" s="252"/>
      <c r="J36" s="252"/>
      <c r="K36" s="251"/>
      <c r="L36" s="262"/>
      <c r="M36" t="s">
        <v>146</v>
      </c>
    </row>
    <row r="37" spans="2:13" x14ac:dyDescent="0.3">
      <c r="B37" t="s">
        <v>1508</v>
      </c>
      <c r="C37" t="s">
        <v>1509</v>
      </c>
      <c r="D37" t="s">
        <v>1510</v>
      </c>
      <c r="E37" t="s">
        <v>2904</v>
      </c>
      <c r="F37" t="s">
        <v>20</v>
      </c>
      <c r="G37" t="s">
        <v>17</v>
      </c>
      <c r="H37" s="252"/>
      <c r="I37" s="252"/>
      <c r="J37" s="252"/>
      <c r="K37" s="251"/>
      <c r="L37" s="262" t="s">
        <v>1504</v>
      </c>
      <c r="M37" t="s">
        <v>146</v>
      </c>
    </row>
    <row r="38" spans="2:13" x14ac:dyDescent="0.3">
      <c r="B38" t="s">
        <v>1511</v>
      </c>
      <c r="C38" t="s">
        <v>1512</v>
      </c>
      <c r="D38" t="s">
        <v>1513</v>
      </c>
      <c r="E38" t="s">
        <v>2904</v>
      </c>
      <c r="F38" t="s">
        <v>20</v>
      </c>
      <c r="G38" t="s">
        <v>17</v>
      </c>
      <c r="H38" s="252"/>
      <c r="I38" s="252"/>
      <c r="J38" s="252"/>
      <c r="K38" s="251"/>
      <c r="L38" s="262" t="s">
        <v>1504</v>
      </c>
      <c r="M38" t="s">
        <v>146</v>
      </c>
    </row>
    <row r="39" spans="2:13" x14ac:dyDescent="0.3">
      <c r="B39" t="s">
        <v>1514</v>
      </c>
      <c r="C39" t="s">
        <v>1515</v>
      </c>
      <c r="D39" t="s">
        <v>1516</v>
      </c>
      <c r="E39" t="s">
        <v>2904</v>
      </c>
      <c r="F39" t="s">
        <v>20</v>
      </c>
      <c r="G39" t="s">
        <v>17</v>
      </c>
      <c r="H39" s="252"/>
      <c r="I39" s="252"/>
      <c r="J39" s="252"/>
      <c r="K39" s="251"/>
      <c r="L39" s="262" t="s">
        <v>1504</v>
      </c>
      <c r="M39" t="s">
        <v>146</v>
      </c>
    </row>
    <row r="40" spans="2:13" x14ac:dyDescent="0.3">
      <c r="B40" t="s">
        <v>320</v>
      </c>
      <c r="C40" t="s">
        <v>321</v>
      </c>
      <c r="D40" t="s">
        <v>322</v>
      </c>
      <c r="E40" t="s">
        <v>2904</v>
      </c>
      <c r="F40" t="s">
        <v>20</v>
      </c>
      <c r="G40" t="s">
        <v>17</v>
      </c>
      <c r="H40" s="252"/>
      <c r="I40" s="252"/>
      <c r="J40" s="252"/>
      <c r="K40" s="251"/>
      <c r="L40" s="262"/>
      <c r="M40" t="s">
        <v>146</v>
      </c>
    </row>
    <row r="41" spans="2:13" x14ac:dyDescent="0.3">
      <c r="B41" t="s">
        <v>323</v>
      </c>
      <c r="C41" t="s">
        <v>324</v>
      </c>
      <c r="D41" t="s">
        <v>325</v>
      </c>
      <c r="E41" t="s">
        <v>2904</v>
      </c>
      <c r="F41" t="s">
        <v>20</v>
      </c>
      <c r="G41" t="s">
        <v>17</v>
      </c>
      <c r="H41" s="252"/>
      <c r="I41" s="252"/>
      <c r="J41" s="252"/>
      <c r="K41" s="251"/>
      <c r="L41" s="262"/>
      <c r="M41" t="s">
        <v>146</v>
      </c>
    </row>
    <row r="42" spans="2:13" x14ac:dyDescent="0.3">
      <c r="B42" t="s">
        <v>326</v>
      </c>
      <c r="C42" t="s">
        <v>327</v>
      </c>
      <c r="D42" t="s">
        <v>328</v>
      </c>
      <c r="E42" t="s">
        <v>2904</v>
      </c>
      <c r="F42" t="s">
        <v>20</v>
      </c>
      <c r="G42" t="s">
        <v>17</v>
      </c>
      <c r="H42" s="252"/>
      <c r="I42" s="252"/>
      <c r="J42" s="252"/>
      <c r="K42" s="251"/>
      <c r="L42" s="262"/>
      <c r="M42" t="s">
        <v>146</v>
      </c>
    </row>
    <row r="43" spans="2:13" x14ac:dyDescent="0.3">
      <c r="B43" t="s">
        <v>329</v>
      </c>
      <c r="C43" t="s">
        <v>330</v>
      </c>
      <c r="D43" t="s">
        <v>331</v>
      </c>
      <c r="E43" t="s">
        <v>2904</v>
      </c>
      <c r="F43" t="s">
        <v>20</v>
      </c>
      <c r="G43" t="s">
        <v>17</v>
      </c>
      <c r="H43" s="252"/>
      <c r="I43" s="252"/>
      <c r="J43" s="252"/>
      <c r="K43" s="251"/>
      <c r="L43" s="262"/>
      <c r="M43" t="s">
        <v>146</v>
      </c>
    </row>
    <row r="44" spans="2:13" x14ac:dyDescent="0.3">
      <c r="B44" t="s">
        <v>332</v>
      </c>
      <c r="C44" t="s">
        <v>333</v>
      </c>
      <c r="D44" t="s">
        <v>334</v>
      </c>
      <c r="E44" t="s">
        <v>2904</v>
      </c>
      <c r="F44" t="s">
        <v>20</v>
      </c>
      <c r="G44" t="s">
        <v>17</v>
      </c>
      <c r="H44" s="252"/>
      <c r="I44" s="252"/>
      <c r="J44" s="252"/>
      <c r="K44" s="251"/>
      <c r="L44" s="262"/>
      <c r="M44" t="s">
        <v>146</v>
      </c>
    </row>
    <row r="45" spans="2:13" x14ac:dyDescent="0.3">
      <c r="B45" t="s">
        <v>335</v>
      </c>
      <c r="C45" t="s">
        <v>336</v>
      </c>
      <c r="D45" t="s">
        <v>337</v>
      </c>
      <c r="E45" t="s">
        <v>2904</v>
      </c>
      <c r="F45" t="s">
        <v>20</v>
      </c>
      <c r="G45" t="s">
        <v>17</v>
      </c>
      <c r="H45" s="252"/>
      <c r="I45" s="252"/>
      <c r="J45" s="252"/>
      <c r="K45" s="251"/>
      <c r="L45" s="262"/>
      <c r="M45" t="s">
        <v>146</v>
      </c>
    </row>
    <row r="46" spans="2:13" x14ac:dyDescent="0.3">
      <c r="B46" t="s">
        <v>338</v>
      </c>
      <c r="C46" t="s">
        <v>330</v>
      </c>
      <c r="D46" t="s">
        <v>339</v>
      </c>
      <c r="E46" t="s">
        <v>2904</v>
      </c>
      <c r="F46" t="s">
        <v>16</v>
      </c>
      <c r="G46" t="s">
        <v>18</v>
      </c>
      <c r="H46" s="252"/>
      <c r="I46" s="252"/>
      <c r="J46" s="252"/>
      <c r="K46" s="251"/>
      <c r="L46" s="262"/>
      <c r="M46" t="s">
        <v>146</v>
      </c>
    </row>
    <row r="47" spans="2:13" x14ac:dyDescent="0.3">
      <c r="B47" t="s">
        <v>340</v>
      </c>
      <c r="C47" t="s">
        <v>341</v>
      </c>
      <c r="D47" t="s">
        <v>342</v>
      </c>
      <c r="E47" t="s">
        <v>2904</v>
      </c>
      <c r="F47" t="s">
        <v>20</v>
      </c>
      <c r="G47" t="s">
        <v>17</v>
      </c>
      <c r="H47" s="252"/>
      <c r="I47" s="252"/>
      <c r="J47" s="252"/>
      <c r="K47" s="251"/>
      <c r="L47" s="262"/>
      <c r="M47" t="s">
        <v>146</v>
      </c>
    </row>
    <row r="48" spans="2:13" x14ac:dyDescent="0.3">
      <c r="B48" t="s">
        <v>405</v>
      </c>
      <c r="C48" t="s">
        <v>406</v>
      </c>
      <c r="D48" t="s">
        <v>407</v>
      </c>
      <c r="E48" t="s">
        <v>2906</v>
      </c>
      <c r="F48" t="s">
        <v>16</v>
      </c>
      <c r="G48" t="s">
        <v>17</v>
      </c>
      <c r="H48" s="252"/>
      <c r="I48" s="252"/>
      <c r="J48" s="252"/>
      <c r="K48" s="251"/>
      <c r="L48" s="262"/>
      <c r="M48" t="s">
        <v>146</v>
      </c>
    </row>
    <row r="49" spans="2:13" x14ac:dyDescent="0.3">
      <c r="B49" t="s">
        <v>408</v>
      </c>
      <c r="C49" t="s">
        <v>409</v>
      </c>
      <c r="D49" t="s">
        <v>410</v>
      </c>
      <c r="E49" t="s">
        <v>2904</v>
      </c>
      <c r="F49" t="s">
        <v>16</v>
      </c>
      <c r="G49" t="s">
        <v>18</v>
      </c>
      <c r="H49" s="252"/>
      <c r="I49" s="252"/>
      <c r="J49" s="252"/>
      <c r="K49" s="251"/>
      <c r="L49" s="262"/>
      <c r="M49" t="s">
        <v>146</v>
      </c>
    </row>
    <row r="50" spans="2:13" x14ac:dyDescent="0.3">
      <c r="B50" t="s">
        <v>411</v>
      </c>
      <c r="C50" t="s">
        <v>412</v>
      </c>
      <c r="D50" t="s">
        <v>413</v>
      </c>
      <c r="E50" t="s">
        <v>2904</v>
      </c>
      <c r="F50" t="s">
        <v>16</v>
      </c>
      <c r="G50" t="s">
        <v>17</v>
      </c>
      <c r="H50" s="252"/>
      <c r="I50" s="252"/>
      <c r="J50" s="252"/>
      <c r="K50" s="251"/>
      <c r="L50" s="262"/>
      <c r="M50" t="s">
        <v>146</v>
      </c>
    </row>
    <row r="51" spans="2:13" x14ac:dyDescent="0.3">
      <c r="B51" t="s">
        <v>589</v>
      </c>
      <c r="C51" t="s">
        <v>590</v>
      </c>
      <c r="D51" t="s">
        <v>591</v>
      </c>
      <c r="E51" t="s">
        <v>2907</v>
      </c>
      <c r="F51" t="s">
        <v>20</v>
      </c>
      <c r="G51" t="s">
        <v>17</v>
      </c>
      <c r="H51" s="252"/>
      <c r="I51" s="252"/>
      <c r="J51" s="252"/>
      <c r="K51" s="251"/>
      <c r="L51" s="262"/>
      <c r="M51" t="s">
        <v>146</v>
      </c>
    </row>
    <row r="52" spans="2:13" x14ac:dyDescent="0.3">
      <c r="B52" t="s">
        <v>592</v>
      </c>
      <c r="C52" t="s">
        <v>593</v>
      </c>
      <c r="D52" t="s">
        <v>594</v>
      </c>
      <c r="E52" t="s">
        <v>2907</v>
      </c>
      <c r="F52" t="s">
        <v>20</v>
      </c>
      <c r="G52" t="s">
        <v>17</v>
      </c>
      <c r="H52" s="252"/>
      <c r="I52" s="252"/>
      <c r="J52" s="252"/>
      <c r="K52" s="251"/>
      <c r="L52" s="262"/>
      <c r="M52" t="s">
        <v>146</v>
      </c>
    </row>
    <row r="53" spans="2:13" x14ac:dyDescent="0.3">
      <c r="B53" t="s">
        <v>666</v>
      </c>
      <c r="C53" t="s">
        <v>667</v>
      </c>
      <c r="D53" t="s">
        <v>668</v>
      </c>
      <c r="E53" t="s">
        <v>2906</v>
      </c>
      <c r="F53" t="s">
        <v>20</v>
      </c>
      <c r="G53" t="s">
        <v>18</v>
      </c>
      <c r="H53" s="252"/>
      <c r="I53" s="252"/>
      <c r="J53" s="252"/>
      <c r="K53" s="251"/>
      <c r="L53" s="262"/>
      <c r="M53" t="s">
        <v>146</v>
      </c>
    </row>
    <row r="54" spans="2:13" x14ac:dyDescent="0.3">
      <c r="B54" t="s">
        <v>672</v>
      </c>
      <c r="C54" t="s">
        <v>673</v>
      </c>
      <c r="D54" t="s">
        <v>674</v>
      </c>
      <c r="E54" t="s">
        <v>2906</v>
      </c>
      <c r="F54" t="s">
        <v>20</v>
      </c>
      <c r="G54" t="s">
        <v>17</v>
      </c>
      <c r="H54" s="252"/>
      <c r="I54" s="252"/>
      <c r="J54" s="252"/>
      <c r="K54" s="251"/>
      <c r="L54" s="262"/>
      <c r="M54" t="s">
        <v>146</v>
      </c>
    </row>
    <row r="55" spans="2:13" x14ac:dyDescent="0.3">
      <c r="B55" t="s">
        <v>675</v>
      </c>
      <c r="C55" t="s">
        <v>676</v>
      </c>
      <c r="D55" t="s">
        <v>677</v>
      </c>
      <c r="E55" t="s">
        <v>2906</v>
      </c>
      <c r="F55" t="s">
        <v>20</v>
      </c>
      <c r="G55" t="s">
        <v>17</v>
      </c>
      <c r="H55" s="252"/>
      <c r="I55" s="252"/>
      <c r="J55" s="252"/>
      <c r="K55" s="251"/>
      <c r="L55" s="262"/>
      <c r="M55" t="s">
        <v>146</v>
      </c>
    </row>
    <row r="56" spans="2:13" x14ac:dyDescent="0.3">
      <c r="B56" t="s">
        <v>678</v>
      </c>
      <c r="C56" t="s">
        <v>679</v>
      </c>
      <c r="D56" t="s">
        <v>680</v>
      </c>
      <c r="E56" t="s">
        <v>2906</v>
      </c>
      <c r="F56" t="s">
        <v>20</v>
      </c>
      <c r="G56" t="s">
        <v>17</v>
      </c>
      <c r="H56" s="252"/>
      <c r="I56" s="252"/>
      <c r="J56" s="252"/>
      <c r="K56" s="251"/>
      <c r="L56" s="262"/>
      <c r="M56" t="s">
        <v>146</v>
      </c>
    </row>
    <row r="57" spans="2:13" x14ac:dyDescent="0.3">
      <c r="B57" t="s">
        <v>681</v>
      </c>
      <c r="C57" t="s">
        <v>682</v>
      </c>
      <c r="D57" t="s">
        <v>683</v>
      </c>
      <c r="E57" t="s">
        <v>2906</v>
      </c>
      <c r="F57" t="s">
        <v>20</v>
      </c>
      <c r="G57" t="s">
        <v>18</v>
      </c>
      <c r="H57" s="252"/>
      <c r="I57" s="252"/>
      <c r="J57" s="252"/>
      <c r="K57" s="251"/>
      <c r="L57" s="262"/>
      <c r="M57" t="s">
        <v>146</v>
      </c>
    </row>
    <row r="58" spans="2:13" x14ac:dyDescent="0.3">
      <c r="B58" t="s">
        <v>684</v>
      </c>
      <c r="C58" t="s">
        <v>685</v>
      </c>
      <c r="D58" t="s">
        <v>686</v>
      </c>
      <c r="E58" t="s">
        <v>2906</v>
      </c>
      <c r="F58" t="s">
        <v>20</v>
      </c>
      <c r="G58" t="s">
        <v>18</v>
      </c>
      <c r="H58" s="252"/>
      <c r="I58" s="252"/>
      <c r="J58" s="252"/>
      <c r="K58" s="251"/>
      <c r="L58" s="262"/>
      <c r="M58" t="s">
        <v>146</v>
      </c>
    </row>
    <row r="59" spans="2:13" x14ac:dyDescent="0.3">
      <c r="B59" t="s">
        <v>687</v>
      </c>
      <c r="C59" t="s">
        <v>688</v>
      </c>
      <c r="D59" t="s">
        <v>689</v>
      </c>
      <c r="E59" t="s">
        <v>2906</v>
      </c>
      <c r="F59" t="s">
        <v>20</v>
      </c>
      <c r="G59" t="s">
        <v>17</v>
      </c>
      <c r="H59" s="252"/>
      <c r="I59" s="252"/>
      <c r="J59" s="252"/>
      <c r="K59" s="251"/>
      <c r="L59" s="262"/>
      <c r="M59" t="s">
        <v>146</v>
      </c>
    </row>
    <row r="60" spans="2:13" x14ac:dyDescent="0.3">
      <c r="B60" t="s">
        <v>690</v>
      </c>
      <c r="C60" t="s">
        <v>691</v>
      </c>
      <c r="D60" t="s">
        <v>692</v>
      </c>
      <c r="E60" t="s">
        <v>2906</v>
      </c>
      <c r="F60" t="s">
        <v>20</v>
      </c>
      <c r="G60" t="s">
        <v>18</v>
      </c>
      <c r="H60" s="252"/>
      <c r="I60" s="252"/>
      <c r="J60" s="252"/>
      <c r="K60" s="251"/>
      <c r="L60" s="262"/>
      <c r="M60" t="s">
        <v>146</v>
      </c>
    </row>
    <row r="61" spans="2:13" x14ac:dyDescent="0.3">
      <c r="B61" t="s">
        <v>693</v>
      </c>
      <c r="C61" t="s">
        <v>694</v>
      </c>
      <c r="D61" t="s">
        <v>695</v>
      </c>
      <c r="E61" t="s">
        <v>2906</v>
      </c>
      <c r="F61" t="s">
        <v>20</v>
      </c>
      <c r="G61" t="s">
        <v>17</v>
      </c>
      <c r="H61" s="252"/>
      <c r="I61" s="252"/>
      <c r="J61" s="252"/>
      <c r="K61" s="251"/>
      <c r="L61" s="262"/>
      <c r="M61" t="s">
        <v>146</v>
      </c>
    </row>
    <row r="62" spans="2:13" x14ac:dyDescent="0.3">
      <c r="B62" t="s">
        <v>696</v>
      </c>
      <c r="C62" t="s">
        <v>697</v>
      </c>
      <c r="D62" t="s">
        <v>698</v>
      </c>
      <c r="E62" t="s">
        <v>2906</v>
      </c>
      <c r="F62" t="s">
        <v>20</v>
      </c>
      <c r="G62" t="s">
        <v>18</v>
      </c>
      <c r="H62" s="252"/>
      <c r="I62" s="252"/>
      <c r="J62" s="252"/>
      <c r="K62" s="251"/>
      <c r="L62" s="262"/>
      <c r="M62" t="s">
        <v>146</v>
      </c>
    </row>
    <row r="63" spans="2:13" x14ac:dyDescent="0.3">
      <c r="B63" t="s">
        <v>720</v>
      </c>
      <c r="C63" t="s">
        <v>721</v>
      </c>
      <c r="D63" t="s">
        <v>722</v>
      </c>
      <c r="E63" t="s">
        <v>2904</v>
      </c>
      <c r="F63" t="s">
        <v>20</v>
      </c>
      <c r="G63" t="s">
        <v>17</v>
      </c>
      <c r="H63" s="252"/>
      <c r="I63" s="252"/>
      <c r="J63" s="252"/>
      <c r="K63" s="251"/>
      <c r="L63" s="262"/>
      <c r="M63" t="s">
        <v>146</v>
      </c>
    </row>
    <row r="64" spans="2:13" x14ac:dyDescent="0.3">
      <c r="B64" t="s">
        <v>723</v>
      </c>
      <c r="C64" t="s">
        <v>724</v>
      </c>
      <c r="D64" t="s">
        <v>725</v>
      </c>
      <c r="E64" t="s">
        <v>2904</v>
      </c>
      <c r="F64" t="s">
        <v>20</v>
      </c>
      <c r="G64" t="s">
        <v>17</v>
      </c>
      <c r="H64" s="252"/>
      <c r="I64" s="252"/>
      <c r="J64" s="252"/>
      <c r="K64" s="251"/>
      <c r="L64" s="262"/>
      <c r="M64" t="s">
        <v>146</v>
      </c>
    </row>
    <row r="65" spans="2:13" x14ac:dyDescent="0.3">
      <c r="B65" t="s">
        <v>822</v>
      </c>
      <c r="C65" t="s">
        <v>823</v>
      </c>
      <c r="D65" t="s">
        <v>824</v>
      </c>
      <c r="E65" t="s">
        <v>2906</v>
      </c>
      <c r="F65" t="s">
        <v>20</v>
      </c>
      <c r="G65" t="s">
        <v>17</v>
      </c>
      <c r="H65" s="13"/>
      <c r="I65" s="13"/>
      <c r="J65" s="13"/>
      <c r="K65" s="9"/>
      <c r="L65" s="262"/>
      <c r="M65" t="s">
        <v>146</v>
      </c>
    </row>
    <row r="66" spans="2:13" x14ac:dyDescent="0.3">
      <c r="B66" t="s">
        <v>213</v>
      </c>
      <c r="C66" t="s">
        <v>1517</v>
      </c>
      <c r="D66" t="s">
        <v>1518</v>
      </c>
      <c r="E66" t="s">
        <v>2905</v>
      </c>
      <c r="F66" t="s">
        <v>20</v>
      </c>
      <c r="G66" t="s">
        <v>17</v>
      </c>
      <c r="H66" s="252"/>
      <c r="I66" s="252"/>
      <c r="J66" s="252"/>
      <c r="K66" s="251"/>
      <c r="L66" s="262"/>
      <c r="M66" t="s">
        <v>215</v>
      </c>
    </row>
    <row r="67" spans="2:13" x14ac:dyDescent="0.3">
      <c r="B67" t="s">
        <v>216</v>
      </c>
      <c r="C67" t="s">
        <v>214</v>
      </c>
      <c r="D67" t="s">
        <v>217</v>
      </c>
      <c r="E67" t="s">
        <v>2905</v>
      </c>
      <c r="F67" t="s">
        <v>20</v>
      </c>
      <c r="G67" t="s">
        <v>17</v>
      </c>
      <c r="H67" s="252"/>
      <c r="I67" s="252"/>
      <c r="J67" s="252"/>
      <c r="K67" s="251"/>
      <c r="L67" s="262"/>
      <c r="M67" t="s">
        <v>215</v>
      </c>
    </row>
    <row r="68" spans="2:13" x14ac:dyDescent="0.3">
      <c r="B68" t="s">
        <v>639</v>
      </c>
      <c r="C68" t="s">
        <v>640</v>
      </c>
      <c r="D68" t="s">
        <v>641</v>
      </c>
      <c r="E68" t="s">
        <v>2906</v>
      </c>
      <c r="F68" t="s">
        <v>20</v>
      </c>
      <c r="G68" t="s">
        <v>17</v>
      </c>
      <c r="H68" s="252"/>
      <c r="I68" s="252"/>
      <c r="J68" s="252"/>
      <c r="K68" s="251"/>
      <c r="L68" s="262"/>
      <c r="M68" t="s">
        <v>215</v>
      </c>
    </row>
    <row r="69" spans="2:13" x14ac:dyDescent="0.3">
      <c r="B69" t="s">
        <v>642</v>
      </c>
      <c r="C69" t="s">
        <v>643</v>
      </c>
      <c r="D69" t="s">
        <v>644</v>
      </c>
      <c r="E69" t="s">
        <v>2906</v>
      </c>
      <c r="F69" t="s">
        <v>20</v>
      </c>
      <c r="G69" t="s">
        <v>17</v>
      </c>
      <c r="H69" s="252"/>
      <c r="I69" s="252"/>
      <c r="J69" s="252"/>
      <c r="K69" s="251"/>
      <c r="L69" s="262"/>
      <c r="M69" t="s">
        <v>215</v>
      </c>
    </row>
    <row r="70" spans="2:13" x14ac:dyDescent="0.3">
      <c r="B70" t="s">
        <v>645</v>
      </c>
      <c r="C70" t="s">
        <v>646</v>
      </c>
      <c r="D70" t="s">
        <v>647</v>
      </c>
      <c r="E70" t="s">
        <v>2906</v>
      </c>
      <c r="F70" t="s">
        <v>20</v>
      </c>
      <c r="G70" t="s">
        <v>18</v>
      </c>
      <c r="H70" s="252"/>
      <c r="I70" s="252"/>
      <c r="J70" s="252"/>
      <c r="K70" s="251"/>
      <c r="L70" s="262"/>
      <c r="M70" t="s">
        <v>215</v>
      </c>
    </row>
    <row r="71" spans="2:13" x14ac:dyDescent="0.3">
      <c r="B71" t="s">
        <v>648</v>
      </c>
      <c r="C71" t="s">
        <v>649</v>
      </c>
      <c r="D71" t="s">
        <v>650</v>
      </c>
      <c r="E71" t="s">
        <v>2906</v>
      </c>
      <c r="F71" t="s">
        <v>20</v>
      </c>
      <c r="G71" t="s">
        <v>17</v>
      </c>
      <c r="H71" s="252"/>
      <c r="I71" s="252"/>
      <c r="J71" s="252"/>
      <c r="K71" s="251"/>
      <c r="L71" s="262"/>
      <c r="M71" t="s">
        <v>215</v>
      </c>
    </row>
    <row r="72" spans="2:13" x14ac:dyDescent="0.3">
      <c r="B72" t="s">
        <v>651</v>
      </c>
      <c r="C72" t="s">
        <v>652</v>
      </c>
      <c r="D72" t="s">
        <v>653</v>
      </c>
      <c r="E72" t="s">
        <v>2906</v>
      </c>
      <c r="F72" t="s">
        <v>20</v>
      </c>
      <c r="G72" t="s">
        <v>18</v>
      </c>
      <c r="H72" s="252"/>
      <c r="I72" s="252"/>
      <c r="J72" s="252"/>
      <c r="K72" s="251"/>
      <c r="L72" s="262"/>
      <c r="M72" t="s">
        <v>215</v>
      </c>
    </row>
    <row r="73" spans="2:13" x14ac:dyDescent="0.3">
      <c r="B73" t="s">
        <v>654</v>
      </c>
      <c r="C73" t="s">
        <v>655</v>
      </c>
      <c r="D73" t="s">
        <v>656</v>
      </c>
      <c r="E73" t="s">
        <v>2906</v>
      </c>
      <c r="F73" t="s">
        <v>20</v>
      </c>
      <c r="G73" t="s">
        <v>17</v>
      </c>
      <c r="H73" s="252"/>
      <c r="I73" s="252"/>
      <c r="J73" s="252"/>
      <c r="K73" s="251"/>
      <c r="L73" s="262"/>
      <c r="M73" t="s">
        <v>215</v>
      </c>
    </row>
    <row r="74" spans="2:13" x14ac:dyDescent="0.3">
      <c r="B74" t="s">
        <v>657</v>
      </c>
      <c r="C74" t="s">
        <v>658</v>
      </c>
      <c r="D74" t="s">
        <v>659</v>
      </c>
      <c r="E74" t="s">
        <v>2906</v>
      </c>
      <c r="F74" t="s">
        <v>20</v>
      </c>
      <c r="G74" t="s">
        <v>18</v>
      </c>
      <c r="H74" s="252"/>
      <c r="I74" s="252"/>
      <c r="J74" s="252"/>
      <c r="K74" s="251"/>
      <c r="L74" s="262"/>
      <c r="M74" t="s">
        <v>215</v>
      </c>
    </row>
    <row r="75" spans="2:13" x14ac:dyDescent="0.3">
      <c r="B75" t="s">
        <v>660</v>
      </c>
      <c r="C75" t="s">
        <v>661</v>
      </c>
      <c r="D75" t="s">
        <v>662</v>
      </c>
      <c r="E75" t="s">
        <v>2906</v>
      </c>
      <c r="F75" t="s">
        <v>20</v>
      </c>
      <c r="G75" t="s">
        <v>17</v>
      </c>
      <c r="H75" s="252"/>
      <c r="I75" s="252"/>
      <c r="J75" s="252"/>
      <c r="K75" s="251"/>
      <c r="L75" s="262"/>
      <c r="M75" t="s">
        <v>215</v>
      </c>
    </row>
    <row r="76" spans="2:13" x14ac:dyDescent="0.3">
      <c r="B76" t="s">
        <v>663</v>
      </c>
      <c r="C76" t="s">
        <v>664</v>
      </c>
      <c r="D76" t="s">
        <v>665</v>
      </c>
      <c r="E76" t="s">
        <v>2906</v>
      </c>
      <c r="F76" t="s">
        <v>20</v>
      </c>
      <c r="G76" t="s">
        <v>17</v>
      </c>
      <c r="H76" s="252"/>
      <c r="I76" s="252"/>
      <c r="J76" s="252"/>
      <c r="K76" s="251"/>
      <c r="L76" s="262"/>
      <c r="M76" t="s">
        <v>215</v>
      </c>
    </row>
    <row r="77" spans="2:13" x14ac:dyDescent="0.3">
      <c r="B77" t="s">
        <v>669</v>
      </c>
      <c r="C77" t="s">
        <v>670</v>
      </c>
      <c r="D77" t="s">
        <v>671</v>
      </c>
      <c r="E77" t="s">
        <v>2906</v>
      </c>
      <c r="F77" t="s">
        <v>20</v>
      </c>
      <c r="G77" t="s">
        <v>17</v>
      </c>
      <c r="H77" s="252"/>
      <c r="I77" s="252"/>
      <c r="J77" s="252"/>
      <c r="K77" s="251"/>
      <c r="L77" s="262"/>
      <c r="M77" t="s">
        <v>215</v>
      </c>
    </row>
    <row r="78" spans="2:13" x14ac:dyDescent="0.3">
      <c r="B78" t="s">
        <v>699</v>
      </c>
      <c r="C78" t="s">
        <v>700</v>
      </c>
      <c r="D78" t="s">
        <v>701</v>
      </c>
      <c r="E78" t="s">
        <v>2906</v>
      </c>
      <c r="F78" t="s">
        <v>20</v>
      </c>
      <c r="G78" t="s">
        <v>18</v>
      </c>
      <c r="H78" s="252"/>
      <c r="I78" s="252"/>
      <c r="J78" s="252"/>
      <c r="K78" s="251"/>
      <c r="L78" s="262"/>
      <c r="M78" t="s">
        <v>215</v>
      </c>
    </row>
    <row r="79" spans="2:13" x14ac:dyDescent="0.3">
      <c r="B79" t="s">
        <v>702</v>
      </c>
      <c r="C79" t="s">
        <v>703</v>
      </c>
      <c r="D79" t="s">
        <v>704</v>
      </c>
      <c r="E79" t="s">
        <v>2906</v>
      </c>
      <c r="F79" t="s">
        <v>20</v>
      </c>
      <c r="G79" t="s">
        <v>17</v>
      </c>
      <c r="H79" s="252"/>
      <c r="I79" s="252"/>
      <c r="J79" s="252"/>
      <c r="K79" s="251"/>
      <c r="L79" s="262"/>
      <c r="M79" t="s">
        <v>215</v>
      </c>
    </row>
    <row r="80" spans="2:13" x14ac:dyDescent="0.3">
      <c r="B80" t="s">
        <v>705</v>
      </c>
      <c r="C80" t="s">
        <v>706</v>
      </c>
      <c r="D80" t="s">
        <v>707</v>
      </c>
      <c r="E80" t="s">
        <v>2906</v>
      </c>
      <c r="F80" t="s">
        <v>20</v>
      </c>
      <c r="G80" t="s">
        <v>17</v>
      </c>
      <c r="H80" s="252"/>
      <c r="I80" s="252"/>
      <c r="J80" s="252"/>
      <c r="K80" s="251"/>
      <c r="L80" s="262"/>
      <c r="M80" t="s">
        <v>215</v>
      </c>
    </row>
    <row r="81" spans="2:14" x14ac:dyDescent="0.3">
      <c r="B81" t="s">
        <v>708</v>
      </c>
      <c r="C81" t="s">
        <v>709</v>
      </c>
      <c r="D81" t="s">
        <v>710</v>
      </c>
      <c r="E81" t="s">
        <v>2906</v>
      </c>
      <c r="F81" t="s">
        <v>20</v>
      </c>
      <c r="G81" t="s">
        <v>18</v>
      </c>
      <c r="H81" s="252"/>
      <c r="I81" s="252"/>
      <c r="J81" s="252"/>
      <c r="K81" s="251"/>
      <c r="L81" s="262"/>
      <c r="M81" t="s">
        <v>215</v>
      </c>
    </row>
    <row r="82" spans="2:14" x14ac:dyDescent="0.3">
      <c r="B82" t="s">
        <v>711</v>
      </c>
      <c r="C82" t="s">
        <v>712</v>
      </c>
      <c r="D82" t="s">
        <v>713</v>
      </c>
      <c r="E82" t="s">
        <v>2906</v>
      </c>
      <c r="F82" t="s">
        <v>20</v>
      </c>
      <c r="G82" t="s">
        <v>18</v>
      </c>
      <c r="H82" s="252"/>
      <c r="I82" s="252"/>
      <c r="J82" s="252"/>
      <c r="K82" s="251"/>
      <c r="L82" s="262"/>
      <c r="M82" t="s">
        <v>215</v>
      </c>
    </row>
    <row r="83" spans="2:14" x14ac:dyDescent="0.3">
      <c r="B83" t="s">
        <v>714</v>
      </c>
      <c r="C83" t="s">
        <v>715</v>
      </c>
      <c r="D83" t="s">
        <v>716</v>
      </c>
      <c r="E83" t="s">
        <v>2906</v>
      </c>
      <c r="F83" t="s">
        <v>20</v>
      </c>
      <c r="G83" t="s">
        <v>18</v>
      </c>
      <c r="H83" s="252"/>
      <c r="I83" s="252"/>
      <c r="J83" s="252"/>
      <c r="K83" s="251"/>
      <c r="L83" s="262"/>
      <c r="M83" t="s">
        <v>215</v>
      </c>
    </row>
    <row r="84" spans="2:14" x14ac:dyDescent="0.3">
      <c r="B84" t="s">
        <v>717</v>
      </c>
      <c r="C84" t="s">
        <v>718</v>
      </c>
      <c r="D84" t="s">
        <v>719</v>
      </c>
      <c r="E84" t="s">
        <v>2904</v>
      </c>
      <c r="F84" t="s">
        <v>20</v>
      </c>
      <c r="G84" t="s">
        <v>18</v>
      </c>
      <c r="H84" s="252"/>
      <c r="I84" s="252"/>
      <c r="J84" s="252"/>
      <c r="K84" s="251"/>
      <c r="L84" s="262"/>
      <c r="M84" t="s">
        <v>215</v>
      </c>
    </row>
    <row r="85" spans="2:14" x14ac:dyDescent="0.3">
      <c r="B85" t="s">
        <v>726</v>
      </c>
      <c r="C85" t="s">
        <v>727</v>
      </c>
      <c r="D85" t="s">
        <v>728</v>
      </c>
      <c r="E85" t="s">
        <v>2904</v>
      </c>
      <c r="F85" t="s">
        <v>20</v>
      </c>
      <c r="G85" t="s">
        <v>17</v>
      </c>
      <c r="H85" s="252"/>
      <c r="I85" s="252"/>
      <c r="J85" s="252"/>
      <c r="K85" s="251"/>
      <c r="L85" s="262"/>
      <c r="M85" t="s">
        <v>215</v>
      </c>
    </row>
    <row r="86" spans="2:14" x14ac:dyDescent="0.3">
      <c r="B86" t="s">
        <v>248</v>
      </c>
      <c r="C86" t="s">
        <v>249</v>
      </c>
      <c r="D86" t="s">
        <v>250</v>
      </c>
      <c r="E86" t="s">
        <v>2906</v>
      </c>
      <c r="F86" t="s">
        <v>20</v>
      </c>
      <c r="G86" t="s">
        <v>18</v>
      </c>
      <c r="H86" s="252"/>
      <c r="I86" s="252"/>
      <c r="J86" s="252"/>
      <c r="K86" s="251"/>
      <c r="L86" s="262" t="s">
        <v>212</v>
      </c>
      <c r="M86" t="s">
        <v>251</v>
      </c>
      <c r="N86" t="s">
        <v>1588</v>
      </c>
    </row>
    <row r="87" spans="2:14" x14ac:dyDescent="0.3">
      <c r="B87" t="s">
        <v>252</v>
      </c>
      <c r="C87" t="s">
        <v>253</v>
      </c>
      <c r="D87" t="s">
        <v>254</v>
      </c>
      <c r="E87" t="s">
        <v>2906</v>
      </c>
      <c r="F87" t="s">
        <v>20</v>
      </c>
      <c r="G87" t="s">
        <v>18</v>
      </c>
      <c r="H87" s="252"/>
      <c r="I87" s="252"/>
      <c r="J87" s="252"/>
      <c r="K87" s="251"/>
      <c r="L87" s="262" t="s">
        <v>212</v>
      </c>
      <c r="M87" t="s">
        <v>251</v>
      </c>
    </row>
    <row r="88" spans="2:14" x14ac:dyDescent="0.3">
      <c r="B88" t="s">
        <v>255</v>
      </c>
      <c r="C88" t="s">
        <v>256</v>
      </c>
      <c r="D88" t="s">
        <v>257</v>
      </c>
      <c r="E88" t="s">
        <v>2906</v>
      </c>
      <c r="F88" t="s">
        <v>20</v>
      </c>
      <c r="G88" t="s">
        <v>18</v>
      </c>
      <c r="H88" s="252"/>
      <c r="I88" s="252"/>
      <c r="J88" s="252"/>
      <c r="K88" s="251"/>
      <c r="L88" s="262" t="s">
        <v>212</v>
      </c>
      <c r="M88" t="s">
        <v>251</v>
      </c>
    </row>
    <row r="89" spans="2:14" x14ac:dyDescent="0.3">
      <c r="B89" t="s">
        <v>258</v>
      </c>
      <c r="C89" t="s">
        <v>259</v>
      </c>
      <c r="D89" t="s">
        <v>260</v>
      </c>
      <c r="E89" t="s">
        <v>2906</v>
      </c>
      <c r="F89" t="s">
        <v>20</v>
      </c>
      <c r="G89" t="s">
        <v>18</v>
      </c>
      <c r="H89" s="252"/>
      <c r="I89" s="252"/>
      <c r="J89" s="252"/>
      <c r="K89" s="251"/>
      <c r="L89" s="262" t="s">
        <v>24</v>
      </c>
      <c r="M89" t="s">
        <v>251</v>
      </c>
    </row>
    <row r="90" spans="2:14" x14ac:dyDescent="0.3">
      <c r="B90" t="s">
        <v>261</v>
      </c>
      <c r="C90" t="s">
        <v>262</v>
      </c>
      <c r="D90" t="s">
        <v>263</v>
      </c>
      <c r="E90" t="s">
        <v>2906</v>
      </c>
      <c r="F90" t="s">
        <v>20</v>
      </c>
      <c r="G90" t="s">
        <v>18</v>
      </c>
      <c r="H90" s="252"/>
      <c r="I90" s="252"/>
      <c r="J90" s="252"/>
      <c r="K90" s="251"/>
      <c r="L90" s="262" t="s">
        <v>24</v>
      </c>
      <c r="M90" t="s">
        <v>251</v>
      </c>
    </row>
    <row r="91" spans="2:14" x14ac:dyDescent="0.3">
      <c r="B91" t="s">
        <v>889</v>
      </c>
      <c r="C91" t="s">
        <v>890</v>
      </c>
      <c r="D91" t="s">
        <v>891</v>
      </c>
      <c r="E91" t="s">
        <v>2906</v>
      </c>
      <c r="F91" t="s">
        <v>16</v>
      </c>
      <c r="G91" t="s">
        <v>18</v>
      </c>
      <c r="H91" s="252"/>
      <c r="I91" s="252"/>
      <c r="J91" s="252"/>
      <c r="K91" s="251"/>
      <c r="L91" s="262" t="s">
        <v>212</v>
      </c>
      <c r="M91" t="s">
        <v>251</v>
      </c>
    </row>
    <row r="92" spans="2:14" x14ac:dyDescent="0.3">
      <c r="B92" t="s">
        <v>892</v>
      </c>
      <c r="C92" t="s">
        <v>893</v>
      </c>
      <c r="D92" t="s">
        <v>894</v>
      </c>
      <c r="E92" t="s">
        <v>2906</v>
      </c>
      <c r="F92" t="s">
        <v>16</v>
      </c>
      <c r="G92" t="s">
        <v>18</v>
      </c>
      <c r="H92" s="252"/>
      <c r="I92" s="252"/>
      <c r="J92" s="252"/>
      <c r="K92" s="251"/>
      <c r="L92" s="262" t="s">
        <v>24</v>
      </c>
      <c r="M92" t="s">
        <v>251</v>
      </c>
    </row>
    <row r="93" spans="2:14" x14ac:dyDescent="0.3">
      <c r="B93" t="s">
        <v>992</v>
      </c>
      <c r="C93" t="s">
        <v>993</v>
      </c>
      <c r="D93" t="s">
        <v>994</v>
      </c>
      <c r="E93" t="s">
        <v>2905</v>
      </c>
      <c r="F93" t="s">
        <v>20</v>
      </c>
      <c r="G93" t="s">
        <v>17</v>
      </c>
      <c r="H93" s="252"/>
      <c r="I93" s="252"/>
      <c r="J93" s="252"/>
      <c r="K93" s="251"/>
      <c r="L93" s="262"/>
      <c r="M93" t="s">
        <v>251</v>
      </c>
    </row>
    <row r="94" spans="2:14" x14ac:dyDescent="0.3">
      <c r="B94" t="s">
        <v>1116</v>
      </c>
      <c r="C94" t="s">
        <v>1117</v>
      </c>
      <c r="D94" t="s">
        <v>1118</v>
      </c>
      <c r="E94" t="s">
        <v>2904</v>
      </c>
      <c r="F94" t="s">
        <v>20</v>
      </c>
      <c r="G94" t="s">
        <v>17</v>
      </c>
      <c r="H94" s="252"/>
      <c r="I94" s="252"/>
      <c r="J94" s="252"/>
      <c r="K94" s="251"/>
      <c r="L94" s="262"/>
      <c r="M94" t="s">
        <v>251</v>
      </c>
    </row>
    <row r="95" spans="2:14" x14ac:dyDescent="0.3">
      <c r="B95" t="s">
        <v>1119</v>
      </c>
      <c r="C95" t="s">
        <v>1120</v>
      </c>
      <c r="D95" t="s">
        <v>1121</v>
      </c>
      <c r="E95" t="s">
        <v>2904</v>
      </c>
      <c r="F95" t="s">
        <v>20</v>
      </c>
      <c r="G95" t="s">
        <v>17</v>
      </c>
      <c r="H95" s="252"/>
      <c r="I95" s="252"/>
      <c r="J95" s="252"/>
      <c r="K95" s="251"/>
      <c r="L95" s="262" t="s">
        <v>19</v>
      </c>
      <c r="M95" t="s">
        <v>251</v>
      </c>
    </row>
    <row r="96" spans="2:14" x14ac:dyDescent="0.3">
      <c r="B96" t="s">
        <v>1122</v>
      </c>
      <c r="C96" t="s">
        <v>1123</v>
      </c>
      <c r="D96" t="s">
        <v>1124</v>
      </c>
      <c r="E96" t="s">
        <v>2904</v>
      </c>
      <c r="F96" t="s">
        <v>20</v>
      </c>
      <c r="G96" t="s">
        <v>17</v>
      </c>
      <c r="H96" s="252"/>
      <c r="I96" s="252"/>
      <c r="J96" s="252"/>
      <c r="K96" s="251"/>
      <c r="L96" s="262" t="s">
        <v>19</v>
      </c>
      <c r="M96" t="s">
        <v>251</v>
      </c>
    </row>
    <row r="97" spans="2:13" x14ac:dyDescent="0.3">
      <c r="B97" t="s">
        <v>1125</v>
      </c>
      <c r="C97" t="s">
        <v>1126</v>
      </c>
      <c r="D97" t="s">
        <v>1127</v>
      </c>
      <c r="E97" t="s">
        <v>2904</v>
      </c>
      <c r="F97" t="s">
        <v>20</v>
      </c>
      <c r="G97" t="s">
        <v>17</v>
      </c>
      <c r="H97" s="252"/>
      <c r="I97" s="252"/>
      <c r="J97" s="252"/>
      <c r="K97" s="251"/>
      <c r="L97" s="262" t="s">
        <v>19</v>
      </c>
      <c r="M97" t="s">
        <v>251</v>
      </c>
    </row>
    <row r="98" spans="2:13" x14ac:dyDescent="0.3">
      <c r="B98" t="s">
        <v>1128</v>
      </c>
      <c r="C98" t="s">
        <v>1129</v>
      </c>
      <c r="D98" t="s">
        <v>1130</v>
      </c>
      <c r="E98" t="s">
        <v>2904</v>
      </c>
      <c r="F98" t="s">
        <v>20</v>
      </c>
      <c r="G98" t="s">
        <v>17</v>
      </c>
      <c r="H98" s="252"/>
      <c r="I98" s="252"/>
      <c r="J98" s="252"/>
      <c r="K98" s="251"/>
      <c r="L98" s="262"/>
      <c r="M98" t="s">
        <v>251</v>
      </c>
    </row>
    <row r="99" spans="2:13" x14ac:dyDescent="0.3">
      <c r="B99" t="s">
        <v>1131</v>
      </c>
      <c r="C99" t="s">
        <v>1132</v>
      </c>
      <c r="D99" t="s">
        <v>1133</v>
      </c>
      <c r="E99" t="s">
        <v>2904</v>
      </c>
      <c r="F99" t="s">
        <v>20</v>
      </c>
      <c r="G99" t="s">
        <v>17</v>
      </c>
      <c r="H99" s="252"/>
      <c r="I99" s="252"/>
      <c r="J99" s="252"/>
      <c r="K99" s="251"/>
      <c r="L99" s="262"/>
      <c r="M99" t="s">
        <v>251</v>
      </c>
    </row>
    <row r="100" spans="2:13" x14ac:dyDescent="0.3">
      <c r="B100" t="s">
        <v>1134</v>
      </c>
      <c r="C100" t="s">
        <v>1135</v>
      </c>
      <c r="D100" t="s">
        <v>1118</v>
      </c>
      <c r="E100" t="s">
        <v>2904</v>
      </c>
      <c r="F100" t="s">
        <v>20</v>
      </c>
      <c r="G100" t="s">
        <v>17</v>
      </c>
      <c r="H100" s="252"/>
      <c r="I100" s="252"/>
      <c r="J100" s="252"/>
      <c r="K100" s="251"/>
      <c r="L100" s="262"/>
      <c r="M100" t="s">
        <v>251</v>
      </c>
    </row>
    <row r="101" spans="2:13" x14ac:dyDescent="0.3">
      <c r="B101" t="s">
        <v>1136</v>
      </c>
      <c r="C101" t="s">
        <v>1137</v>
      </c>
      <c r="D101" t="s">
        <v>1138</v>
      </c>
      <c r="E101" t="s">
        <v>2904</v>
      </c>
      <c r="F101" t="s">
        <v>20</v>
      </c>
      <c r="G101" t="s">
        <v>17</v>
      </c>
      <c r="H101" s="252"/>
      <c r="I101" s="252"/>
      <c r="J101" s="252"/>
      <c r="K101" s="251"/>
      <c r="L101" s="262"/>
      <c r="M101" t="s">
        <v>251</v>
      </c>
    </row>
    <row r="102" spans="2:13" x14ac:dyDescent="0.3">
      <c r="B102" t="s">
        <v>1159</v>
      </c>
      <c r="C102" t="s">
        <v>2573</v>
      </c>
      <c r="D102" t="s">
        <v>2574</v>
      </c>
      <c r="E102" t="s">
        <v>2906</v>
      </c>
      <c r="F102" t="s">
        <v>20</v>
      </c>
      <c r="G102" t="s">
        <v>17</v>
      </c>
      <c r="H102" s="252"/>
      <c r="I102" s="252"/>
      <c r="J102" s="252"/>
      <c r="K102" s="251"/>
      <c r="L102" s="262"/>
      <c r="M102" t="s">
        <v>251</v>
      </c>
    </row>
    <row r="103" spans="2:13" x14ac:dyDescent="0.3">
      <c r="B103" t="s">
        <v>1160</v>
      </c>
      <c r="C103" t="s">
        <v>1161</v>
      </c>
      <c r="D103" t="s">
        <v>1162</v>
      </c>
      <c r="E103" t="s">
        <v>2906</v>
      </c>
      <c r="F103" t="s">
        <v>20</v>
      </c>
      <c r="G103" t="s">
        <v>18</v>
      </c>
      <c r="H103" s="252"/>
      <c r="I103" s="252"/>
      <c r="J103" s="252"/>
      <c r="K103" s="251"/>
      <c r="L103" s="262"/>
      <c r="M103" t="s">
        <v>251</v>
      </c>
    </row>
    <row r="104" spans="2:13" x14ac:dyDescent="0.3">
      <c r="B104" t="s">
        <v>1163</v>
      </c>
      <c r="C104" t="s">
        <v>1164</v>
      </c>
      <c r="D104" t="s">
        <v>1165</v>
      </c>
      <c r="E104" t="s">
        <v>2906</v>
      </c>
      <c r="F104" t="s">
        <v>20</v>
      </c>
      <c r="G104" t="s">
        <v>18</v>
      </c>
      <c r="H104" s="252"/>
      <c r="I104" s="252"/>
      <c r="J104" s="252"/>
      <c r="K104" s="251"/>
      <c r="L104" s="262"/>
      <c r="M104" t="s">
        <v>251</v>
      </c>
    </row>
    <row r="105" spans="2:13" x14ac:dyDescent="0.3">
      <c r="B105" t="s">
        <v>1166</v>
      </c>
      <c r="C105" t="s">
        <v>1167</v>
      </c>
      <c r="D105" t="s">
        <v>1168</v>
      </c>
      <c r="E105" t="s">
        <v>2906</v>
      </c>
      <c r="F105" t="s">
        <v>20</v>
      </c>
      <c r="G105" t="s">
        <v>18</v>
      </c>
      <c r="H105" s="252"/>
      <c r="I105" s="252"/>
      <c r="J105" s="252"/>
      <c r="K105" s="251"/>
      <c r="L105" s="262"/>
      <c r="M105" t="s">
        <v>251</v>
      </c>
    </row>
    <row r="106" spans="2:13" x14ac:dyDescent="0.3">
      <c r="B106" t="s">
        <v>1169</v>
      </c>
      <c r="C106" t="s">
        <v>1170</v>
      </c>
      <c r="D106" t="s">
        <v>1171</v>
      </c>
      <c r="E106" t="s">
        <v>2906</v>
      </c>
      <c r="F106" t="s">
        <v>20</v>
      </c>
      <c r="G106" t="s">
        <v>18</v>
      </c>
      <c r="H106" s="252"/>
      <c r="I106" s="252"/>
      <c r="J106" s="252"/>
      <c r="K106" s="251"/>
      <c r="L106" s="262"/>
      <c r="M106" t="s">
        <v>251</v>
      </c>
    </row>
    <row r="107" spans="2:13" x14ac:dyDescent="0.3">
      <c r="B107" t="s">
        <v>1172</v>
      </c>
      <c r="C107" t="s">
        <v>1173</v>
      </c>
      <c r="D107" t="s">
        <v>1174</v>
      </c>
      <c r="E107" t="s">
        <v>2906</v>
      </c>
      <c r="F107" t="s">
        <v>20</v>
      </c>
      <c r="G107" t="s">
        <v>18</v>
      </c>
      <c r="H107" s="252"/>
      <c r="I107" s="252"/>
      <c r="J107" s="252"/>
      <c r="K107" s="251"/>
      <c r="L107" s="262"/>
      <c r="M107" t="s">
        <v>251</v>
      </c>
    </row>
    <row r="108" spans="2:13" x14ac:dyDescent="0.3">
      <c r="B108" t="s">
        <v>1175</v>
      </c>
      <c r="C108" t="s">
        <v>1176</v>
      </c>
      <c r="D108" t="s">
        <v>1177</v>
      </c>
      <c r="E108" t="s">
        <v>2906</v>
      </c>
      <c r="F108" t="s">
        <v>20</v>
      </c>
      <c r="G108" t="s">
        <v>18</v>
      </c>
      <c r="H108" s="252"/>
      <c r="I108" s="252"/>
      <c r="J108" s="252"/>
      <c r="K108" s="251"/>
      <c r="L108" s="262"/>
      <c r="M108" t="s">
        <v>251</v>
      </c>
    </row>
    <row r="109" spans="2:13" x14ac:dyDescent="0.3">
      <c r="B109" t="s">
        <v>1178</v>
      </c>
      <c r="C109" t="s">
        <v>2593</v>
      </c>
      <c r="D109" t="s">
        <v>2594</v>
      </c>
      <c r="E109" t="s">
        <v>2906</v>
      </c>
      <c r="F109" t="s">
        <v>20</v>
      </c>
      <c r="G109" t="s">
        <v>17</v>
      </c>
      <c r="H109" s="252"/>
      <c r="I109" s="252"/>
      <c r="J109" s="252"/>
      <c r="K109" s="251"/>
      <c r="L109" s="262"/>
      <c r="M109" t="s">
        <v>251</v>
      </c>
    </row>
    <row r="110" spans="2:13" x14ac:dyDescent="0.3">
      <c r="B110" t="s">
        <v>1179</v>
      </c>
      <c r="C110" t="s">
        <v>1180</v>
      </c>
      <c r="D110" t="s">
        <v>1181</v>
      </c>
      <c r="E110" t="s">
        <v>2906</v>
      </c>
      <c r="F110" t="s">
        <v>20</v>
      </c>
      <c r="G110" t="s">
        <v>18</v>
      </c>
      <c r="H110" s="252"/>
      <c r="I110" s="252"/>
      <c r="J110" s="252"/>
      <c r="K110" s="251"/>
      <c r="L110" s="262"/>
      <c r="M110" t="s">
        <v>251</v>
      </c>
    </row>
    <row r="111" spans="2:13" x14ac:dyDescent="0.3">
      <c r="B111" t="s">
        <v>1182</v>
      </c>
      <c r="C111" t="s">
        <v>1183</v>
      </c>
      <c r="D111" t="s">
        <v>1184</v>
      </c>
      <c r="E111" t="s">
        <v>2906</v>
      </c>
      <c r="F111" t="s">
        <v>20</v>
      </c>
      <c r="G111" t="s">
        <v>17</v>
      </c>
      <c r="H111" s="252"/>
      <c r="I111" s="252"/>
      <c r="J111" s="252"/>
      <c r="K111" s="251"/>
      <c r="L111" s="262"/>
      <c r="M111" t="s">
        <v>251</v>
      </c>
    </row>
    <row r="112" spans="2:13" x14ac:dyDescent="0.3">
      <c r="B112" t="s">
        <v>1185</v>
      </c>
      <c r="C112" t="s">
        <v>1186</v>
      </c>
      <c r="D112" t="s">
        <v>1187</v>
      </c>
      <c r="E112" t="s">
        <v>2906</v>
      </c>
      <c r="F112" t="s">
        <v>20</v>
      </c>
      <c r="G112" t="s">
        <v>17</v>
      </c>
      <c r="H112" s="252"/>
      <c r="I112" s="252"/>
      <c r="J112" s="252"/>
      <c r="K112" s="251"/>
      <c r="L112" s="262"/>
      <c r="M112" t="s">
        <v>251</v>
      </c>
    </row>
    <row r="113" spans="2:13" x14ac:dyDescent="0.3">
      <c r="B113" t="s">
        <v>117</v>
      </c>
      <c r="C113" t="s">
        <v>118</v>
      </c>
      <c r="D113" t="s">
        <v>119</v>
      </c>
      <c r="E113" t="s">
        <v>2906</v>
      </c>
      <c r="F113" t="s">
        <v>20</v>
      </c>
      <c r="G113" t="s">
        <v>17</v>
      </c>
      <c r="H113" s="13"/>
      <c r="I113" s="13"/>
      <c r="J113" s="13"/>
      <c r="K113" s="9"/>
      <c r="L113" s="262" t="s">
        <v>121</v>
      </c>
      <c r="M113" t="s">
        <v>120</v>
      </c>
    </row>
    <row r="114" spans="2:13" x14ac:dyDescent="0.3">
      <c r="B114" t="s">
        <v>122</v>
      </c>
      <c r="C114" t="s">
        <v>123</v>
      </c>
      <c r="D114" t="s">
        <v>124</v>
      </c>
      <c r="E114" t="s">
        <v>2906</v>
      </c>
      <c r="F114" t="s">
        <v>20</v>
      </c>
      <c r="G114" t="s">
        <v>17</v>
      </c>
      <c r="H114" s="252"/>
      <c r="I114" s="252"/>
      <c r="J114" s="252"/>
      <c r="K114" s="251"/>
      <c r="L114" s="262" t="s">
        <v>26</v>
      </c>
      <c r="M114" t="s">
        <v>120</v>
      </c>
    </row>
    <row r="115" spans="2:13" x14ac:dyDescent="0.3">
      <c r="B115" t="s">
        <v>125</v>
      </c>
      <c r="C115" t="s">
        <v>126</v>
      </c>
      <c r="D115" t="s">
        <v>127</v>
      </c>
      <c r="E115" t="s">
        <v>2904</v>
      </c>
      <c r="F115" t="s">
        <v>20</v>
      </c>
      <c r="G115" t="s">
        <v>17</v>
      </c>
      <c r="H115" s="252"/>
      <c r="I115" s="252"/>
      <c r="J115" s="252"/>
      <c r="K115" s="251"/>
      <c r="L115" s="262" t="s">
        <v>121</v>
      </c>
      <c r="M115" t="s">
        <v>120</v>
      </c>
    </row>
    <row r="116" spans="2:13" x14ac:dyDescent="0.3">
      <c r="B116" t="s">
        <v>128</v>
      </c>
      <c r="C116" t="s">
        <v>129</v>
      </c>
      <c r="D116" t="s">
        <v>130</v>
      </c>
      <c r="E116" t="s">
        <v>2904</v>
      </c>
      <c r="F116" t="s">
        <v>20</v>
      </c>
      <c r="G116" t="s">
        <v>17</v>
      </c>
      <c r="H116" s="252"/>
      <c r="I116" s="252"/>
      <c r="J116" s="252"/>
      <c r="K116" s="251"/>
      <c r="L116" s="262" t="s">
        <v>121</v>
      </c>
      <c r="M116" t="s">
        <v>120</v>
      </c>
    </row>
    <row r="117" spans="2:13" x14ac:dyDescent="0.3">
      <c r="B117" t="s">
        <v>131</v>
      </c>
      <c r="C117" t="s">
        <v>132</v>
      </c>
      <c r="D117" t="s">
        <v>133</v>
      </c>
      <c r="E117" t="s">
        <v>2904</v>
      </c>
      <c r="F117" t="s">
        <v>20</v>
      </c>
      <c r="G117" t="s">
        <v>17</v>
      </c>
      <c r="H117" s="252"/>
      <c r="I117" s="252"/>
      <c r="J117" s="252"/>
      <c r="K117" s="251"/>
      <c r="L117" s="262" t="s">
        <v>121</v>
      </c>
      <c r="M117" t="s">
        <v>120</v>
      </c>
    </row>
    <row r="118" spans="2:13" x14ac:dyDescent="0.3">
      <c r="B118" t="s">
        <v>134</v>
      </c>
      <c r="C118" t="s">
        <v>135</v>
      </c>
      <c r="D118" t="s">
        <v>136</v>
      </c>
      <c r="E118" t="s">
        <v>2904</v>
      </c>
      <c r="F118" t="s">
        <v>20</v>
      </c>
      <c r="G118" t="s">
        <v>17</v>
      </c>
      <c r="H118" s="252"/>
      <c r="I118" s="252"/>
      <c r="J118" s="252"/>
      <c r="K118" s="251"/>
      <c r="L118" s="262" t="s">
        <v>121</v>
      </c>
      <c r="M118" t="s">
        <v>120</v>
      </c>
    </row>
    <row r="119" spans="2:13" x14ac:dyDescent="0.3">
      <c r="B119" t="s">
        <v>137</v>
      </c>
      <c r="C119" t="s">
        <v>138</v>
      </c>
      <c r="D119" t="s">
        <v>139</v>
      </c>
      <c r="E119" t="s">
        <v>2906</v>
      </c>
      <c r="F119" t="s">
        <v>16</v>
      </c>
      <c r="G119" t="s">
        <v>18</v>
      </c>
      <c r="H119" s="252"/>
      <c r="I119" s="252"/>
      <c r="J119" s="252"/>
      <c r="K119" s="251"/>
      <c r="L119" s="262" t="s">
        <v>121</v>
      </c>
      <c r="M119" t="s">
        <v>120</v>
      </c>
    </row>
    <row r="120" spans="2:13" x14ac:dyDescent="0.3">
      <c r="B120" t="s">
        <v>788</v>
      </c>
      <c r="C120" t="s">
        <v>789</v>
      </c>
      <c r="D120" t="s">
        <v>790</v>
      </c>
      <c r="E120" t="s">
        <v>2906</v>
      </c>
      <c r="F120" t="s">
        <v>16</v>
      </c>
      <c r="G120" t="s">
        <v>18</v>
      </c>
      <c r="H120" s="252"/>
      <c r="I120" s="252"/>
      <c r="J120" s="252"/>
      <c r="K120" s="251"/>
      <c r="L120" s="262" t="s">
        <v>74</v>
      </c>
      <c r="M120" t="s">
        <v>120</v>
      </c>
    </row>
    <row r="121" spans="2:13" x14ac:dyDescent="0.3">
      <c r="B121" t="s">
        <v>1113</v>
      </c>
      <c r="C121" t="s">
        <v>1114</v>
      </c>
      <c r="D121" t="s">
        <v>1115</v>
      </c>
      <c r="E121" t="s">
        <v>2906</v>
      </c>
      <c r="F121" t="s">
        <v>16</v>
      </c>
      <c r="G121" t="s">
        <v>18</v>
      </c>
      <c r="H121" s="252"/>
      <c r="I121" s="252"/>
      <c r="J121" s="252"/>
      <c r="K121" s="251"/>
      <c r="L121" s="262" t="s">
        <v>24</v>
      </c>
      <c r="M121" t="s">
        <v>120</v>
      </c>
    </row>
    <row r="122" spans="2:13" x14ac:dyDescent="0.3">
      <c r="B122" t="s">
        <v>1490</v>
      </c>
      <c r="C122" t="s">
        <v>1207</v>
      </c>
      <c r="D122" t="s">
        <v>1208</v>
      </c>
      <c r="E122" t="s">
        <v>2906</v>
      </c>
      <c r="F122" t="s">
        <v>16</v>
      </c>
      <c r="G122" t="s">
        <v>17</v>
      </c>
      <c r="H122" s="13"/>
      <c r="I122" s="13"/>
      <c r="J122" s="13"/>
      <c r="K122" s="9"/>
      <c r="L122" s="262" t="s">
        <v>24</v>
      </c>
      <c r="M122" t="s">
        <v>120</v>
      </c>
    </row>
    <row r="123" spans="2:13" x14ac:dyDescent="0.3">
      <c r="B123" t="s">
        <v>1491</v>
      </c>
      <c r="C123" t="s">
        <v>1209</v>
      </c>
      <c r="D123" t="s">
        <v>1210</v>
      </c>
      <c r="E123" t="s">
        <v>2906</v>
      </c>
      <c r="F123" t="s">
        <v>16</v>
      </c>
      <c r="G123" t="s">
        <v>17</v>
      </c>
      <c r="H123" s="252"/>
      <c r="I123" s="252"/>
      <c r="J123" s="252"/>
      <c r="K123" s="251"/>
      <c r="L123" s="262" t="s">
        <v>24</v>
      </c>
      <c r="M123" t="s">
        <v>120</v>
      </c>
    </row>
    <row r="124" spans="2:13" x14ac:dyDescent="0.3">
      <c r="B124" t="s">
        <v>1492</v>
      </c>
      <c r="C124" t="s">
        <v>1211</v>
      </c>
      <c r="D124" t="s">
        <v>1212</v>
      </c>
      <c r="E124" t="s">
        <v>2906</v>
      </c>
      <c r="F124" t="s">
        <v>16</v>
      </c>
      <c r="G124" t="s">
        <v>17</v>
      </c>
      <c r="H124" s="252"/>
      <c r="I124" s="252"/>
      <c r="J124" s="252"/>
      <c r="K124" s="251"/>
      <c r="L124" s="262" t="s">
        <v>24</v>
      </c>
      <c r="M124" t="s">
        <v>120</v>
      </c>
    </row>
    <row r="125" spans="2:13" x14ac:dyDescent="0.3">
      <c r="B125" t="s">
        <v>2672</v>
      </c>
      <c r="C125" t="s">
        <v>2673</v>
      </c>
      <c r="D125" t="s">
        <v>1212</v>
      </c>
      <c r="E125" t="s">
        <v>2906</v>
      </c>
      <c r="F125" t="s">
        <v>20</v>
      </c>
      <c r="G125" t="s">
        <v>18</v>
      </c>
      <c r="H125" s="252"/>
      <c r="I125" s="252"/>
      <c r="J125" s="252"/>
      <c r="K125" s="251"/>
      <c r="L125" s="262" t="s">
        <v>2674</v>
      </c>
      <c r="M125" t="s">
        <v>120</v>
      </c>
    </row>
    <row r="126" spans="2:13" x14ac:dyDescent="0.3">
      <c r="B126" t="s">
        <v>1285</v>
      </c>
      <c r="C126" t="s">
        <v>1286</v>
      </c>
      <c r="D126" t="s">
        <v>1287</v>
      </c>
      <c r="E126" t="s">
        <v>2907</v>
      </c>
      <c r="F126" t="s">
        <v>16</v>
      </c>
      <c r="G126" t="s">
        <v>17</v>
      </c>
      <c r="H126" s="13"/>
      <c r="I126" s="13"/>
      <c r="J126" s="13"/>
      <c r="K126" s="9"/>
      <c r="L126" s="262"/>
      <c r="M126" t="s">
        <v>120</v>
      </c>
    </row>
    <row r="127" spans="2:13" x14ac:dyDescent="0.3">
      <c r="B127" t="s">
        <v>1288</v>
      </c>
      <c r="C127" t="s">
        <v>1289</v>
      </c>
      <c r="D127" t="s">
        <v>1290</v>
      </c>
      <c r="E127" t="s">
        <v>2907</v>
      </c>
      <c r="F127" t="s">
        <v>16</v>
      </c>
      <c r="G127" t="s">
        <v>18</v>
      </c>
      <c r="H127" s="13"/>
      <c r="I127" s="13"/>
      <c r="J127" s="13"/>
      <c r="K127" s="9"/>
      <c r="L127" s="262"/>
      <c r="M127" t="s">
        <v>120</v>
      </c>
    </row>
    <row r="128" spans="2:13" x14ac:dyDescent="0.3">
      <c r="B128" t="s">
        <v>1291</v>
      </c>
      <c r="C128" t="s">
        <v>1292</v>
      </c>
      <c r="D128" t="s">
        <v>1293</v>
      </c>
      <c r="E128" t="s">
        <v>2906</v>
      </c>
      <c r="F128" t="s">
        <v>16</v>
      </c>
      <c r="G128" t="s">
        <v>18</v>
      </c>
      <c r="H128" s="252"/>
      <c r="I128" s="252"/>
      <c r="J128" s="252"/>
      <c r="K128" s="251"/>
      <c r="L128" s="262"/>
      <c r="M128" t="s">
        <v>120</v>
      </c>
    </row>
    <row r="129" spans="2:13" x14ac:dyDescent="0.3">
      <c r="B129" t="s">
        <v>1294</v>
      </c>
      <c r="C129" t="s">
        <v>1295</v>
      </c>
      <c r="D129" t="s">
        <v>1296</v>
      </c>
      <c r="E129" t="s">
        <v>2906</v>
      </c>
      <c r="F129" t="s">
        <v>16</v>
      </c>
      <c r="G129" t="s">
        <v>17</v>
      </c>
      <c r="H129" s="252"/>
      <c r="I129" s="252"/>
      <c r="J129" s="252"/>
      <c r="K129" s="251"/>
      <c r="L129" s="262"/>
      <c r="M129" t="s">
        <v>120</v>
      </c>
    </row>
    <row r="130" spans="2:13" ht="28.8" x14ac:dyDescent="0.3">
      <c r="B130" s="258" t="s">
        <v>1323</v>
      </c>
      <c r="C130" s="258" t="s">
        <v>1324</v>
      </c>
      <c r="D130" s="258" t="s">
        <v>1325</v>
      </c>
      <c r="E130" s="258" t="s">
        <v>2906</v>
      </c>
      <c r="F130" s="258" t="s">
        <v>16</v>
      </c>
      <c r="G130" s="258" t="s">
        <v>17</v>
      </c>
      <c r="H130" s="252"/>
      <c r="I130" s="252"/>
      <c r="J130" s="252"/>
      <c r="K130" s="251"/>
      <c r="L130" s="258" t="s">
        <v>1326</v>
      </c>
      <c r="M130" t="s">
        <v>120</v>
      </c>
    </row>
    <row r="131" spans="2:13" x14ac:dyDescent="0.3">
      <c r="B131" t="s">
        <v>36</v>
      </c>
      <c r="C131" t="s">
        <v>37</v>
      </c>
      <c r="D131" t="s">
        <v>38</v>
      </c>
      <c r="E131" t="s">
        <v>2906</v>
      </c>
      <c r="F131" t="s">
        <v>20</v>
      </c>
      <c r="G131" t="s">
        <v>18</v>
      </c>
      <c r="H131" s="252"/>
      <c r="I131" s="252"/>
      <c r="J131" s="252"/>
      <c r="K131" s="251"/>
      <c r="L131" s="262" t="s">
        <v>40</v>
      </c>
      <c r="M131" t="s">
        <v>39</v>
      </c>
    </row>
    <row r="132" spans="2:13" x14ac:dyDescent="0.3">
      <c r="B132" t="s">
        <v>41</v>
      </c>
      <c r="C132" t="s">
        <v>42</v>
      </c>
      <c r="D132" t="s">
        <v>43</v>
      </c>
      <c r="E132" t="s">
        <v>2906</v>
      </c>
      <c r="F132" t="s">
        <v>20</v>
      </c>
      <c r="G132" t="s">
        <v>18</v>
      </c>
      <c r="H132" s="252"/>
      <c r="I132" s="252"/>
      <c r="J132" s="252"/>
      <c r="K132" s="251"/>
      <c r="L132" s="262" t="s">
        <v>40</v>
      </c>
      <c r="M132" t="s">
        <v>39</v>
      </c>
    </row>
    <row r="133" spans="2:13" x14ac:dyDescent="0.3">
      <c r="B133" t="s">
        <v>44</v>
      </c>
      <c r="C133" t="s">
        <v>45</v>
      </c>
      <c r="D133" t="s">
        <v>46</v>
      </c>
      <c r="E133" t="s">
        <v>2906</v>
      </c>
      <c r="F133" t="s">
        <v>20</v>
      </c>
      <c r="G133" t="s">
        <v>18</v>
      </c>
      <c r="H133" s="252"/>
      <c r="I133" s="252"/>
      <c r="J133" s="252"/>
      <c r="K133" s="251"/>
      <c r="L133" s="262" t="s">
        <v>40</v>
      </c>
      <c r="M133" t="s">
        <v>39</v>
      </c>
    </row>
    <row r="134" spans="2:13" x14ac:dyDescent="0.3">
      <c r="B134" t="s">
        <v>47</v>
      </c>
      <c r="C134" t="s">
        <v>48</v>
      </c>
      <c r="D134" t="s">
        <v>49</v>
      </c>
      <c r="E134" t="s">
        <v>2906</v>
      </c>
      <c r="F134" t="s">
        <v>20</v>
      </c>
      <c r="G134" t="s">
        <v>17</v>
      </c>
      <c r="H134" s="252"/>
      <c r="I134" s="252"/>
      <c r="J134" s="252"/>
      <c r="K134" s="251"/>
      <c r="L134" s="262" t="s">
        <v>40</v>
      </c>
      <c r="M134" t="s">
        <v>39</v>
      </c>
    </row>
    <row r="135" spans="2:13" x14ac:dyDescent="0.3">
      <c r="B135" t="s">
        <v>50</v>
      </c>
      <c r="C135" t="s">
        <v>51</v>
      </c>
      <c r="D135" t="s">
        <v>52</v>
      </c>
      <c r="E135" t="s">
        <v>2906</v>
      </c>
      <c r="F135" t="s">
        <v>20</v>
      </c>
      <c r="G135" t="s">
        <v>18</v>
      </c>
      <c r="H135" s="252"/>
      <c r="I135" s="252"/>
      <c r="J135" s="252"/>
      <c r="K135" s="251"/>
      <c r="L135" s="262" t="s">
        <v>40</v>
      </c>
      <c r="M135" t="s">
        <v>39</v>
      </c>
    </row>
    <row r="136" spans="2:13" x14ac:dyDescent="0.3">
      <c r="B136" t="s">
        <v>53</v>
      </c>
      <c r="C136" t="s">
        <v>54</v>
      </c>
      <c r="D136" t="s">
        <v>55</v>
      </c>
      <c r="E136" t="s">
        <v>2906</v>
      </c>
      <c r="F136" t="s">
        <v>16</v>
      </c>
      <c r="G136" t="s">
        <v>18</v>
      </c>
      <c r="H136" s="252"/>
      <c r="I136" s="252"/>
      <c r="J136" s="252"/>
      <c r="K136" s="251"/>
      <c r="L136" s="262" t="s">
        <v>40</v>
      </c>
      <c r="M136" t="s">
        <v>39</v>
      </c>
    </row>
    <row r="137" spans="2:13" x14ac:dyDescent="0.3">
      <c r="B137" t="s">
        <v>56</v>
      </c>
      <c r="C137" t="s">
        <v>57</v>
      </c>
      <c r="D137" t="s">
        <v>58</v>
      </c>
      <c r="E137" t="s">
        <v>2906</v>
      </c>
      <c r="F137" t="s">
        <v>16</v>
      </c>
      <c r="G137" t="s">
        <v>18</v>
      </c>
      <c r="H137" s="13"/>
      <c r="I137" s="13"/>
      <c r="J137" s="13"/>
      <c r="K137" s="9"/>
      <c r="L137" s="262" t="s">
        <v>40</v>
      </c>
      <c r="M137" t="s">
        <v>39</v>
      </c>
    </row>
    <row r="138" spans="2:13" x14ac:dyDescent="0.3">
      <c r="B138" t="s">
        <v>59</v>
      </c>
      <c r="C138" t="s">
        <v>60</v>
      </c>
      <c r="D138" t="s">
        <v>61</v>
      </c>
      <c r="E138" t="s">
        <v>2906</v>
      </c>
      <c r="F138" t="s">
        <v>20</v>
      </c>
      <c r="G138" t="s">
        <v>17</v>
      </c>
      <c r="H138" s="13"/>
      <c r="I138" s="13"/>
      <c r="J138" s="13"/>
      <c r="K138" s="9"/>
      <c r="L138" s="262" t="s">
        <v>40</v>
      </c>
      <c r="M138" t="s">
        <v>39</v>
      </c>
    </row>
    <row r="139" spans="2:13" x14ac:dyDescent="0.3">
      <c r="B139" t="s">
        <v>62</v>
      </c>
      <c r="C139" t="s">
        <v>63</v>
      </c>
      <c r="D139" t="s">
        <v>64</v>
      </c>
      <c r="E139" t="s">
        <v>2906</v>
      </c>
      <c r="F139" t="s">
        <v>20</v>
      </c>
      <c r="G139" t="s">
        <v>18</v>
      </c>
      <c r="H139" s="13"/>
      <c r="I139" s="13"/>
      <c r="J139" s="13"/>
      <c r="K139" s="9"/>
      <c r="L139" s="262" t="s">
        <v>40</v>
      </c>
      <c r="M139" t="s">
        <v>39</v>
      </c>
    </row>
    <row r="140" spans="2:13" x14ac:dyDescent="0.3">
      <c r="B140" t="s">
        <v>65</v>
      </c>
      <c r="C140" t="s">
        <v>66</v>
      </c>
      <c r="D140" t="s">
        <v>67</v>
      </c>
      <c r="E140" t="s">
        <v>2906</v>
      </c>
      <c r="F140" t="s">
        <v>20</v>
      </c>
      <c r="G140" t="s">
        <v>18</v>
      </c>
      <c r="H140" s="13"/>
      <c r="I140" s="13"/>
      <c r="J140" s="13"/>
      <c r="K140" s="9"/>
      <c r="L140" s="262" t="s">
        <v>40</v>
      </c>
      <c r="M140" t="s">
        <v>39</v>
      </c>
    </row>
    <row r="141" spans="2:13" x14ac:dyDescent="0.3">
      <c r="B141" t="s">
        <v>160</v>
      </c>
      <c r="C141" t="s">
        <v>161</v>
      </c>
      <c r="D141" t="s">
        <v>162</v>
      </c>
      <c r="E141" t="s">
        <v>2905</v>
      </c>
      <c r="F141" t="s">
        <v>16</v>
      </c>
      <c r="G141" t="s">
        <v>17</v>
      </c>
      <c r="H141" s="252"/>
      <c r="I141" s="252"/>
      <c r="J141" s="252"/>
      <c r="K141" s="251"/>
      <c r="L141" s="262" t="s">
        <v>163</v>
      </c>
      <c r="M141" t="s">
        <v>39</v>
      </c>
    </row>
    <row r="142" spans="2:13" x14ac:dyDescent="0.3">
      <c r="B142" t="s">
        <v>419</v>
      </c>
      <c r="C142" t="s">
        <v>420</v>
      </c>
      <c r="D142" t="s">
        <v>421</v>
      </c>
      <c r="E142" t="s">
        <v>2904</v>
      </c>
      <c r="F142" t="s">
        <v>20</v>
      </c>
      <c r="G142" t="s">
        <v>17</v>
      </c>
      <c r="H142" s="252"/>
      <c r="I142" s="252"/>
      <c r="J142" s="252"/>
      <c r="K142" s="251"/>
      <c r="L142" s="262" t="s">
        <v>19</v>
      </c>
      <c r="M142" t="s">
        <v>39</v>
      </c>
    </row>
    <row r="143" spans="2:13" x14ac:dyDescent="0.3">
      <c r="B143" t="s">
        <v>422</v>
      </c>
      <c r="C143" t="s">
        <v>423</v>
      </c>
      <c r="D143" t="s">
        <v>424</v>
      </c>
      <c r="E143" t="s">
        <v>2904</v>
      </c>
      <c r="F143" t="s">
        <v>20</v>
      </c>
      <c r="G143" t="s">
        <v>17</v>
      </c>
      <c r="H143" s="252"/>
      <c r="I143" s="252"/>
      <c r="J143" s="252"/>
      <c r="K143" s="251"/>
      <c r="L143" s="262" t="s">
        <v>19</v>
      </c>
      <c r="M143" t="s">
        <v>39</v>
      </c>
    </row>
    <row r="144" spans="2:13" x14ac:dyDescent="0.3">
      <c r="B144" t="s">
        <v>425</v>
      </c>
      <c r="C144" t="s">
        <v>426</v>
      </c>
      <c r="D144" t="s">
        <v>427</v>
      </c>
      <c r="E144" t="s">
        <v>2904</v>
      </c>
      <c r="F144" t="s">
        <v>20</v>
      </c>
      <c r="G144" t="s">
        <v>17</v>
      </c>
      <c r="H144" s="252"/>
      <c r="I144" s="252"/>
      <c r="J144" s="252"/>
      <c r="K144" s="251"/>
      <c r="L144" s="262" t="s">
        <v>19</v>
      </c>
      <c r="M144" t="s">
        <v>39</v>
      </c>
    </row>
    <row r="145" spans="2:13" x14ac:dyDescent="0.3">
      <c r="B145" t="s">
        <v>500</v>
      </c>
      <c r="C145" t="s">
        <v>2001</v>
      </c>
      <c r="D145" t="s">
        <v>2002</v>
      </c>
      <c r="E145" t="s">
        <v>2906</v>
      </c>
      <c r="F145" t="s">
        <v>16</v>
      </c>
      <c r="G145" t="s">
        <v>17</v>
      </c>
      <c r="H145" s="252"/>
      <c r="I145" s="252"/>
      <c r="J145" s="252"/>
      <c r="K145" s="251"/>
      <c r="L145" s="262" t="s">
        <v>2004</v>
      </c>
      <c r="M145" t="s">
        <v>39</v>
      </c>
    </row>
    <row r="146" spans="2:13" x14ac:dyDescent="0.3">
      <c r="B146" t="s">
        <v>496</v>
      </c>
      <c r="C146" t="s">
        <v>497</v>
      </c>
      <c r="D146" t="s">
        <v>498</v>
      </c>
      <c r="E146" t="s">
        <v>2906</v>
      </c>
      <c r="F146" t="s">
        <v>16</v>
      </c>
      <c r="G146" t="s">
        <v>18</v>
      </c>
      <c r="H146" s="252"/>
      <c r="I146" s="252"/>
      <c r="J146" s="252"/>
      <c r="K146" s="251"/>
      <c r="L146" s="262" t="s">
        <v>499</v>
      </c>
      <c r="M146" t="s">
        <v>39</v>
      </c>
    </row>
    <row r="147" spans="2:13" x14ac:dyDescent="0.3">
      <c r="B147" t="s">
        <v>501</v>
      </c>
      <c r="C147" t="s">
        <v>2007</v>
      </c>
      <c r="D147" t="s">
        <v>2008</v>
      </c>
      <c r="E147" t="s">
        <v>2906</v>
      </c>
      <c r="F147" t="s">
        <v>16</v>
      </c>
      <c r="G147" t="s">
        <v>18</v>
      </c>
      <c r="H147" s="252"/>
      <c r="I147" s="252"/>
      <c r="J147" s="252"/>
      <c r="K147" s="251"/>
      <c r="L147" s="262" t="s">
        <v>2004</v>
      </c>
      <c r="M147" t="s">
        <v>39</v>
      </c>
    </row>
    <row r="148" spans="2:13" x14ac:dyDescent="0.3">
      <c r="B148" t="s">
        <v>502</v>
      </c>
      <c r="C148" t="s">
        <v>503</v>
      </c>
      <c r="D148" t="s">
        <v>504</v>
      </c>
      <c r="E148" t="s">
        <v>2906</v>
      </c>
      <c r="F148" t="s">
        <v>16</v>
      </c>
      <c r="G148" t="s">
        <v>17</v>
      </c>
      <c r="H148" s="252"/>
      <c r="I148" s="252"/>
      <c r="J148" s="252"/>
      <c r="K148" s="251"/>
      <c r="L148" s="262" t="s">
        <v>24</v>
      </c>
      <c r="M148" t="s">
        <v>39</v>
      </c>
    </row>
    <row r="149" spans="2:13" x14ac:dyDescent="0.3">
      <c r="B149" t="s">
        <v>505</v>
      </c>
      <c r="C149" t="s">
        <v>506</v>
      </c>
      <c r="D149" t="s">
        <v>507</v>
      </c>
      <c r="E149" t="s">
        <v>2906</v>
      </c>
      <c r="F149" t="s">
        <v>16</v>
      </c>
      <c r="G149" t="s">
        <v>18</v>
      </c>
      <c r="H149" s="252"/>
      <c r="I149" s="252"/>
      <c r="J149" s="252"/>
      <c r="K149" s="251"/>
      <c r="L149" s="262" t="s">
        <v>24</v>
      </c>
      <c r="M149" t="s">
        <v>39</v>
      </c>
    </row>
    <row r="150" spans="2:13" x14ac:dyDescent="0.3">
      <c r="B150" t="s">
        <v>508</v>
      </c>
      <c r="C150" t="s">
        <v>509</v>
      </c>
      <c r="D150" t="s">
        <v>510</v>
      </c>
      <c r="E150" t="s">
        <v>2906</v>
      </c>
      <c r="F150" t="s">
        <v>16</v>
      </c>
      <c r="G150" t="s">
        <v>17</v>
      </c>
      <c r="H150" s="252"/>
      <c r="I150" s="252"/>
      <c r="J150" s="252"/>
      <c r="K150" s="251"/>
      <c r="L150" s="262" t="s">
        <v>24</v>
      </c>
      <c r="M150" t="s">
        <v>39</v>
      </c>
    </row>
    <row r="151" spans="2:13" x14ac:dyDescent="0.3">
      <c r="B151" t="s">
        <v>800</v>
      </c>
      <c r="C151" t="s">
        <v>801</v>
      </c>
      <c r="D151" t="s">
        <v>802</v>
      </c>
      <c r="E151" t="s">
        <v>2904</v>
      </c>
      <c r="F151" t="s">
        <v>20</v>
      </c>
      <c r="G151" t="s">
        <v>17</v>
      </c>
      <c r="H151" s="13"/>
      <c r="I151" s="13"/>
      <c r="J151" s="13"/>
      <c r="K151" s="9"/>
      <c r="L151" s="262"/>
      <c r="M151" t="s">
        <v>39</v>
      </c>
    </row>
    <row r="152" spans="2:13" x14ac:dyDescent="0.3">
      <c r="B152" t="s">
        <v>803</v>
      </c>
      <c r="C152" t="s">
        <v>804</v>
      </c>
      <c r="D152" t="s">
        <v>805</v>
      </c>
      <c r="E152" t="s">
        <v>2904</v>
      </c>
      <c r="F152" t="s">
        <v>20</v>
      </c>
      <c r="G152" t="s">
        <v>17</v>
      </c>
      <c r="H152" s="13"/>
      <c r="I152" s="13"/>
      <c r="J152" s="13"/>
      <c r="K152" s="9"/>
      <c r="L152" s="262"/>
      <c r="M152" t="s">
        <v>39</v>
      </c>
    </row>
    <row r="153" spans="2:13" x14ac:dyDescent="0.3">
      <c r="B153" t="s">
        <v>806</v>
      </c>
      <c r="C153" t="s">
        <v>807</v>
      </c>
      <c r="D153" t="s">
        <v>808</v>
      </c>
      <c r="E153" t="s">
        <v>2904</v>
      </c>
      <c r="F153" t="s">
        <v>20</v>
      </c>
      <c r="G153" t="s">
        <v>17</v>
      </c>
      <c r="H153" s="13"/>
      <c r="I153" s="13"/>
      <c r="J153" s="13"/>
      <c r="K153" s="9"/>
      <c r="L153" s="262"/>
      <c r="M153" t="s">
        <v>39</v>
      </c>
    </row>
    <row r="154" spans="2:13" x14ac:dyDescent="0.3">
      <c r="B154" t="s">
        <v>809</v>
      </c>
      <c r="C154" t="s">
        <v>810</v>
      </c>
      <c r="D154" t="s">
        <v>811</v>
      </c>
      <c r="E154" t="s">
        <v>2904</v>
      </c>
      <c r="F154" t="s">
        <v>20</v>
      </c>
      <c r="G154" t="s">
        <v>17</v>
      </c>
      <c r="H154" s="13"/>
      <c r="I154" s="13"/>
      <c r="J154" s="13"/>
      <c r="K154" s="9"/>
      <c r="L154" s="262"/>
      <c r="M154" t="s">
        <v>39</v>
      </c>
    </row>
    <row r="155" spans="2:13" x14ac:dyDescent="0.3">
      <c r="B155" t="s">
        <v>1573</v>
      </c>
      <c r="C155" t="s">
        <v>1574</v>
      </c>
      <c r="D155" t="s">
        <v>1575</v>
      </c>
      <c r="E155" t="s">
        <v>2904</v>
      </c>
      <c r="F155" t="s">
        <v>20</v>
      </c>
      <c r="G155" t="s">
        <v>18</v>
      </c>
      <c r="H155" s="252"/>
      <c r="I155" s="252"/>
      <c r="J155" s="252"/>
      <c r="K155" s="251"/>
      <c r="L155" s="262"/>
      <c r="M155" t="s">
        <v>39</v>
      </c>
    </row>
    <row r="156" spans="2:13" x14ac:dyDescent="0.3">
      <c r="B156" t="s">
        <v>2554</v>
      </c>
      <c r="C156" t="s">
        <v>2555</v>
      </c>
      <c r="D156" t="s">
        <v>2556</v>
      </c>
      <c r="E156" t="s">
        <v>2904</v>
      </c>
      <c r="F156" t="s">
        <v>20</v>
      </c>
      <c r="G156" t="s">
        <v>18</v>
      </c>
      <c r="H156" s="252"/>
      <c r="I156" s="252"/>
      <c r="J156" s="252"/>
      <c r="K156" s="251"/>
      <c r="L156" s="262"/>
      <c r="M156" t="s">
        <v>39</v>
      </c>
    </row>
    <row r="157" spans="2:13" x14ac:dyDescent="0.3">
      <c r="B157" t="s">
        <v>1194</v>
      </c>
      <c r="C157" t="s">
        <v>1195</v>
      </c>
      <c r="D157" t="s">
        <v>1196</v>
      </c>
      <c r="E157" t="s">
        <v>2906</v>
      </c>
      <c r="F157" t="s">
        <v>16</v>
      </c>
      <c r="G157" t="s">
        <v>17</v>
      </c>
      <c r="H157" s="252"/>
      <c r="I157" s="252"/>
      <c r="J157" s="252"/>
      <c r="K157" s="251"/>
      <c r="L157" s="262" t="s">
        <v>1197</v>
      </c>
      <c r="M157" t="s">
        <v>39</v>
      </c>
    </row>
    <row r="158" spans="2:13" x14ac:dyDescent="0.3">
      <c r="B158" t="s">
        <v>1198</v>
      </c>
      <c r="C158" t="s">
        <v>1199</v>
      </c>
      <c r="D158" t="s">
        <v>1200</v>
      </c>
      <c r="E158" t="s">
        <v>2906</v>
      </c>
      <c r="F158" t="s">
        <v>16</v>
      </c>
      <c r="G158" t="s">
        <v>18</v>
      </c>
      <c r="H158" s="13"/>
      <c r="I158" s="13"/>
      <c r="J158" s="13"/>
      <c r="K158" s="9"/>
      <c r="L158" s="262" t="s">
        <v>1197</v>
      </c>
      <c r="M158" t="s">
        <v>39</v>
      </c>
    </row>
    <row r="159" spans="2:13" x14ac:dyDescent="0.3">
      <c r="B159" t="s">
        <v>895</v>
      </c>
      <c r="C159" t="s">
        <v>896</v>
      </c>
      <c r="D159" t="s">
        <v>897</v>
      </c>
      <c r="E159" t="s">
        <v>2905</v>
      </c>
      <c r="F159" t="s">
        <v>20</v>
      </c>
      <c r="G159" t="s">
        <v>17</v>
      </c>
      <c r="H159" s="252"/>
      <c r="I159" s="252"/>
      <c r="J159" s="252"/>
      <c r="K159" s="251"/>
      <c r="L159" s="262"/>
      <c r="M159" t="s">
        <v>898</v>
      </c>
    </row>
    <row r="160" spans="2:13" x14ac:dyDescent="0.3">
      <c r="B160" t="s">
        <v>1021</v>
      </c>
      <c r="C160" t="s">
        <v>1022</v>
      </c>
      <c r="D160" t="s">
        <v>1023</v>
      </c>
      <c r="E160" t="s">
        <v>2906</v>
      </c>
      <c r="F160" t="s">
        <v>16</v>
      </c>
      <c r="G160" t="s">
        <v>18</v>
      </c>
      <c r="H160" s="252"/>
      <c r="I160" s="252"/>
      <c r="J160" s="252"/>
      <c r="K160" s="251"/>
      <c r="L160" s="262" t="s">
        <v>163</v>
      </c>
      <c r="M160" t="s">
        <v>898</v>
      </c>
    </row>
    <row r="161" spans="2:13" x14ac:dyDescent="0.3">
      <c r="B161" t="s">
        <v>1024</v>
      </c>
      <c r="C161" t="s">
        <v>1025</v>
      </c>
      <c r="D161" t="s">
        <v>1026</v>
      </c>
      <c r="E161" t="s">
        <v>2906</v>
      </c>
      <c r="F161" t="s">
        <v>16</v>
      </c>
      <c r="G161" t="s">
        <v>17</v>
      </c>
      <c r="H161" s="252"/>
      <c r="I161" s="252"/>
      <c r="J161" s="252"/>
      <c r="K161" s="251"/>
      <c r="L161" s="262" t="s">
        <v>163</v>
      </c>
      <c r="M161" t="s">
        <v>898</v>
      </c>
    </row>
    <row r="162" spans="2:13" x14ac:dyDescent="0.3">
      <c r="B162" t="s">
        <v>1027</v>
      </c>
      <c r="C162" t="s">
        <v>1028</v>
      </c>
      <c r="D162" t="s">
        <v>1029</v>
      </c>
      <c r="E162" t="s">
        <v>2906</v>
      </c>
      <c r="F162" t="s">
        <v>16</v>
      </c>
      <c r="G162" t="s">
        <v>18</v>
      </c>
      <c r="H162" s="252"/>
      <c r="I162" s="252"/>
      <c r="J162" s="252"/>
      <c r="K162" s="251"/>
      <c r="L162" s="262" t="s">
        <v>23</v>
      </c>
      <c r="M162" t="s">
        <v>898</v>
      </c>
    </row>
    <row r="163" spans="2:13" x14ac:dyDescent="0.3">
      <c r="B163" t="s">
        <v>1030</v>
      </c>
      <c r="C163" t="s">
        <v>1031</v>
      </c>
      <c r="D163" t="s">
        <v>1032</v>
      </c>
      <c r="E163" t="s">
        <v>2906</v>
      </c>
      <c r="F163" t="s">
        <v>16</v>
      </c>
      <c r="G163" t="s">
        <v>17</v>
      </c>
      <c r="H163" s="252"/>
      <c r="I163" s="252"/>
      <c r="J163" s="252"/>
      <c r="K163" s="251"/>
      <c r="L163" s="262" t="s">
        <v>24</v>
      </c>
      <c r="M163" t="s">
        <v>898</v>
      </c>
    </row>
    <row r="164" spans="2:13" x14ac:dyDescent="0.3">
      <c r="B164" t="s">
        <v>1576</v>
      </c>
      <c r="C164" t="s">
        <v>1298</v>
      </c>
      <c r="D164" t="s">
        <v>1299</v>
      </c>
      <c r="E164" t="s">
        <v>2906</v>
      </c>
      <c r="F164" t="s">
        <v>16</v>
      </c>
      <c r="G164" t="s">
        <v>18</v>
      </c>
      <c r="H164" s="252"/>
      <c r="I164" s="252"/>
      <c r="J164" s="252"/>
      <c r="K164" s="251"/>
      <c r="L164" s="262" t="s">
        <v>1300</v>
      </c>
      <c r="M164" t="s">
        <v>898</v>
      </c>
    </row>
    <row r="165" spans="2:13" x14ac:dyDescent="0.3">
      <c r="B165" t="s">
        <v>1301</v>
      </c>
      <c r="C165" t="s">
        <v>1302</v>
      </c>
      <c r="D165" t="s">
        <v>1303</v>
      </c>
      <c r="E165" t="s">
        <v>2906</v>
      </c>
      <c r="F165" t="s">
        <v>16</v>
      </c>
      <c r="G165" t="s">
        <v>17</v>
      </c>
      <c r="H165" s="13"/>
      <c r="I165" s="13"/>
      <c r="J165" s="13"/>
      <c r="K165" s="9"/>
      <c r="L165" s="262" t="s">
        <v>1304</v>
      </c>
      <c r="M165" t="s">
        <v>898</v>
      </c>
    </row>
    <row r="166" spans="2:13" x14ac:dyDescent="0.3">
      <c r="B166" t="s">
        <v>431</v>
      </c>
      <c r="C166" t="s">
        <v>432</v>
      </c>
      <c r="D166" t="s">
        <v>433</v>
      </c>
      <c r="E166" t="s">
        <v>2906</v>
      </c>
      <c r="F166" t="s">
        <v>20</v>
      </c>
      <c r="G166" t="s">
        <v>17</v>
      </c>
      <c r="H166" s="252"/>
      <c r="I166" s="252"/>
      <c r="J166" s="252"/>
      <c r="K166" s="251"/>
      <c r="L166" s="262"/>
      <c r="M166" t="s">
        <v>434</v>
      </c>
    </row>
    <row r="167" spans="2:13" x14ac:dyDescent="0.3">
      <c r="B167" t="s">
        <v>1092</v>
      </c>
      <c r="C167" t="s">
        <v>1093</v>
      </c>
      <c r="D167" t="s">
        <v>1094</v>
      </c>
      <c r="E167" t="s">
        <v>2906</v>
      </c>
      <c r="F167" t="s">
        <v>20</v>
      </c>
      <c r="G167" t="s">
        <v>17</v>
      </c>
      <c r="H167" s="252"/>
      <c r="I167" s="252"/>
      <c r="J167" s="252"/>
      <c r="K167" s="251"/>
      <c r="L167" s="262" t="s">
        <v>19</v>
      </c>
      <c r="M167" t="s">
        <v>434</v>
      </c>
    </row>
    <row r="168" spans="2:13" x14ac:dyDescent="0.3">
      <c r="B168" t="s">
        <v>1095</v>
      </c>
      <c r="C168" t="s">
        <v>1096</v>
      </c>
      <c r="D168" t="s">
        <v>1097</v>
      </c>
      <c r="E168" t="s">
        <v>2906</v>
      </c>
      <c r="F168" t="s">
        <v>20</v>
      </c>
      <c r="G168" t="s">
        <v>17</v>
      </c>
      <c r="H168" s="252"/>
      <c r="I168" s="252"/>
      <c r="J168" s="252"/>
      <c r="K168" s="251"/>
      <c r="L168" s="262" t="s">
        <v>19</v>
      </c>
      <c r="M168" t="s">
        <v>434</v>
      </c>
    </row>
    <row r="169" spans="2:13" x14ac:dyDescent="0.3">
      <c r="B169" t="s">
        <v>1098</v>
      </c>
      <c r="C169" t="s">
        <v>1099</v>
      </c>
      <c r="D169" t="s">
        <v>1100</v>
      </c>
      <c r="E169" t="s">
        <v>2906</v>
      </c>
      <c r="F169" t="s">
        <v>20</v>
      </c>
      <c r="G169" t="s">
        <v>17</v>
      </c>
      <c r="H169" s="252"/>
      <c r="I169" s="252"/>
      <c r="J169" s="252"/>
      <c r="K169" s="251"/>
      <c r="L169" s="262" t="s">
        <v>19</v>
      </c>
      <c r="M169" t="s">
        <v>434</v>
      </c>
    </row>
    <row r="170" spans="2:13" x14ac:dyDescent="0.3">
      <c r="B170" t="s">
        <v>1101</v>
      </c>
      <c r="C170" t="s">
        <v>1102</v>
      </c>
      <c r="D170" t="s">
        <v>1103</v>
      </c>
      <c r="E170" t="s">
        <v>2906</v>
      </c>
      <c r="F170" t="s">
        <v>20</v>
      </c>
      <c r="G170" t="s">
        <v>17</v>
      </c>
      <c r="H170" s="252"/>
      <c r="I170" s="252"/>
      <c r="J170" s="252"/>
      <c r="K170" s="251"/>
      <c r="L170" s="262" t="s">
        <v>19</v>
      </c>
      <c r="M170" t="s">
        <v>434</v>
      </c>
    </row>
    <row r="171" spans="2:13" x14ac:dyDescent="0.3">
      <c r="B171" t="s">
        <v>1104</v>
      </c>
      <c r="C171" t="s">
        <v>1105</v>
      </c>
      <c r="D171" t="s">
        <v>1106</v>
      </c>
      <c r="E171" t="s">
        <v>2906</v>
      </c>
      <c r="F171" t="s">
        <v>20</v>
      </c>
      <c r="G171" t="s">
        <v>17</v>
      </c>
      <c r="H171" s="252"/>
      <c r="I171" s="252"/>
      <c r="J171" s="252"/>
      <c r="K171" s="251"/>
      <c r="L171" s="262" t="s">
        <v>19</v>
      </c>
      <c r="M171" t="s">
        <v>434</v>
      </c>
    </row>
    <row r="172" spans="2:13" x14ac:dyDescent="0.3">
      <c r="B172" t="s">
        <v>1107</v>
      </c>
      <c r="C172" t="s">
        <v>1108</v>
      </c>
      <c r="D172" t="s">
        <v>1109</v>
      </c>
      <c r="E172" t="s">
        <v>2906</v>
      </c>
      <c r="F172" t="s">
        <v>20</v>
      </c>
      <c r="G172" t="s">
        <v>17</v>
      </c>
      <c r="H172" s="252"/>
      <c r="I172" s="252"/>
      <c r="J172" s="252"/>
      <c r="K172" s="251"/>
      <c r="L172" s="262" t="s">
        <v>19</v>
      </c>
      <c r="M172" t="s">
        <v>434</v>
      </c>
    </row>
    <row r="173" spans="2:13" x14ac:dyDescent="0.3">
      <c r="B173" t="s">
        <v>1080</v>
      </c>
      <c r="C173" t="s">
        <v>1081</v>
      </c>
      <c r="D173" t="s">
        <v>1082</v>
      </c>
      <c r="E173" t="s">
        <v>2906</v>
      </c>
      <c r="F173" t="s">
        <v>20</v>
      </c>
      <c r="G173" t="s">
        <v>17</v>
      </c>
      <c r="H173" s="252"/>
      <c r="I173" s="252"/>
      <c r="J173" s="252"/>
      <c r="K173" s="251"/>
      <c r="L173" s="262" t="s">
        <v>19</v>
      </c>
      <c r="M173" t="s">
        <v>434</v>
      </c>
    </row>
    <row r="174" spans="2:13" x14ac:dyDescent="0.3">
      <c r="B174" t="s">
        <v>1083</v>
      </c>
      <c r="C174" t="s">
        <v>1084</v>
      </c>
      <c r="D174" t="s">
        <v>1085</v>
      </c>
      <c r="E174" t="s">
        <v>2906</v>
      </c>
      <c r="F174" t="s">
        <v>20</v>
      </c>
      <c r="G174" t="s">
        <v>17</v>
      </c>
      <c r="H174" s="252"/>
      <c r="I174" s="252"/>
      <c r="J174" s="252"/>
      <c r="K174" s="251"/>
      <c r="L174" s="262" t="s">
        <v>19</v>
      </c>
      <c r="M174" t="s">
        <v>434</v>
      </c>
    </row>
    <row r="175" spans="2:13" x14ac:dyDescent="0.3">
      <c r="B175" t="s">
        <v>1086</v>
      </c>
      <c r="C175" t="s">
        <v>1087</v>
      </c>
      <c r="D175" t="s">
        <v>1088</v>
      </c>
      <c r="E175" t="s">
        <v>2906</v>
      </c>
      <c r="F175" t="s">
        <v>20</v>
      </c>
      <c r="G175" t="s">
        <v>17</v>
      </c>
      <c r="H175" s="252"/>
      <c r="I175" s="252"/>
      <c r="J175" s="252"/>
      <c r="K175" s="251"/>
      <c r="L175" s="262" t="s">
        <v>19</v>
      </c>
      <c r="M175" t="s">
        <v>434</v>
      </c>
    </row>
    <row r="176" spans="2:13" x14ac:dyDescent="0.3">
      <c r="B176" t="s">
        <v>1110</v>
      </c>
      <c r="C176" t="s">
        <v>1111</v>
      </c>
      <c r="D176" t="s">
        <v>1112</v>
      </c>
      <c r="E176" t="s">
        <v>2906</v>
      </c>
      <c r="F176" t="s">
        <v>20</v>
      </c>
      <c r="G176" t="s">
        <v>17</v>
      </c>
      <c r="H176" s="252"/>
      <c r="I176" s="252"/>
      <c r="J176" s="252"/>
      <c r="K176" s="251"/>
      <c r="L176" s="262" t="s">
        <v>19</v>
      </c>
      <c r="M176" t="s">
        <v>434</v>
      </c>
    </row>
    <row r="177" spans="2:13" x14ac:dyDescent="0.3">
      <c r="B177" t="s">
        <v>1089</v>
      </c>
      <c r="C177" t="s">
        <v>1090</v>
      </c>
      <c r="D177" t="s">
        <v>1091</v>
      </c>
      <c r="E177" t="s">
        <v>2906</v>
      </c>
      <c r="F177" t="s">
        <v>20</v>
      </c>
      <c r="G177" t="s">
        <v>17</v>
      </c>
      <c r="H177" s="252"/>
      <c r="I177" s="252"/>
      <c r="J177" s="252"/>
      <c r="K177" s="251"/>
      <c r="L177" s="262" t="s">
        <v>19</v>
      </c>
      <c r="M177" t="s">
        <v>434</v>
      </c>
    </row>
    <row r="178" spans="2:13" x14ac:dyDescent="0.3">
      <c r="B178" t="s">
        <v>825</v>
      </c>
      <c r="C178" t="s">
        <v>826</v>
      </c>
      <c r="D178" t="s">
        <v>827</v>
      </c>
      <c r="E178" t="s">
        <v>2906</v>
      </c>
      <c r="F178" t="s">
        <v>20</v>
      </c>
      <c r="G178" t="s">
        <v>17</v>
      </c>
      <c r="H178" s="252"/>
      <c r="I178" s="252"/>
      <c r="J178" s="252"/>
      <c r="K178" s="251"/>
      <c r="L178" s="262" t="s">
        <v>19</v>
      </c>
      <c r="M178" t="s">
        <v>828</v>
      </c>
    </row>
    <row r="179" spans="2:13" x14ac:dyDescent="0.3">
      <c r="B179" t="s">
        <v>829</v>
      </c>
      <c r="C179" t="s">
        <v>830</v>
      </c>
      <c r="D179" t="s">
        <v>831</v>
      </c>
      <c r="E179" t="s">
        <v>2906</v>
      </c>
      <c r="F179" t="s">
        <v>20</v>
      </c>
      <c r="G179" t="s">
        <v>17</v>
      </c>
      <c r="H179" s="252"/>
      <c r="I179" s="252"/>
      <c r="J179" s="252"/>
      <c r="K179" s="251"/>
      <c r="L179" s="262" t="s">
        <v>19</v>
      </c>
      <c r="M179" t="s">
        <v>828</v>
      </c>
    </row>
    <row r="180" spans="2:13" x14ac:dyDescent="0.3">
      <c r="B180" t="s">
        <v>832</v>
      </c>
      <c r="C180" t="s">
        <v>833</v>
      </c>
      <c r="D180" t="s">
        <v>834</v>
      </c>
      <c r="E180" t="s">
        <v>2906</v>
      </c>
      <c r="F180" t="s">
        <v>20</v>
      </c>
      <c r="G180" t="s">
        <v>17</v>
      </c>
      <c r="H180" s="252"/>
      <c r="I180" s="252"/>
      <c r="J180" s="252"/>
      <c r="K180" s="251"/>
      <c r="L180" s="262" t="s">
        <v>19</v>
      </c>
      <c r="M180" t="s">
        <v>828</v>
      </c>
    </row>
    <row r="181" spans="2:13" x14ac:dyDescent="0.3">
      <c r="B181" t="s">
        <v>835</v>
      </c>
      <c r="C181" t="s">
        <v>836</v>
      </c>
      <c r="D181" t="s">
        <v>837</v>
      </c>
      <c r="E181" t="s">
        <v>2906</v>
      </c>
      <c r="F181" t="s">
        <v>20</v>
      </c>
      <c r="G181" t="s">
        <v>17</v>
      </c>
      <c r="H181" s="252"/>
      <c r="I181" s="252"/>
      <c r="J181" s="252"/>
      <c r="K181" s="251"/>
      <c r="L181" s="262" t="s">
        <v>19</v>
      </c>
      <c r="M181" t="s">
        <v>828</v>
      </c>
    </row>
    <row r="182" spans="2:13" x14ac:dyDescent="0.3">
      <c r="B182" t="s">
        <v>838</v>
      </c>
      <c r="C182" t="s">
        <v>839</v>
      </c>
      <c r="D182" t="s">
        <v>840</v>
      </c>
      <c r="E182" t="s">
        <v>2906</v>
      </c>
      <c r="F182" t="s">
        <v>20</v>
      </c>
      <c r="G182" t="s">
        <v>17</v>
      </c>
      <c r="H182" s="252"/>
      <c r="I182" s="252"/>
      <c r="J182" s="252"/>
      <c r="K182" s="251"/>
      <c r="L182" s="262" t="s">
        <v>19</v>
      </c>
      <c r="M182" t="s">
        <v>828</v>
      </c>
    </row>
    <row r="183" spans="2:13" x14ac:dyDescent="0.3">
      <c r="B183" t="s">
        <v>841</v>
      </c>
      <c r="C183" t="s">
        <v>842</v>
      </c>
      <c r="D183" t="s">
        <v>843</v>
      </c>
      <c r="E183" t="s">
        <v>2906</v>
      </c>
      <c r="F183" t="s">
        <v>20</v>
      </c>
      <c r="G183" t="s">
        <v>17</v>
      </c>
      <c r="H183" s="252"/>
      <c r="I183" s="252"/>
      <c r="J183" s="252"/>
      <c r="K183" s="251"/>
      <c r="L183" s="262" t="s">
        <v>19</v>
      </c>
      <c r="M183" t="s">
        <v>828</v>
      </c>
    </row>
    <row r="184" spans="2:13" x14ac:dyDescent="0.3">
      <c r="B184" t="s">
        <v>844</v>
      </c>
      <c r="C184" t="s">
        <v>845</v>
      </c>
      <c r="D184" t="s">
        <v>846</v>
      </c>
      <c r="E184" t="s">
        <v>2906</v>
      </c>
      <c r="F184" t="s">
        <v>20</v>
      </c>
      <c r="G184" t="s">
        <v>17</v>
      </c>
      <c r="H184" s="252"/>
      <c r="I184" s="252"/>
      <c r="J184" s="252"/>
      <c r="K184" s="251"/>
      <c r="L184" s="262" t="s">
        <v>19</v>
      </c>
      <c r="M184" t="s">
        <v>828</v>
      </c>
    </row>
    <row r="185" spans="2:13" x14ac:dyDescent="0.3">
      <c r="B185" t="s">
        <v>847</v>
      </c>
      <c r="C185" t="s">
        <v>848</v>
      </c>
      <c r="D185" t="s">
        <v>849</v>
      </c>
      <c r="E185" t="s">
        <v>2906</v>
      </c>
      <c r="F185" t="s">
        <v>20</v>
      </c>
      <c r="G185" t="s">
        <v>17</v>
      </c>
      <c r="H185" s="252"/>
      <c r="I185" s="252"/>
      <c r="J185" s="252"/>
      <c r="K185" s="251"/>
      <c r="L185" s="262" t="s">
        <v>19</v>
      </c>
      <c r="M185" t="s">
        <v>828</v>
      </c>
    </row>
    <row r="186" spans="2:13" x14ac:dyDescent="0.3">
      <c r="B186" t="s">
        <v>850</v>
      </c>
      <c r="C186" t="s">
        <v>851</v>
      </c>
      <c r="D186" t="s">
        <v>852</v>
      </c>
      <c r="E186" t="s">
        <v>2906</v>
      </c>
      <c r="F186" t="s">
        <v>20</v>
      </c>
      <c r="G186" t="s">
        <v>17</v>
      </c>
      <c r="H186" s="252"/>
      <c r="I186" s="252"/>
      <c r="J186" s="252"/>
      <c r="K186" s="251"/>
      <c r="L186" s="262" t="s">
        <v>19</v>
      </c>
      <c r="M186" t="s">
        <v>828</v>
      </c>
    </row>
    <row r="187" spans="2:13" x14ac:dyDescent="0.3">
      <c r="B187" t="s">
        <v>853</v>
      </c>
      <c r="C187" t="s">
        <v>854</v>
      </c>
      <c r="D187" t="s">
        <v>855</v>
      </c>
      <c r="E187" t="s">
        <v>2906</v>
      </c>
      <c r="F187" t="s">
        <v>20</v>
      </c>
      <c r="G187" t="s">
        <v>17</v>
      </c>
      <c r="H187" s="252"/>
      <c r="I187" s="252"/>
      <c r="J187" s="252"/>
      <c r="K187" s="251"/>
      <c r="L187" s="262" t="s">
        <v>19</v>
      </c>
      <c r="M187" t="s">
        <v>828</v>
      </c>
    </row>
    <row r="188" spans="2:13" x14ac:dyDescent="0.3">
      <c r="B188" t="s">
        <v>856</v>
      </c>
      <c r="C188" t="s">
        <v>857</v>
      </c>
      <c r="D188" t="s">
        <v>858</v>
      </c>
      <c r="E188" t="s">
        <v>2906</v>
      </c>
      <c r="F188" t="s">
        <v>20</v>
      </c>
      <c r="G188" t="s">
        <v>17</v>
      </c>
      <c r="H188" s="13"/>
      <c r="I188" s="13"/>
      <c r="J188" s="13"/>
      <c r="K188" s="9"/>
      <c r="L188" s="262" t="s">
        <v>19</v>
      </c>
      <c r="M188" t="s">
        <v>828</v>
      </c>
    </row>
    <row r="189" spans="2:13" x14ac:dyDescent="0.3">
      <c r="B189" t="s">
        <v>859</v>
      </c>
      <c r="C189" t="s">
        <v>860</v>
      </c>
      <c r="D189" t="s">
        <v>861</v>
      </c>
      <c r="E189" t="s">
        <v>2906</v>
      </c>
      <c r="F189" t="s">
        <v>20</v>
      </c>
      <c r="G189" t="s">
        <v>17</v>
      </c>
      <c r="H189" s="13"/>
      <c r="I189" s="13"/>
      <c r="J189" s="13"/>
      <c r="K189" s="9"/>
      <c r="L189" s="262" t="s">
        <v>19</v>
      </c>
      <c r="M189" t="s">
        <v>828</v>
      </c>
    </row>
    <row r="190" spans="2:13" x14ac:dyDescent="0.3">
      <c r="B190" t="s">
        <v>862</v>
      </c>
      <c r="C190" t="s">
        <v>863</v>
      </c>
      <c r="D190" t="s">
        <v>864</v>
      </c>
      <c r="E190" t="s">
        <v>2907</v>
      </c>
      <c r="F190" t="s">
        <v>20</v>
      </c>
      <c r="G190" t="s">
        <v>17</v>
      </c>
      <c r="H190" s="13"/>
      <c r="I190" s="13"/>
      <c r="J190" s="13"/>
      <c r="K190" s="9"/>
      <c r="L190" s="262"/>
      <c r="M190" t="s">
        <v>828</v>
      </c>
    </row>
    <row r="191" spans="2:13" x14ac:dyDescent="0.3">
      <c r="B191" t="s">
        <v>865</v>
      </c>
      <c r="C191" t="s">
        <v>866</v>
      </c>
      <c r="D191" t="s">
        <v>867</v>
      </c>
      <c r="E191" t="s">
        <v>2907</v>
      </c>
      <c r="F191" t="s">
        <v>20</v>
      </c>
      <c r="G191" t="s">
        <v>17</v>
      </c>
      <c r="H191" s="252"/>
      <c r="I191" s="252"/>
      <c r="J191" s="252"/>
      <c r="K191" s="251"/>
      <c r="L191" s="262"/>
      <c r="M191" t="s">
        <v>828</v>
      </c>
    </row>
    <row r="192" spans="2:13" x14ac:dyDescent="0.3">
      <c r="B192" t="s">
        <v>868</v>
      </c>
      <c r="C192" t="s">
        <v>869</v>
      </c>
      <c r="D192" t="s">
        <v>870</v>
      </c>
      <c r="E192" t="s">
        <v>2906</v>
      </c>
      <c r="F192" t="s">
        <v>16</v>
      </c>
      <c r="G192" t="s">
        <v>18</v>
      </c>
      <c r="H192" s="252"/>
      <c r="I192" s="252"/>
      <c r="J192" s="252"/>
      <c r="K192" s="251"/>
      <c r="L192" s="262" t="s">
        <v>19</v>
      </c>
      <c r="M192" t="s">
        <v>828</v>
      </c>
    </row>
    <row r="193" spans="2:13" x14ac:dyDescent="0.3">
      <c r="B193" t="s">
        <v>871</v>
      </c>
      <c r="C193" t="s">
        <v>872</v>
      </c>
      <c r="D193" t="s">
        <v>873</v>
      </c>
      <c r="E193" t="s">
        <v>2906</v>
      </c>
      <c r="F193" t="s">
        <v>16</v>
      </c>
      <c r="G193" t="s">
        <v>17</v>
      </c>
      <c r="H193" s="252"/>
      <c r="I193" s="252"/>
      <c r="J193" s="252"/>
      <c r="K193" s="251"/>
      <c r="L193" s="262" t="s">
        <v>19</v>
      </c>
      <c r="M193" t="s">
        <v>828</v>
      </c>
    </row>
    <row r="194" spans="2:13" x14ac:dyDescent="0.3">
      <c r="B194" t="s">
        <v>874</v>
      </c>
      <c r="C194" t="s">
        <v>875</v>
      </c>
      <c r="D194" t="s">
        <v>876</v>
      </c>
      <c r="E194" t="s">
        <v>2906</v>
      </c>
      <c r="F194" t="s">
        <v>16</v>
      </c>
      <c r="G194" t="s">
        <v>18</v>
      </c>
      <c r="H194" s="252"/>
      <c r="I194" s="252"/>
      <c r="J194" s="252"/>
      <c r="K194" s="251"/>
      <c r="L194" s="262" t="s">
        <v>19</v>
      </c>
      <c r="M194" t="s">
        <v>828</v>
      </c>
    </row>
    <row r="195" spans="2:13" x14ac:dyDescent="0.3">
      <c r="B195" t="s">
        <v>877</v>
      </c>
      <c r="C195" t="s">
        <v>878</v>
      </c>
      <c r="D195" t="s">
        <v>879</v>
      </c>
      <c r="E195" t="s">
        <v>2906</v>
      </c>
      <c r="F195" t="s">
        <v>16</v>
      </c>
      <c r="G195" t="s">
        <v>17</v>
      </c>
      <c r="H195" s="252"/>
      <c r="I195" s="252"/>
      <c r="J195" s="252"/>
      <c r="K195" s="251"/>
      <c r="L195" s="262" t="s">
        <v>19</v>
      </c>
      <c r="M195" t="s">
        <v>828</v>
      </c>
    </row>
    <row r="196" spans="2:13" x14ac:dyDescent="0.3">
      <c r="B196" t="s">
        <v>472</v>
      </c>
      <c r="C196" t="s">
        <v>473</v>
      </c>
      <c r="D196" t="s">
        <v>474</v>
      </c>
      <c r="E196" t="s">
        <v>2906</v>
      </c>
      <c r="F196" t="s">
        <v>20</v>
      </c>
      <c r="G196" t="s">
        <v>17</v>
      </c>
      <c r="H196" s="252"/>
      <c r="I196" s="252"/>
      <c r="J196" s="252"/>
      <c r="K196" s="251"/>
      <c r="L196" s="262" t="s">
        <v>19</v>
      </c>
      <c r="M196" t="s">
        <v>475</v>
      </c>
    </row>
    <row r="197" spans="2:13" x14ac:dyDescent="0.3">
      <c r="B197" t="s">
        <v>478</v>
      </c>
      <c r="C197" t="s">
        <v>479</v>
      </c>
      <c r="D197" t="s">
        <v>480</v>
      </c>
      <c r="E197" t="s">
        <v>2906</v>
      </c>
      <c r="F197" t="s">
        <v>20</v>
      </c>
      <c r="G197" t="s">
        <v>17</v>
      </c>
      <c r="H197" s="252"/>
      <c r="I197" s="252"/>
      <c r="J197" s="252"/>
      <c r="K197" s="251"/>
      <c r="L197" s="262" t="s">
        <v>19</v>
      </c>
      <c r="M197" t="s">
        <v>475</v>
      </c>
    </row>
    <row r="198" spans="2:13" x14ac:dyDescent="0.3">
      <c r="B198" t="s">
        <v>481</v>
      </c>
      <c r="C198" t="s">
        <v>482</v>
      </c>
      <c r="D198" t="s">
        <v>483</v>
      </c>
      <c r="E198" t="s">
        <v>2906</v>
      </c>
      <c r="F198" t="s">
        <v>20</v>
      </c>
      <c r="G198" t="s">
        <v>17</v>
      </c>
      <c r="H198" s="252"/>
      <c r="I198" s="252"/>
      <c r="J198" s="252"/>
      <c r="K198" s="251"/>
      <c r="L198" s="262" t="s">
        <v>19</v>
      </c>
      <c r="M198" t="s">
        <v>475</v>
      </c>
    </row>
    <row r="199" spans="2:13" x14ac:dyDescent="0.3">
      <c r="B199" t="s">
        <v>476</v>
      </c>
      <c r="C199" t="s">
        <v>477</v>
      </c>
      <c r="D199" t="s">
        <v>474</v>
      </c>
      <c r="E199" t="s">
        <v>2906</v>
      </c>
      <c r="F199" t="s">
        <v>20</v>
      </c>
      <c r="G199" t="s">
        <v>17</v>
      </c>
      <c r="H199" s="252"/>
      <c r="I199" s="252"/>
      <c r="J199" s="252"/>
      <c r="K199" s="251"/>
      <c r="L199" s="262" t="s">
        <v>19</v>
      </c>
      <c r="M199" t="s">
        <v>475</v>
      </c>
    </row>
    <row r="200" spans="2:13" x14ac:dyDescent="0.3">
      <c r="B200" t="s">
        <v>484</v>
      </c>
      <c r="C200" t="s">
        <v>485</v>
      </c>
      <c r="D200" t="s">
        <v>486</v>
      </c>
      <c r="E200" t="s">
        <v>2906</v>
      </c>
      <c r="F200" t="s">
        <v>20</v>
      </c>
      <c r="G200" t="s">
        <v>17</v>
      </c>
      <c r="H200" s="252"/>
      <c r="I200" s="252"/>
      <c r="J200" s="252"/>
      <c r="K200" s="251"/>
      <c r="L200" s="262" t="s">
        <v>19</v>
      </c>
      <c r="M200" t="s">
        <v>475</v>
      </c>
    </row>
    <row r="201" spans="2:13" x14ac:dyDescent="0.3">
      <c r="B201" t="s">
        <v>487</v>
      </c>
      <c r="C201" t="s">
        <v>488</v>
      </c>
      <c r="D201" t="s">
        <v>489</v>
      </c>
      <c r="E201" t="s">
        <v>2906</v>
      </c>
      <c r="F201" t="s">
        <v>20</v>
      </c>
      <c r="G201" t="s">
        <v>17</v>
      </c>
      <c r="H201" s="252"/>
      <c r="I201" s="252"/>
      <c r="J201" s="252"/>
      <c r="K201" s="251"/>
      <c r="L201" s="262" t="s">
        <v>19</v>
      </c>
      <c r="M201" t="s">
        <v>475</v>
      </c>
    </row>
    <row r="202" spans="2:13" x14ac:dyDescent="0.3">
      <c r="B202" t="s">
        <v>490</v>
      </c>
      <c r="C202" t="s">
        <v>491</v>
      </c>
      <c r="D202" t="s">
        <v>492</v>
      </c>
      <c r="E202" t="s">
        <v>2906</v>
      </c>
      <c r="F202" t="s">
        <v>20</v>
      </c>
      <c r="G202" t="s">
        <v>17</v>
      </c>
      <c r="H202" s="252"/>
      <c r="I202" s="252"/>
      <c r="J202" s="252"/>
      <c r="K202" s="251"/>
      <c r="L202" s="262" t="s">
        <v>19</v>
      </c>
      <c r="M202" t="s">
        <v>475</v>
      </c>
    </row>
    <row r="203" spans="2:13" x14ac:dyDescent="0.3">
      <c r="B203" t="s">
        <v>493</v>
      </c>
      <c r="C203" t="s">
        <v>494</v>
      </c>
      <c r="D203" t="s">
        <v>495</v>
      </c>
      <c r="E203" t="s">
        <v>2906</v>
      </c>
      <c r="F203" t="s">
        <v>20</v>
      </c>
      <c r="G203" t="s">
        <v>17</v>
      </c>
      <c r="H203" s="252"/>
      <c r="I203" s="252"/>
      <c r="J203" s="252"/>
      <c r="K203" s="251"/>
      <c r="L203" s="262"/>
      <c r="M203" t="s">
        <v>475</v>
      </c>
    </row>
    <row r="204" spans="2:13" x14ac:dyDescent="0.3">
      <c r="B204" t="s">
        <v>107</v>
      </c>
      <c r="C204" t="s">
        <v>108</v>
      </c>
      <c r="D204" t="s">
        <v>109</v>
      </c>
      <c r="E204" t="s">
        <v>2906</v>
      </c>
      <c r="F204" t="s">
        <v>20</v>
      </c>
      <c r="G204" t="s">
        <v>17</v>
      </c>
      <c r="H204" s="13"/>
      <c r="I204" s="13"/>
      <c r="J204" s="13"/>
      <c r="K204" s="9"/>
      <c r="L204" s="262" t="s">
        <v>24</v>
      </c>
      <c r="M204" t="s">
        <v>110</v>
      </c>
    </row>
    <row r="205" spans="2:13" x14ac:dyDescent="0.3">
      <c r="B205" t="s">
        <v>111</v>
      </c>
      <c r="C205" t="s">
        <v>112</v>
      </c>
      <c r="D205" t="s">
        <v>113</v>
      </c>
      <c r="E205" t="s">
        <v>2906</v>
      </c>
      <c r="F205" t="s">
        <v>20</v>
      </c>
      <c r="G205" t="s">
        <v>17</v>
      </c>
      <c r="H205" s="13"/>
      <c r="I205" s="13"/>
      <c r="J205" s="13"/>
      <c r="K205" s="9"/>
      <c r="L205" s="262" t="s">
        <v>24</v>
      </c>
      <c r="M205" t="s">
        <v>110</v>
      </c>
    </row>
    <row r="206" spans="2:13" x14ac:dyDescent="0.3">
      <c r="B206" t="s">
        <v>114</v>
      </c>
      <c r="C206" t="s">
        <v>115</v>
      </c>
      <c r="D206" t="s">
        <v>116</v>
      </c>
      <c r="E206" t="s">
        <v>2906</v>
      </c>
      <c r="F206" t="s">
        <v>20</v>
      </c>
      <c r="G206" t="s">
        <v>17</v>
      </c>
      <c r="H206" s="13"/>
      <c r="I206" s="13"/>
      <c r="J206" s="13"/>
      <c r="K206" s="9"/>
      <c r="L206" s="262" t="s">
        <v>24</v>
      </c>
      <c r="M206" t="s">
        <v>110</v>
      </c>
    </row>
    <row r="207" spans="2:13" x14ac:dyDescent="0.3">
      <c r="B207" t="s">
        <v>264</v>
      </c>
      <c r="C207" t="s">
        <v>1519</v>
      </c>
      <c r="D207" t="s">
        <v>1520</v>
      </c>
      <c r="E207" t="s">
        <v>2906</v>
      </c>
      <c r="F207" t="s">
        <v>20</v>
      </c>
      <c r="G207" t="s">
        <v>17</v>
      </c>
      <c r="H207" s="13"/>
      <c r="I207" s="13"/>
      <c r="J207" s="13"/>
      <c r="K207" s="9"/>
      <c r="L207" s="262" t="s">
        <v>24</v>
      </c>
      <c r="M207" t="s">
        <v>110</v>
      </c>
    </row>
    <row r="208" spans="2:13" x14ac:dyDescent="0.3">
      <c r="B208" t="s">
        <v>265</v>
      </c>
      <c r="C208" t="s">
        <v>1521</v>
      </c>
      <c r="D208" t="s">
        <v>1522</v>
      </c>
      <c r="E208" t="s">
        <v>2906</v>
      </c>
      <c r="F208" t="s">
        <v>20</v>
      </c>
      <c r="G208" t="s">
        <v>17</v>
      </c>
      <c r="H208" s="13"/>
      <c r="I208" s="13"/>
      <c r="J208" s="13"/>
      <c r="K208" s="9"/>
      <c r="L208" s="262" t="s">
        <v>24</v>
      </c>
      <c r="M208" t="s">
        <v>110</v>
      </c>
    </row>
    <row r="209" spans="2:13" x14ac:dyDescent="0.3">
      <c r="B209" t="s">
        <v>266</v>
      </c>
      <c r="C209" t="s">
        <v>267</v>
      </c>
      <c r="D209" t="s">
        <v>268</v>
      </c>
      <c r="E209" t="s">
        <v>2906</v>
      </c>
      <c r="F209" t="s">
        <v>20</v>
      </c>
      <c r="G209" t="s">
        <v>17</v>
      </c>
      <c r="H209" s="13"/>
      <c r="I209" s="13"/>
      <c r="J209" s="13"/>
      <c r="K209" s="9"/>
      <c r="L209" s="262" t="s">
        <v>24</v>
      </c>
      <c r="M209" t="s">
        <v>110</v>
      </c>
    </row>
    <row r="210" spans="2:13" x14ac:dyDescent="0.3">
      <c r="B210" t="s">
        <v>269</v>
      </c>
      <c r="C210" t="s">
        <v>1523</v>
      </c>
      <c r="D210" t="s">
        <v>1524</v>
      </c>
      <c r="E210" t="s">
        <v>2906</v>
      </c>
      <c r="F210" t="s">
        <v>20</v>
      </c>
      <c r="G210" t="s">
        <v>17</v>
      </c>
      <c r="H210" s="13"/>
      <c r="I210" s="13"/>
      <c r="J210" s="13"/>
      <c r="K210" s="9"/>
      <c r="L210" s="262" t="s">
        <v>24</v>
      </c>
      <c r="M210" t="s">
        <v>110</v>
      </c>
    </row>
    <row r="211" spans="2:13" x14ac:dyDescent="0.3">
      <c r="B211" t="s">
        <v>270</v>
      </c>
      <c r="C211" t="s">
        <v>271</v>
      </c>
      <c r="D211" t="s">
        <v>272</v>
      </c>
      <c r="E211" t="s">
        <v>2906</v>
      </c>
      <c r="F211" t="s">
        <v>20</v>
      </c>
      <c r="G211" t="s">
        <v>17</v>
      </c>
      <c r="H211" s="13"/>
      <c r="I211" s="13"/>
      <c r="J211" s="13"/>
      <c r="K211" s="9"/>
      <c r="L211" s="262" t="s">
        <v>24</v>
      </c>
      <c r="M211" t="s">
        <v>110</v>
      </c>
    </row>
    <row r="212" spans="2:13" x14ac:dyDescent="0.3">
      <c r="B212" t="s">
        <v>273</v>
      </c>
      <c r="C212" t="s">
        <v>1525</v>
      </c>
      <c r="D212" t="s">
        <v>1526</v>
      </c>
      <c r="E212" t="s">
        <v>2906</v>
      </c>
      <c r="F212" t="s">
        <v>20</v>
      </c>
      <c r="G212" t="s">
        <v>17</v>
      </c>
      <c r="H212" s="252"/>
      <c r="I212" s="252"/>
      <c r="J212" s="252"/>
      <c r="K212" s="251"/>
      <c r="L212" s="262" t="s">
        <v>24</v>
      </c>
      <c r="M212" t="s">
        <v>110</v>
      </c>
    </row>
    <row r="213" spans="2:13" x14ac:dyDescent="0.3">
      <c r="B213" t="s">
        <v>274</v>
      </c>
      <c r="C213" t="s">
        <v>1527</v>
      </c>
      <c r="D213" t="s">
        <v>1528</v>
      </c>
      <c r="E213" t="s">
        <v>2906</v>
      </c>
      <c r="F213" t="s">
        <v>20</v>
      </c>
      <c r="G213" t="s">
        <v>17</v>
      </c>
      <c r="H213" s="252"/>
      <c r="I213" s="252"/>
      <c r="J213" s="252"/>
      <c r="K213" s="251"/>
      <c r="L213" s="262" t="s">
        <v>24</v>
      </c>
      <c r="M213" t="s">
        <v>110</v>
      </c>
    </row>
    <row r="214" spans="2:13" x14ac:dyDescent="0.3">
      <c r="B214" t="s">
        <v>275</v>
      </c>
      <c r="C214" t="s">
        <v>1529</v>
      </c>
      <c r="D214" t="s">
        <v>1530</v>
      </c>
      <c r="E214" t="s">
        <v>2906</v>
      </c>
      <c r="F214" t="s">
        <v>20</v>
      </c>
      <c r="G214" t="s">
        <v>17</v>
      </c>
      <c r="H214" s="252"/>
      <c r="I214" s="252"/>
      <c r="J214" s="252"/>
      <c r="K214" s="251"/>
      <c r="L214" s="262" t="s">
        <v>24</v>
      </c>
      <c r="M214" t="s">
        <v>110</v>
      </c>
    </row>
    <row r="215" spans="2:13" x14ac:dyDescent="0.3">
      <c r="B215" t="s">
        <v>276</v>
      </c>
      <c r="C215" t="s">
        <v>277</v>
      </c>
      <c r="D215" t="s">
        <v>278</v>
      </c>
      <c r="E215" t="s">
        <v>2906</v>
      </c>
      <c r="F215" t="s">
        <v>20</v>
      </c>
      <c r="G215" t="s">
        <v>17</v>
      </c>
      <c r="H215" s="252"/>
      <c r="I215" s="252"/>
      <c r="J215" s="252"/>
      <c r="K215" s="251"/>
      <c r="L215" s="262" t="s">
        <v>24</v>
      </c>
      <c r="M215" t="s">
        <v>110</v>
      </c>
    </row>
    <row r="216" spans="2:13" x14ac:dyDescent="0.3">
      <c r="B216" t="s">
        <v>279</v>
      </c>
      <c r="C216" t="s">
        <v>1531</v>
      </c>
      <c r="D216" t="s">
        <v>1532</v>
      </c>
      <c r="E216" t="s">
        <v>2906</v>
      </c>
      <c r="F216" t="s">
        <v>20</v>
      </c>
      <c r="G216" t="s">
        <v>17</v>
      </c>
      <c r="H216" s="252"/>
      <c r="I216" s="252"/>
      <c r="J216" s="252"/>
      <c r="K216" s="251"/>
      <c r="L216" s="262" t="s">
        <v>280</v>
      </c>
      <c r="M216" t="s">
        <v>110</v>
      </c>
    </row>
    <row r="217" spans="2:13" x14ac:dyDescent="0.3">
      <c r="B217" t="s">
        <v>281</v>
      </c>
      <c r="C217" t="s">
        <v>1533</v>
      </c>
      <c r="D217" t="s">
        <v>1534</v>
      </c>
      <c r="E217" t="s">
        <v>2906</v>
      </c>
      <c r="F217" t="s">
        <v>20</v>
      </c>
      <c r="G217" t="s">
        <v>17</v>
      </c>
      <c r="H217" s="252"/>
      <c r="I217" s="252"/>
      <c r="J217" s="252"/>
      <c r="K217" s="251"/>
      <c r="L217" s="262" t="s">
        <v>24</v>
      </c>
      <c r="M217" t="s">
        <v>110</v>
      </c>
    </row>
    <row r="218" spans="2:13" x14ac:dyDescent="0.3">
      <c r="B218" t="s">
        <v>282</v>
      </c>
      <c r="C218" t="s">
        <v>1535</v>
      </c>
      <c r="D218" t="s">
        <v>1536</v>
      </c>
      <c r="E218" t="s">
        <v>2906</v>
      </c>
      <c r="F218" t="s">
        <v>20</v>
      </c>
      <c r="G218" t="s">
        <v>17</v>
      </c>
      <c r="H218" s="252"/>
      <c r="I218" s="252"/>
      <c r="J218" s="252"/>
      <c r="K218" s="251"/>
      <c r="L218" s="262" t="s">
        <v>22</v>
      </c>
      <c r="M218" t="s">
        <v>110</v>
      </c>
    </row>
    <row r="219" spans="2:13" x14ac:dyDescent="0.3">
      <c r="B219" t="s">
        <v>283</v>
      </c>
      <c r="C219" t="s">
        <v>1537</v>
      </c>
      <c r="D219" t="s">
        <v>1538</v>
      </c>
      <c r="E219" t="s">
        <v>2906</v>
      </c>
      <c r="F219" t="s">
        <v>20</v>
      </c>
      <c r="G219" t="s">
        <v>17</v>
      </c>
      <c r="H219" s="252"/>
      <c r="I219" s="252"/>
      <c r="J219" s="252"/>
      <c r="K219" s="251"/>
      <c r="L219" s="262" t="s">
        <v>24</v>
      </c>
      <c r="M219" t="s">
        <v>110</v>
      </c>
    </row>
    <row r="220" spans="2:13" x14ac:dyDescent="0.3">
      <c r="B220" t="s">
        <v>284</v>
      </c>
      <c r="C220" t="s">
        <v>285</v>
      </c>
      <c r="D220" t="s">
        <v>286</v>
      </c>
      <c r="E220" t="s">
        <v>2906</v>
      </c>
      <c r="F220" t="s">
        <v>16</v>
      </c>
      <c r="G220" t="s">
        <v>18</v>
      </c>
      <c r="H220" s="252"/>
      <c r="I220" s="252"/>
      <c r="J220" s="252"/>
      <c r="K220" s="251"/>
      <c r="L220" s="262" t="s">
        <v>23</v>
      </c>
      <c r="M220" t="s">
        <v>110</v>
      </c>
    </row>
    <row r="221" spans="2:13" x14ac:dyDescent="0.3">
      <c r="B221" t="s">
        <v>1476</v>
      </c>
      <c r="C221" t="s">
        <v>1477</v>
      </c>
      <c r="D221" t="s">
        <v>1478</v>
      </c>
      <c r="E221" t="s">
        <v>2906</v>
      </c>
      <c r="F221" t="s">
        <v>16</v>
      </c>
      <c r="G221" t="s">
        <v>17</v>
      </c>
      <c r="H221" s="13"/>
      <c r="I221" s="13"/>
      <c r="J221" s="13"/>
      <c r="K221" s="9"/>
      <c r="L221" s="262" t="s">
        <v>1459</v>
      </c>
      <c r="M221" t="s">
        <v>110</v>
      </c>
    </row>
    <row r="222" spans="2:13" x14ac:dyDescent="0.3">
      <c r="B222" t="s">
        <v>287</v>
      </c>
      <c r="C222" t="s">
        <v>288</v>
      </c>
      <c r="D222" t="s">
        <v>289</v>
      </c>
      <c r="E222" t="s">
        <v>2906</v>
      </c>
      <c r="F222" t="s">
        <v>16</v>
      </c>
      <c r="G222" t="s">
        <v>17</v>
      </c>
      <c r="H222" s="13"/>
      <c r="I222" s="13"/>
      <c r="J222" s="13"/>
      <c r="K222" s="9"/>
      <c r="L222" s="262" t="s">
        <v>24</v>
      </c>
      <c r="M222" t="s">
        <v>110</v>
      </c>
    </row>
    <row r="223" spans="2:13" x14ac:dyDescent="0.3">
      <c r="B223" t="s">
        <v>290</v>
      </c>
      <c r="C223" t="s">
        <v>291</v>
      </c>
      <c r="D223" t="s">
        <v>292</v>
      </c>
      <c r="E223" t="s">
        <v>2906</v>
      </c>
      <c r="F223" t="s">
        <v>16</v>
      </c>
      <c r="G223" t="s">
        <v>17</v>
      </c>
      <c r="H223" s="252"/>
      <c r="I223" s="252"/>
      <c r="J223" s="252"/>
      <c r="K223" s="251"/>
      <c r="L223" s="262" t="s">
        <v>24</v>
      </c>
      <c r="M223" t="s">
        <v>110</v>
      </c>
    </row>
    <row r="224" spans="2:13" x14ac:dyDescent="0.3">
      <c r="B224" t="s">
        <v>1479</v>
      </c>
      <c r="C224" t="s">
        <v>1480</v>
      </c>
      <c r="D224" t="s">
        <v>1481</v>
      </c>
      <c r="E224" t="s">
        <v>2906</v>
      </c>
      <c r="F224" t="s">
        <v>16</v>
      </c>
      <c r="G224" t="s">
        <v>17</v>
      </c>
      <c r="H224" s="252"/>
      <c r="I224" s="252"/>
      <c r="J224" s="252"/>
      <c r="K224" s="251"/>
      <c r="L224" s="262" t="s">
        <v>1460</v>
      </c>
      <c r="M224" t="s">
        <v>110</v>
      </c>
    </row>
    <row r="225" spans="2:13" x14ac:dyDescent="0.3">
      <c r="B225" t="s">
        <v>1482</v>
      </c>
      <c r="C225" t="s">
        <v>1483</v>
      </c>
      <c r="D225" t="s">
        <v>1484</v>
      </c>
      <c r="E225" t="s">
        <v>2906</v>
      </c>
      <c r="F225" t="s">
        <v>16</v>
      </c>
      <c r="G225" t="s">
        <v>17</v>
      </c>
      <c r="H225" s="252"/>
      <c r="I225" s="252"/>
      <c r="J225" s="252"/>
      <c r="K225" s="251"/>
      <c r="L225" s="262" t="s">
        <v>1461</v>
      </c>
      <c r="M225" t="s">
        <v>110</v>
      </c>
    </row>
    <row r="226" spans="2:13" x14ac:dyDescent="0.3">
      <c r="B226" t="s">
        <v>1485</v>
      </c>
      <c r="C226" t="s">
        <v>1486</v>
      </c>
      <c r="D226" t="s">
        <v>1487</v>
      </c>
      <c r="E226" t="s">
        <v>2906</v>
      </c>
      <c r="F226" t="s">
        <v>16</v>
      </c>
      <c r="G226" t="s">
        <v>17</v>
      </c>
      <c r="H226" s="252"/>
      <c r="I226" s="252"/>
      <c r="J226" s="252"/>
      <c r="K226" s="251"/>
      <c r="L226" s="262" t="s">
        <v>1461</v>
      </c>
      <c r="M226" t="s">
        <v>110</v>
      </c>
    </row>
    <row r="227" spans="2:13" x14ac:dyDescent="0.3">
      <c r="B227" t="s">
        <v>293</v>
      </c>
      <c r="C227" t="s">
        <v>294</v>
      </c>
      <c r="D227" t="s">
        <v>295</v>
      </c>
      <c r="E227" t="s">
        <v>2906</v>
      </c>
      <c r="F227" t="s">
        <v>16</v>
      </c>
      <c r="G227" t="s">
        <v>18</v>
      </c>
      <c r="H227" s="252"/>
      <c r="I227" s="252"/>
      <c r="J227" s="252"/>
      <c r="K227" s="251"/>
      <c r="L227" s="262" t="s">
        <v>24</v>
      </c>
      <c r="M227" t="s">
        <v>110</v>
      </c>
    </row>
    <row r="228" spans="2:13" x14ac:dyDescent="0.3">
      <c r="B228" t="s">
        <v>296</v>
      </c>
      <c r="C228" t="s">
        <v>297</v>
      </c>
      <c r="D228" t="s">
        <v>298</v>
      </c>
      <c r="E228" t="s">
        <v>2906</v>
      </c>
      <c r="F228" t="s">
        <v>16</v>
      </c>
      <c r="G228" t="s">
        <v>18</v>
      </c>
      <c r="H228" s="252"/>
      <c r="I228" s="252"/>
      <c r="J228" s="252"/>
      <c r="K228" s="251"/>
      <c r="L228" s="262" t="s">
        <v>24</v>
      </c>
      <c r="M228" t="s">
        <v>110</v>
      </c>
    </row>
    <row r="229" spans="2:13" x14ac:dyDescent="0.3">
      <c r="B229" t="s">
        <v>299</v>
      </c>
      <c r="C229" t="s">
        <v>297</v>
      </c>
      <c r="D229" t="s">
        <v>300</v>
      </c>
      <c r="E229" t="s">
        <v>2906</v>
      </c>
      <c r="F229" t="s">
        <v>16</v>
      </c>
      <c r="G229" t="s">
        <v>18</v>
      </c>
      <c r="H229" s="252"/>
      <c r="I229" s="252"/>
      <c r="J229" s="252"/>
      <c r="K229" s="251"/>
      <c r="L229" s="262" t="s">
        <v>24</v>
      </c>
      <c r="M229" t="s">
        <v>110</v>
      </c>
    </row>
    <row r="230" spans="2:13" x14ac:dyDescent="0.3">
      <c r="B230" t="s">
        <v>301</v>
      </c>
      <c r="C230" t="s">
        <v>302</v>
      </c>
      <c r="D230" t="s">
        <v>303</v>
      </c>
      <c r="E230" t="s">
        <v>2906</v>
      </c>
      <c r="F230" t="s">
        <v>16</v>
      </c>
      <c r="G230" t="s">
        <v>18</v>
      </c>
      <c r="H230" s="252"/>
      <c r="I230" s="252"/>
      <c r="J230" s="252"/>
      <c r="K230" s="251"/>
      <c r="L230" s="262" t="s">
        <v>24</v>
      </c>
      <c r="M230" t="s">
        <v>110</v>
      </c>
    </row>
    <row r="231" spans="2:13" x14ac:dyDescent="0.3">
      <c r="B231" t="s">
        <v>304</v>
      </c>
      <c r="C231" t="s">
        <v>305</v>
      </c>
      <c r="D231" t="s">
        <v>306</v>
      </c>
      <c r="E231" t="s">
        <v>2906</v>
      </c>
      <c r="F231" t="s">
        <v>16</v>
      </c>
      <c r="G231" t="s">
        <v>18</v>
      </c>
      <c r="H231" s="252"/>
      <c r="I231" s="252"/>
      <c r="J231" s="252"/>
      <c r="K231" s="251"/>
      <c r="L231" s="262" t="s">
        <v>24</v>
      </c>
      <c r="M231" t="s">
        <v>110</v>
      </c>
    </row>
    <row r="232" spans="2:13" x14ac:dyDescent="0.3">
      <c r="B232" t="s">
        <v>307</v>
      </c>
      <c r="C232" t="s">
        <v>308</v>
      </c>
      <c r="D232" t="s">
        <v>309</v>
      </c>
      <c r="E232" t="s">
        <v>2906</v>
      </c>
      <c r="F232" t="s">
        <v>16</v>
      </c>
      <c r="G232" t="s">
        <v>18</v>
      </c>
      <c r="H232" s="252"/>
      <c r="I232" s="252"/>
      <c r="J232" s="252"/>
      <c r="K232" s="251"/>
      <c r="L232" s="262" t="s">
        <v>24</v>
      </c>
      <c r="M232" t="s">
        <v>110</v>
      </c>
    </row>
    <row r="233" spans="2:13" x14ac:dyDescent="0.3">
      <c r="B233" t="s">
        <v>1139</v>
      </c>
      <c r="C233" t="s">
        <v>1140</v>
      </c>
      <c r="D233" t="s">
        <v>1141</v>
      </c>
      <c r="E233" t="s">
        <v>2906</v>
      </c>
      <c r="F233" t="s">
        <v>20</v>
      </c>
      <c r="G233" t="s">
        <v>18</v>
      </c>
      <c r="H233" s="252"/>
      <c r="I233" s="252"/>
      <c r="J233" s="252"/>
      <c r="K233" s="251"/>
      <c r="L233" s="262" t="s">
        <v>24</v>
      </c>
      <c r="M233" t="s">
        <v>110</v>
      </c>
    </row>
    <row r="234" spans="2:13" x14ac:dyDescent="0.3">
      <c r="B234" t="s">
        <v>1142</v>
      </c>
      <c r="C234" t="s">
        <v>1143</v>
      </c>
      <c r="D234" t="s">
        <v>1144</v>
      </c>
      <c r="E234" t="s">
        <v>2906</v>
      </c>
      <c r="F234" t="s">
        <v>20</v>
      </c>
      <c r="G234" t="s">
        <v>18</v>
      </c>
      <c r="H234" s="252"/>
      <c r="I234" s="252"/>
      <c r="J234" s="252"/>
      <c r="K234" s="251"/>
      <c r="L234" s="262" t="s">
        <v>24</v>
      </c>
      <c r="M234" t="s">
        <v>110</v>
      </c>
    </row>
    <row r="235" spans="2:13" x14ac:dyDescent="0.3">
      <c r="B235" t="s">
        <v>1145</v>
      </c>
      <c r="C235" t="s">
        <v>620</v>
      </c>
      <c r="D235" t="s">
        <v>1146</v>
      </c>
      <c r="E235" t="s">
        <v>2906</v>
      </c>
      <c r="F235" t="s">
        <v>20</v>
      </c>
      <c r="G235" t="s">
        <v>18</v>
      </c>
      <c r="H235" s="252"/>
      <c r="I235" s="252"/>
      <c r="J235" s="252"/>
      <c r="K235" s="251"/>
      <c r="L235" s="262" t="s">
        <v>24</v>
      </c>
      <c r="M235" t="s">
        <v>110</v>
      </c>
    </row>
    <row r="236" spans="2:13" x14ac:dyDescent="0.3">
      <c r="B236" t="s">
        <v>604</v>
      </c>
      <c r="C236" t="s">
        <v>605</v>
      </c>
      <c r="D236" t="s">
        <v>606</v>
      </c>
      <c r="E236" t="s">
        <v>2906</v>
      </c>
      <c r="F236" t="s">
        <v>20</v>
      </c>
      <c r="G236" t="s">
        <v>18</v>
      </c>
      <c r="H236" s="252"/>
      <c r="I236" s="252"/>
      <c r="J236" s="252"/>
      <c r="K236" s="251"/>
      <c r="L236" s="262" t="s">
        <v>212</v>
      </c>
      <c r="M236" t="s">
        <v>607</v>
      </c>
    </row>
    <row r="237" spans="2:13" x14ac:dyDescent="0.3">
      <c r="B237" t="s">
        <v>608</v>
      </c>
      <c r="C237" t="s">
        <v>1539</v>
      </c>
      <c r="D237" t="s">
        <v>1540</v>
      </c>
      <c r="E237" t="s">
        <v>2906</v>
      </c>
      <c r="F237" t="s">
        <v>20</v>
      </c>
      <c r="G237" t="s">
        <v>17</v>
      </c>
      <c r="H237" s="252"/>
      <c r="I237" s="252"/>
      <c r="J237" s="252"/>
      <c r="K237" s="251"/>
      <c r="L237" s="262" t="s">
        <v>212</v>
      </c>
      <c r="M237" t="s">
        <v>607</v>
      </c>
    </row>
    <row r="238" spans="2:13" x14ac:dyDescent="0.3">
      <c r="B238" t="s">
        <v>609</v>
      </c>
      <c r="C238" t="s">
        <v>610</v>
      </c>
      <c r="D238" t="s">
        <v>611</v>
      </c>
      <c r="E238" t="s">
        <v>2906</v>
      </c>
      <c r="F238" t="s">
        <v>20</v>
      </c>
      <c r="G238" t="s">
        <v>18</v>
      </c>
      <c r="H238" s="252"/>
      <c r="I238" s="252"/>
      <c r="J238" s="252"/>
      <c r="K238" s="251"/>
      <c r="L238" s="262" t="s">
        <v>212</v>
      </c>
      <c r="M238" t="s">
        <v>607</v>
      </c>
    </row>
    <row r="239" spans="2:13" x14ac:dyDescent="0.3">
      <c r="B239" t="s">
        <v>612</v>
      </c>
      <c r="C239" t="s">
        <v>1541</v>
      </c>
      <c r="D239" t="s">
        <v>1542</v>
      </c>
      <c r="E239" t="s">
        <v>2906</v>
      </c>
      <c r="F239" t="s">
        <v>20</v>
      </c>
      <c r="G239" t="s">
        <v>17</v>
      </c>
      <c r="H239" s="252"/>
      <c r="I239" s="252"/>
      <c r="J239" s="252"/>
      <c r="K239" s="251"/>
      <c r="L239" s="262" t="s">
        <v>212</v>
      </c>
      <c r="M239" t="s">
        <v>607</v>
      </c>
    </row>
    <row r="240" spans="2:13" x14ac:dyDescent="0.3">
      <c r="B240" t="s">
        <v>613</v>
      </c>
      <c r="C240" t="s">
        <v>614</v>
      </c>
      <c r="D240" t="s">
        <v>615</v>
      </c>
      <c r="E240" t="s">
        <v>2906</v>
      </c>
      <c r="F240" t="s">
        <v>20</v>
      </c>
      <c r="G240" t="s">
        <v>18</v>
      </c>
      <c r="H240" s="252"/>
      <c r="I240" s="252"/>
      <c r="J240" s="252"/>
      <c r="K240" s="251"/>
      <c r="L240" s="262" t="s">
        <v>212</v>
      </c>
      <c r="M240" t="s">
        <v>607</v>
      </c>
    </row>
    <row r="241" spans="2:13" x14ac:dyDescent="0.3">
      <c r="B241" t="s">
        <v>616</v>
      </c>
      <c r="C241" t="s">
        <v>1543</v>
      </c>
      <c r="D241" t="s">
        <v>1544</v>
      </c>
      <c r="E241" t="s">
        <v>2906</v>
      </c>
      <c r="F241" t="s">
        <v>20</v>
      </c>
      <c r="G241" t="s">
        <v>17</v>
      </c>
      <c r="H241" s="252"/>
      <c r="I241" s="252"/>
      <c r="J241" s="252"/>
      <c r="K241" s="251"/>
      <c r="L241" s="262" t="s">
        <v>212</v>
      </c>
      <c r="M241" t="s">
        <v>607</v>
      </c>
    </row>
    <row r="242" spans="2:13" x14ac:dyDescent="0.3">
      <c r="B242" t="s">
        <v>617</v>
      </c>
      <c r="C242" t="s">
        <v>1545</v>
      </c>
      <c r="D242" t="s">
        <v>1546</v>
      </c>
      <c r="E242" t="s">
        <v>2906</v>
      </c>
      <c r="F242" t="s">
        <v>20</v>
      </c>
      <c r="G242" t="s">
        <v>17</v>
      </c>
      <c r="H242" s="252"/>
      <c r="I242" s="252"/>
      <c r="J242" s="252"/>
      <c r="K242" s="251"/>
      <c r="L242" s="262" t="s">
        <v>212</v>
      </c>
      <c r="M242" t="s">
        <v>607</v>
      </c>
    </row>
    <row r="243" spans="2:13" x14ac:dyDescent="0.3">
      <c r="B243" t="s">
        <v>618</v>
      </c>
      <c r="C243" t="s">
        <v>1547</v>
      </c>
      <c r="D243" t="s">
        <v>1548</v>
      </c>
      <c r="E243" t="s">
        <v>2906</v>
      </c>
      <c r="F243" t="s">
        <v>20</v>
      </c>
      <c r="G243" t="s">
        <v>17</v>
      </c>
      <c r="H243" s="252"/>
      <c r="I243" s="252"/>
      <c r="J243" s="252"/>
      <c r="K243" s="251"/>
      <c r="L243" s="262" t="s">
        <v>212</v>
      </c>
      <c r="M243" t="s">
        <v>607</v>
      </c>
    </row>
    <row r="244" spans="2:13" x14ac:dyDescent="0.3">
      <c r="B244" t="s">
        <v>619</v>
      </c>
      <c r="C244" t="s">
        <v>1549</v>
      </c>
      <c r="D244" t="s">
        <v>1550</v>
      </c>
      <c r="E244" t="s">
        <v>2906</v>
      </c>
      <c r="F244" t="s">
        <v>20</v>
      </c>
      <c r="G244" t="s">
        <v>17</v>
      </c>
      <c r="H244" s="252"/>
      <c r="I244" s="252"/>
      <c r="J244" s="252"/>
      <c r="K244" s="251"/>
      <c r="L244" s="262" t="s">
        <v>212</v>
      </c>
      <c r="M244" t="s">
        <v>607</v>
      </c>
    </row>
    <row r="245" spans="2:13" x14ac:dyDescent="0.3">
      <c r="B245" t="s">
        <v>621</v>
      </c>
      <c r="C245" t="s">
        <v>1551</v>
      </c>
      <c r="D245" t="s">
        <v>1552</v>
      </c>
      <c r="E245" t="s">
        <v>2906</v>
      </c>
      <c r="F245" t="s">
        <v>20</v>
      </c>
      <c r="G245" t="s">
        <v>17</v>
      </c>
      <c r="H245" s="252"/>
      <c r="I245" s="252"/>
      <c r="J245" s="252"/>
      <c r="K245" s="251"/>
      <c r="L245" s="262" t="s">
        <v>212</v>
      </c>
      <c r="M245" t="s">
        <v>607</v>
      </c>
    </row>
    <row r="246" spans="2:13" x14ac:dyDescent="0.3">
      <c r="B246" t="s">
        <v>622</v>
      </c>
      <c r="C246" t="s">
        <v>1545</v>
      </c>
      <c r="D246" t="s">
        <v>1553</v>
      </c>
      <c r="E246" t="s">
        <v>2906</v>
      </c>
      <c r="F246" t="s">
        <v>20</v>
      </c>
      <c r="G246" t="s">
        <v>17</v>
      </c>
      <c r="H246" s="252"/>
      <c r="I246" s="252"/>
      <c r="J246" s="252"/>
      <c r="K246" s="251"/>
      <c r="L246" s="262" t="s">
        <v>212</v>
      </c>
      <c r="M246" t="s">
        <v>607</v>
      </c>
    </row>
    <row r="247" spans="2:13" x14ac:dyDescent="0.3">
      <c r="B247" t="s">
        <v>623</v>
      </c>
      <c r="C247" t="s">
        <v>1554</v>
      </c>
      <c r="D247" t="s">
        <v>1555</v>
      </c>
      <c r="E247" t="s">
        <v>2906</v>
      </c>
      <c r="F247" t="s">
        <v>20</v>
      </c>
      <c r="G247" t="s">
        <v>17</v>
      </c>
      <c r="H247" s="252"/>
      <c r="I247" s="252"/>
      <c r="J247" s="252"/>
      <c r="K247" s="251"/>
      <c r="L247" s="262" t="s">
        <v>212</v>
      </c>
      <c r="M247" t="s">
        <v>607</v>
      </c>
    </row>
    <row r="248" spans="2:13" x14ac:dyDescent="0.3">
      <c r="B248" t="s">
        <v>624</v>
      </c>
      <c r="C248" t="s">
        <v>1556</v>
      </c>
      <c r="D248" t="s">
        <v>1557</v>
      </c>
      <c r="E248" t="s">
        <v>2906</v>
      </c>
      <c r="F248" t="s">
        <v>20</v>
      </c>
      <c r="G248" t="s">
        <v>17</v>
      </c>
      <c r="H248" s="252"/>
      <c r="I248" s="252"/>
      <c r="J248" s="252"/>
      <c r="K248" s="251"/>
      <c r="L248" s="262" t="s">
        <v>212</v>
      </c>
      <c r="M248" t="s">
        <v>607</v>
      </c>
    </row>
    <row r="249" spans="2:13" x14ac:dyDescent="0.3">
      <c r="B249" t="s">
        <v>625</v>
      </c>
      <c r="C249" t="s">
        <v>1558</v>
      </c>
      <c r="D249" t="s">
        <v>1559</v>
      </c>
      <c r="E249" t="s">
        <v>2906</v>
      </c>
      <c r="F249" t="s">
        <v>20</v>
      </c>
      <c r="G249" t="s">
        <v>17</v>
      </c>
      <c r="H249" s="252"/>
      <c r="I249" s="252"/>
      <c r="J249" s="252"/>
      <c r="K249" s="251"/>
      <c r="L249" s="262"/>
      <c r="M249" t="s">
        <v>607</v>
      </c>
    </row>
    <row r="250" spans="2:13" x14ac:dyDescent="0.3">
      <c r="B250" t="s">
        <v>626</v>
      </c>
      <c r="C250" t="s">
        <v>1560</v>
      </c>
      <c r="D250" t="s">
        <v>1561</v>
      </c>
      <c r="E250" t="s">
        <v>2906</v>
      </c>
      <c r="F250" t="s">
        <v>20</v>
      </c>
      <c r="G250" t="s">
        <v>17</v>
      </c>
      <c r="H250" s="13"/>
      <c r="I250" s="13"/>
      <c r="J250" s="13"/>
      <c r="K250" s="9"/>
      <c r="L250" s="262" t="s">
        <v>212</v>
      </c>
      <c r="M250" t="s">
        <v>607</v>
      </c>
    </row>
    <row r="251" spans="2:13" x14ac:dyDescent="0.3">
      <c r="B251" t="s">
        <v>627</v>
      </c>
      <c r="C251" t="s">
        <v>1562</v>
      </c>
      <c r="D251" t="s">
        <v>1563</v>
      </c>
      <c r="E251" t="s">
        <v>2906</v>
      </c>
      <c r="F251" t="s">
        <v>20</v>
      </c>
      <c r="G251" t="s">
        <v>17</v>
      </c>
      <c r="H251" s="13"/>
      <c r="I251" s="13"/>
      <c r="J251" s="13"/>
      <c r="K251" s="9"/>
      <c r="L251" s="262" t="s">
        <v>212</v>
      </c>
      <c r="M251" t="s">
        <v>607</v>
      </c>
    </row>
    <row r="252" spans="2:13" x14ac:dyDescent="0.3">
      <c r="B252" t="s">
        <v>628</v>
      </c>
      <c r="C252" t="s">
        <v>1564</v>
      </c>
      <c r="D252" t="s">
        <v>1565</v>
      </c>
      <c r="E252" t="s">
        <v>2906</v>
      </c>
      <c r="F252" t="s">
        <v>20</v>
      </c>
      <c r="G252" t="s">
        <v>17</v>
      </c>
      <c r="H252" s="13"/>
      <c r="I252" s="13"/>
      <c r="J252" s="13"/>
      <c r="K252" s="9"/>
      <c r="L252" s="262" t="s">
        <v>212</v>
      </c>
      <c r="M252" t="s">
        <v>607</v>
      </c>
    </row>
    <row r="253" spans="2:13" x14ac:dyDescent="0.3">
      <c r="B253" t="s">
        <v>629</v>
      </c>
      <c r="C253" t="s">
        <v>1566</v>
      </c>
      <c r="D253" t="s">
        <v>1567</v>
      </c>
      <c r="E253" t="s">
        <v>2906</v>
      </c>
      <c r="F253" t="s">
        <v>20</v>
      </c>
      <c r="G253" t="s">
        <v>17</v>
      </c>
      <c r="H253" s="13"/>
      <c r="I253" s="13"/>
      <c r="J253" s="13"/>
      <c r="K253" s="9"/>
      <c r="L253" s="262" t="s">
        <v>212</v>
      </c>
      <c r="M253" t="s">
        <v>607</v>
      </c>
    </row>
    <row r="254" spans="2:13" x14ac:dyDescent="0.3">
      <c r="B254" t="s">
        <v>630</v>
      </c>
      <c r="C254" t="s">
        <v>1568</v>
      </c>
      <c r="D254" t="s">
        <v>631</v>
      </c>
      <c r="E254" t="s">
        <v>2906</v>
      </c>
      <c r="F254" t="s">
        <v>20</v>
      </c>
      <c r="G254" t="s">
        <v>17</v>
      </c>
      <c r="H254" s="13"/>
      <c r="I254" s="13"/>
      <c r="J254" s="13"/>
      <c r="K254" s="9"/>
      <c r="L254" s="262" t="s">
        <v>21</v>
      </c>
      <c r="M254" t="s">
        <v>607</v>
      </c>
    </row>
    <row r="255" spans="2:13" x14ac:dyDescent="0.3">
      <c r="B255" t="s">
        <v>632</v>
      </c>
      <c r="C255" t="s">
        <v>1569</v>
      </c>
      <c r="D255" t="s">
        <v>1570</v>
      </c>
      <c r="E255" t="s">
        <v>2906</v>
      </c>
      <c r="F255" t="s">
        <v>20</v>
      </c>
      <c r="G255" t="s">
        <v>17</v>
      </c>
      <c r="H255" s="13"/>
      <c r="I255" s="13"/>
      <c r="J255" s="13"/>
      <c r="K255" s="9"/>
      <c r="L255" s="262" t="s">
        <v>212</v>
      </c>
      <c r="M255" t="s">
        <v>607</v>
      </c>
    </row>
    <row r="256" spans="2:13" x14ac:dyDescent="0.3">
      <c r="B256" t="s">
        <v>633</v>
      </c>
      <c r="C256" t="s">
        <v>1571</v>
      </c>
      <c r="D256" t="s">
        <v>1572</v>
      </c>
      <c r="E256" t="s">
        <v>2906</v>
      </c>
      <c r="F256" t="s">
        <v>20</v>
      </c>
      <c r="G256" t="s">
        <v>17</v>
      </c>
      <c r="H256" s="13"/>
      <c r="I256" s="13"/>
      <c r="J256" s="13"/>
      <c r="K256" s="9"/>
      <c r="L256" s="262" t="s">
        <v>212</v>
      </c>
      <c r="M256" t="s">
        <v>607</v>
      </c>
    </row>
    <row r="257" spans="2:13" x14ac:dyDescent="0.3">
      <c r="B257" t="s">
        <v>634</v>
      </c>
      <c r="C257" t="s">
        <v>635</v>
      </c>
      <c r="D257" t="s">
        <v>636</v>
      </c>
      <c r="E257" t="s">
        <v>2906</v>
      </c>
      <c r="F257" t="s">
        <v>16</v>
      </c>
      <c r="G257" t="s">
        <v>18</v>
      </c>
      <c r="H257" s="252"/>
      <c r="I257" s="252"/>
      <c r="J257" s="252"/>
      <c r="K257" s="251"/>
      <c r="L257" s="262" t="s">
        <v>212</v>
      </c>
      <c r="M257" t="s">
        <v>607</v>
      </c>
    </row>
    <row r="258" spans="2:13" x14ac:dyDescent="0.3">
      <c r="B258" t="s">
        <v>511</v>
      </c>
      <c r="C258" t="s">
        <v>512</v>
      </c>
      <c r="D258" t="s">
        <v>513</v>
      </c>
      <c r="E258" t="s">
        <v>2906</v>
      </c>
      <c r="F258" t="s">
        <v>16</v>
      </c>
      <c r="G258" t="s">
        <v>18</v>
      </c>
      <c r="H258" s="252"/>
      <c r="I258" s="252"/>
      <c r="J258" s="252"/>
      <c r="K258" s="251"/>
      <c r="L258" s="262" t="s">
        <v>515</v>
      </c>
      <c r="M258" t="s">
        <v>514</v>
      </c>
    </row>
    <row r="259" spans="2:13" x14ac:dyDescent="0.3">
      <c r="B259" t="s">
        <v>516</v>
      </c>
      <c r="C259" t="s">
        <v>517</v>
      </c>
      <c r="D259" t="s">
        <v>518</v>
      </c>
      <c r="E259" t="s">
        <v>2906</v>
      </c>
      <c r="F259" t="s">
        <v>16</v>
      </c>
      <c r="G259" t="s">
        <v>18</v>
      </c>
      <c r="H259" s="252"/>
      <c r="I259" s="252"/>
      <c r="J259" s="252"/>
      <c r="K259" s="251"/>
      <c r="L259" s="262" t="s">
        <v>515</v>
      </c>
      <c r="M259" t="s">
        <v>514</v>
      </c>
    </row>
    <row r="260" spans="2:13" x14ac:dyDescent="0.3">
      <c r="B260" t="s">
        <v>519</v>
      </c>
      <c r="C260" t="s">
        <v>520</v>
      </c>
      <c r="D260" t="s">
        <v>521</v>
      </c>
      <c r="E260" t="s">
        <v>2906</v>
      </c>
      <c r="F260" t="s">
        <v>16</v>
      </c>
      <c r="G260" t="s">
        <v>18</v>
      </c>
      <c r="H260" s="252"/>
      <c r="I260" s="252"/>
      <c r="J260" s="252"/>
      <c r="K260" s="251"/>
      <c r="L260" s="262" t="s">
        <v>515</v>
      </c>
      <c r="M260" t="s">
        <v>514</v>
      </c>
    </row>
    <row r="261" spans="2:13" x14ac:dyDescent="0.3">
      <c r="B261" t="s">
        <v>522</v>
      </c>
      <c r="C261" t="s">
        <v>523</v>
      </c>
      <c r="D261" t="s">
        <v>524</v>
      </c>
      <c r="E261" t="s">
        <v>2906</v>
      </c>
      <c r="F261" t="s">
        <v>16</v>
      </c>
      <c r="G261" t="s">
        <v>18</v>
      </c>
      <c r="H261" s="252"/>
      <c r="I261" s="252"/>
      <c r="J261" s="252"/>
      <c r="K261" s="251"/>
      <c r="L261" s="262" t="s">
        <v>515</v>
      </c>
      <c r="M261" t="s">
        <v>514</v>
      </c>
    </row>
    <row r="262" spans="2:13" x14ac:dyDescent="0.3">
      <c r="B262" t="s">
        <v>995</v>
      </c>
      <c r="C262" t="s">
        <v>996</v>
      </c>
      <c r="D262" t="s">
        <v>997</v>
      </c>
      <c r="E262" t="s">
        <v>2906</v>
      </c>
      <c r="F262" t="s">
        <v>16</v>
      </c>
      <c r="G262" t="s">
        <v>18</v>
      </c>
      <c r="H262" s="252"/>
      <c r="I262" s="252"/>
      <c r="J262" s="252"/>
      <c r="K262" s="251"/>
      <c r="L262" s="262" t="s">
        <v>24</v>
      </c>
      <c r="M262" t="s">
        <v>514</v>
      </c>
    </row>
    <row r="263" spans="2:13" x14ac:dyDescent="0.3">
      <c r="B263" t="s">
        <v>1188</v>
      </c>
      <c r="C263" t="s">
        <v>1501</v>
      </c>
      <c r="D263" t="s">
        <v>1502</v>
      </c>
      <c r="E263" t="s">
        <v>2904</v>
      </c>
      <c r="F263" t="s">
        <v>20</v>
      </c>
      <c r="G263" t="s">
        <v>17</v>
      </c>
      <c r="H263" s="252"/>
      <c r="I263" s="252"/>
      <c r="J263" s="252"/>
      <c r="K263" s="251"/>
      <c r="L263" s="262"/>
      <c r="M263" t="s">
        <v>1189</v>
      </c>
    </row>
    <row r="264" spans="2:13" x14ac:dyDescent="0.3">
      <c r="B264" t="s">
        <v>1190</v>
      </c>
      <c r="C264" t="s">
        <v>1191</v>
      </c>
      <c r="D264" t="s">
        <v>1192</v>
      </c>
      <c r="E264" t="s">
        <v>2904</v>
      </c>
      <c r="F264" t="s">
        <v>20</v>
      </c>
      <c r="G264" t="s">
        <v>17</v>
      </c>
      <c r="H264" s="252"/>
      <c r="I264" s="252"/>
      <c r="J264" s="252"/>
      <c r="K264" s="251"/>
      <c r="L264" s="262"/>
      <c r="M264" t="s">
        <v>1189</v>
      </c>
    </row>
    <row r="265" spans="2:13" x14ac:dyDescent="0.3">
      <c r="B265" t="s">
        <v>1350</v>
      </c>
      <c r="C265" t="s">
        <v>1488</v>
      </c>
      <c r="D265" t="s">
        <v>1489</v>
      </c>
      <c r="E265" t="s">
        <v>2904</v>
      </c>
      <c r="F265" t="s">
        <v>20</v>
      </c>
      <c r="G265" t="s">
        <v>17</v>
      </c>
      <c r="H265" s="252"/>
      <c r="I265" s="252"/>
      <c r="J265" s="252"/>
      <c r="K265" s="251"/>
      <c r="L265" s="262" t="s">
        <v>1351</v>
      </c>
      <c r="M265" t="s">
        <v>1189</v>
      </c>
    </row>
    <row r="266" spans="2:13" x14ac:dyDescent="0.3">
      <c r="B266" t="s">
        <v>2686</v>
      </c>
      <c r="C266" t="s">
        <v>2687</v>
      </c>
      <c r="D266" t="s">
        <v>2688</v>
      </c>
      <c r="E266" t="s">
        <v>2904</v>
      </c>
      <c r="F266" t="s">
        <v>20</v>
      </c>
      <c r="G266" t="s">
        <v>18</v>
      </c>
      <c r="H266" s="13"/>
      <c r="I266" s="13"/>
      <c r="J266" s="13"/>
      <c r="K266" s="9"/>
      <c r="L266" s="262" t="s">
        <v>2690</v>
      </c>
      <c r="M266" t="s">
        <v>1189</v>
      </c>
    </row>
    <row r="267" spans="2:13" x14ac:dyDescent="0.3">
      <c r="B267" s="258" t="s">
        <v>1317</v>
      </c>
      <c r="C267" s="258" t="s">
        <v>1577</v>
      </c>
      <c r="D267" s="258" t="s">
        <v>1578</v>
      </c>
      <c r="E267" s="258" t="s">
        <v>2904</v>
      </c>
      <c r="F267" s="258" t="s">
        <v>20</v>
      </c>
      <c r="G267" s="258" t="s">
        <v>17</v>
      </c>
      <c r="H267" s="252"/>
      <c r="I267" s="252"/>
      <c r="J267" s="252"/>
      <c r="K267" s="251"/>
      <c r="L267" s="258"/>
      <c r="M267" t="s">
        <v>1189</v>
      </c>
    </row>
    <row r="268" spans="2:13" x14ac:dyDescent="0.3">
      <c r="B268" s="258" t="s">
        <v>1318</v>
      </c>
      <c r="C268" s="258" t="s">
        <v>1579</v>
      </c>
      <c r="D268" s="258" t="s">
        <v>1580</v>
      </c>
      <c r="E268" s="258" t="s">
        <v>2904</v>
      </c>
      <c r="F268" s="258" t="s">
        <v>20</v>
      </c>
      <c r="G268" s="258" t="s">
        <v>17</v>
      </c>
      <c r="H268" s="252"/>
      <c r="I268" s="252"/>
      <c r="J268" s="252"/>
      <c r="K268" s="251"/>
      <c r="L268" s="258"/>
      <c r="M268" t="s">
        <v>1189</v>
      </c>
    </row>
    <row r="269" spans="2:13" x14ac:dyDescent="0.3">
      <c r="B269" s="258" t="s">
        <v>1319</v>
      </c>
      <c r="C269" s="258" t="s">
        <v>1581</v>
      </c>
      <c r="D269" s="258" t="s">
        <v>1582</v>
      </c>
      <c r="E269" s="258" t="s">
        <v>2904</v>
      </c>
      <c r="F269" s="258" t="s">
        <v>20</v>
      </c>
      <c r="G269" s="258" t="s">
        <v>17</v>
      </c>
      <c r="H269" s="252"/>
      <c r="I269" s="252"/>
      <c r="J269" s="252"/>
      <c r="K269" s="251"/>
      <c r="L269" s="258"/>
      <c r="M269" t="s">
        <v>1189</v>
      </c>
    </row>
    <row r="270" spans="2:13" x14ac:dyDescent="0.3">
      <c r="B270" s="258" t="s">
        <v>1320</v>
      </c>
      <c r="C270" s="258" t="s">
        <v>1583</v>
      </c>
      <c r="D270" s="258" t="s">
        <v>1584</v>
      </c>
      <c r="E270" s="258" t="s">
        <v>2904</v>
      </c>
      <c r="F270" s="258" t="s">
        <v>20</v>
      </c>
      <c r="G270" s="258" t="s">
        <v>17</v>
      </c>
      <c r="H270" s="252"/>
      <c r="I270" s="252"/>
      <c r="J270" s="252"/>
      <c r="K270" s="251"/>
      <c r="L270" s="258"/>
      <c r="M270" t="s">
        <v>1189</v>
      </c>
    </row>
    <row r="271" spans="2:13" x14ac:dyDescent="0.3">
      <c r="B271" s="258" t="s">
        <v>1321</v>
      </c>
      <c r="C271" s="258" t="s">
        <v>1585</v>
      </c>
      <c r="D271" s="258" t="s">
        <v>1586</v>
      </c>
      <c r="E271" s="258" t="s">
        <v>2904</v>
      </c>
      <c r="F271" s="258" t="s">
        <v>20</v>
      </c>
      <c r="G271" s="258" t="s">
        <v>17</v>
      </c>
      <c r="H271" s="252"/>
      <c r="I271" s="252"/>
      <c r="J271" s="252"/>
      <c r="K271" s="251"/>
      <c r="L271" s="258"/>
      <c r="M271" t="s">
        <v>1189</v>
      </c>
    </row>
    <row r="272" spans="2:13" x14ac:dyDescent="0.3">
      <c r="B272" t="s">
        <v>68</v>
      </c>
      <c r="C272" t="s">
        <v>69</v>
      </c>
      <c r="D272" t="s">
        <v>70</v>
      </c>
      <c r="E272" t="s">
        <v>2906</v>
      </c>
      <c r="F272" t="s">
        <v>16</v>
      </c>
      <c r="G272" t="s">
        <v>17</v>
      </c>
      <c r="H272" s="13"/>
      <c r="I272" s="13"/>
      <c r="J272" s="13"/>
      <c r="K272" s="9"/>
      <c r="L272" s="262" t="s">
        <v>24</v>
      </c>
      <c r="M272" t="s">
        <v>598</v>
      </c>
    </row>
    <row r="273" spans="2:14" x14ac:dyDescent="0.3">
      <c r="B273" t="s">
        <v>76</v>
      </c>
      <c r="C273" t="s">
        <v>77</v>
      </c>
      <c r="D273" t="s">
        <v>78</v>
      </c>
      <c r="E273" t="s">
        <v>2906</v>
      </c>
      <c r="F273" t="s">
        <v>16</v>
      </c>
      <c r="G273" t="s">
        <v>18</v>
      </c>
      <c r="H273" s="13"/>
      <c r="I273" s="13"/>
      <c r="J273" s="13"/>
      <c r="K273" s="9"/>
      <c r="L273" s="262" t="s">
        <v>21</v>
      </c>
      <c r="M273" t="s">
        <v>598</v>
      </c>
      <c r="N273" t="s">
        <v>1447</v>
      </c>
    </row>
    <row r="274" spans="2:14" x14ac:dyDescent="0.3">
      <c r="B274" t="s">
        <v>79</v>
      </c>
      <c r="C274" t="s">
        <v>80</v>
      </c>
      <c r="D274" t="s">
        <v>81</v>
      </c>
      <c r="E274" t="s">
        <v>2906</v>
      </c>
      <c r="F274" t="s">
        <v>16</v>
      </c>
      <c r="G274" t="s">
        <v>18</v>
      </c>
      <c r="H274" s="13"/>
      <c r="I274" s="13"/>
      <c r="J274" s="13"/>
      <c r="K274" s="9"/>
      <c r="L274" s="262" t="s">
        <v>21</v>
      </c>
      <c r="M274" t="s">
        <v>598</v>
      </c>
      <c r="N274" t="s">
        <v>598</v>
      </c>
    </row>
    <row r="275" spans="2:14" x14ac:dyDescent="0.3">
      <c r="B275" t="s">
        <v>82</v>
      </c>
      <c r="C275" t="s">
        <v>83</v>
      </c>
      <c r="D275" t="s">
        <v>84</v>
      </c>
      <c r="E275" t="s">
        <v>2906</v>
      </c>
      <c r="F275" t="s">
        <v>16</v>
      </c>
      <c r="G275" t="s">
        <v>18</v>
      </c>
      <c r="H275" s="13"/>
      <c r="I275" s="13"/>
      <c r="J275" s="13"/>
      <c r="K275" s="9"/>
      <c r="L275" s="262" t="s">
        <v>21</v>
      </c>
      <c r="M275" t="s">
        <v>598</v>
      </c>
    </row>
    <row r="276" spans="2:14" x14ac:dyDescent="0.3">
      <c r="B276" t="s">
        <v>90</v>
      </c>
      <c r="C276" t="s">
        <v>91</v>
      </c>
      <c r="D276" t="s">
        <v>92</v>
      </c>
      <c r="E276" t="s">
        <v>2906</v>
      </c>
      <c r="F276" t="s">
        <v>16</v>
      </c>
      <c r="G276" t="s">
        <v>17</v>
      </c>
      <c r="H276" s="13"/>
      <c r="I276" s="13"/>
      <c r="J276" s="13"/>
      <c r="K276" s="9"/>
      <c r="L276" s="262" t="s">
        <v>23</v>
      </c>
      <c r="M276" t="s">
        <v>598</v>
      </c>
    </row>
    <row r="277" spans="2:14" x14ac:dyDescent="0.3">
      <c r="B277" t="s">
        <v>104</v>
      </c>
      <c r="C277" t="s">
        <v>105</v>
      </c>
      <c r="D277" t="s">
        <v>106</v>
      </c>
      <c r="E277" t="s">
        <v>2906</v>
      </c>
      <c r="F277" t="s">
        <v>16</v>
      </c>
      <c r="G277" t="s">
        <v>18</v>
      </c>
      <c r="H277" s="13"/>
      <c r="I277" s="13"/>
      <c r="J277" s="13"/>
      <c r="K277" s="9"/>
      <c r="L277" s="262" t="s">
        <v>21</v>
      </c>
      <c r="M277" t="s">
        <v>598</v>
      </c>
    </row>
    <row r="278" spans="2:14" x14ac:dyDescent="0.3">
      <c r="B278" t="s">
        <v>140</v>
      </c>
      <c r="C278" t="s">
        <v>141</v>
      </c>
      <c r="D278" t="s">
        <v>142</v>
      </c>
      <c r="E278" t="s">
        <v>2906</v>
      </c>
      <c r="F278" t="s">
        <v>16</v>
      </c>
      <c r="G278" t="s">
        <v>17</v>
      </c>
      <c r="H278" s="252"/>
      <c r="I278" s="252"/>
      <c r="J278" s="252"/>
      <c r="K278" s="251"/>
      <c r="L278" s="262" t="s">
        <v>23</v>
      </c>
      <c r="M278" t="s">
        <v>598</v>
      </c>
    </row>
    <row r="279" spans="2:14" x14ac:dyDescent="0.3">
      <c r="B279" t="s">
        <v>595</v>
      </c>
      <c r="C279" t="s">
        <v>596</v>
      </c>
      <c r="D279" t="s">
        <v>597</v>
      </c>
      <c r="E279" t="s">
        <v>2906</v>
      </c>
      <c r="F279" t="s">
        <v>16</v>
      </c>
      <c r="G279" t="s">
        <v>17</v>
      </c>
      <c r="H279" s="252"/>
      <c r="I279" s="252"/>
      <c r="J279" s="252"/>
      <c r="K279" s="251"/>
      <c r="L279" s="262" t="s">
        <v>21</v>
      </c>
      <c r="M279" t="s">
        <v>598</v>
      </c>
    </row>
    <row r="280" spans="2:14" x14ac:dyDescent="0.3">
      <c r="B280" t="s">
        <v>601</v>
      </c>
      <c r="C280" t="s">
        <v>602</v>
      </c>
      <c r="D280" t="s">
        <v>603</v>
      </c>
      <c r="E280" t="s">
        <v>2906</v>
      </c>
      <c r="F280" t="s">
        <v>16</v>
      </c>
      <c r="G280" t="s">
        <v>18</v>
      </c>
      <c r="H280" s="252"/>
      <c r="I280" s="252"/>
      <c r="J280" s="252"/>
      <c r="K280" s="251"/>
      <c r="L280" s="262" t="s">
        <v>21</v>
      </c>
      <c r="M280" t="s">
        <v>598</v>
      </c>
    </row>
    <row r="281" spans="2:14" x14ac:dyDescent="0.3">
      <c r="B281" t="s">
        <v>1346</v>
      </c>
      <c r="C281" t="s">
        <v>763</v>
      </c>
      <c r="D281" t="s">
        <v>142</v>
      </c>
      <c r="E281" t="s">
        <v>2906</v>
      </c>
      <c r="F281" t="s">
        <v>16</v>
      </c>
      <c r="G281" t="s">
        <v>18</v>
      </c>
      <c r="H281" s="252"/>
      <c r="I281" s="252"/>
      <c r="J281" s="252"/>
      <c r="K281" s="251"/>
      <c r="L281" s="262" t="s">
        <v>21</v>
      </c>
      <c r="M281" t="s">
        <v>598</v>
      </c>
    </row>
    <row r="282" spans="2:14" x14ac:dyDescent="0.3">
      <c r="B282" t="s">
        <v>764</v>
      </c>
      <c r="C282" t="s">
        <v>77</v>
      </c>
      <c r="D282" t="s">
        <v>78</v>
      </c>
      <c r="E282" t="s">
        <v>2906</v>
      </c>
      <c r="F282" t="s">
        <v>16</v>
      </c>
      <c r="G282" t="s">
        <v>18</v>
      </c>
      <c r="H282" s="252"/>
      <c r="I282" s="252"/>
      <c r="J282" s="252"/>
      <c r="K282" s="251"/>
      <c r="L282" s="262" t="s">
        <v>24</v>
      </c>
      <c r="M282" t="s">
        <v>598</v>
      </c>
    </row>
    <row r="283" spans="2:14" x14ac:dyDescent="0.3">
      <c r="B283" t="s">
        <v>765</v>
      </c>
      <c r="C283" t="s">
        <v>766</v>
      </c>
      <c r="D283" t="s">
        <v>767</v>
      </c>
      <c r="E283" t="s">
        <v>2906</v>
      </c>
      <c r="F283" t="s">
        <v>16</v>
      </c>
      <c r="G283" t="s">
        <v>18</v>
      </c>
      <c r="H283" s="252"/>
      <c r="I283" s="252"/>
      <c r="J283" s="252"/>
      <c r="K283" s="251"/>
      <c r="L283" s="262" t="s">
        <v>24</v>
      </c>
      <c r="M283" t="s">
        <v>598</v>
      </c>
    </row>
    <row r="284" spans="2:14" x14ac:dyDescent="0.3">
      <c r="B284" t="s">
        <v>768</v>
      </c>
      <c r="C284" t="s">
        <v>769</v>
      </c>
      <c r="D284" t="s">
        <v>770</v>
      </c>
      <c r="E284" t="s">
        <v>2906</v>
      </c>
      <c r="F284" t="s">
        <v>16</v>
      </c>
      <c r="G284" t="s">
        <v>17</v>
      </c>
      <c r="H284" s="252"/>
      <c r="I284" s="252"/>
      <c r="J284" s="252"/>
      <c r="K284" s="251"/>
      <c r="L284" s="262" t="s">
        <v>24</v>
      </c>
      <c r="M284" t="s">
        <v>598</v>
      </c>
    </row>
    <row r="285" spans="2:14" x14ac:dyDescent="0.3">
      <c r="B285" t="s">
        <v>771</v>
      </c>
      <c r="C285" t="s">
        <v>772</v>
      </c>
      <c r="D285" t="s">
        <v>773</v>
      </c>
      <c r="E285" t="s">
        <v>2906</v>
      </c>
      <c r="F285" t="s">
        <v>16</v>
      </c>
      <c r="G285" t="s">
        <v>18</v>
      </c>
      <c r="H285" s="252"/>
      <c r="I285" s="252"/>
      <c r="J285" s="252"/>
      <c r="K285" s="251"/>
      <c r="L285" s="262" t="s">
        <v>24</v>
      </c>
      <c r="M285" t="s">
        <v>598</v>
      </c>
    </row>
    <row r="286" spans="2:14" x14ac:dyDescent="0.3">
      <c r="B286" t="s">
        <v>774</v>
      </c>
      <c r="C286" t="s">
        <v>775</v>
      </c>
      <c r="D286" t="s">
        <v>776</v>
      </c>
      <c r="E286" t="s">
        <v>2906</v>
      </c>
      <c r="F286" t="s">
        <v>16</v>
      </c>
      <c r="G286" t="s">
        <v>17</v>
      </c>
      <c r="H286" s="252"/>
      <c r="I286" s="252"/>
      <c r="J286" s="252"/>
      <c r="K286" s="251"/>
      <c r="L286" s="262" t="s">
        <v>24</v>
      </c>
      <c r="M286" t="s">
        <v>598</v>
      </c>
    </row>
    <row r="287" spans="2:14" x14ac:dyDescent="0.3">
      <c r="B287" t="s">
        <v>777</v>
      </c>
      <c r="C287" t="s">
        <v>602</v>
      </c>
      <c r="D287" t="s">
        <v>778</v>
      </c>
      <c r="E287" t="s">
        <v>2906</v>
      </c>
      <c r="F287" t="s">
        <v>16</v>
      </c>
      <c r="G287" t="s">
        <v>18</v>
      </c>
      <c r="H287" s="252"/>
      <c r="I287" s="252"/>
      <c r="J287" s="252"/>
      <c r="K287" s="251"/>
      <c r="L287" s="262" t="s">
        <v>24</v>
      </c>
      <c r="M287" t="s">
        <v>598</v>
      </c>
    </row>
    <row r="288" spans="2:14" x14ac:dyDescent="0.3">
      <c r="B288" t="s">
        <v>779</v>
      </c>
      <c r="C288" t="s">
        <v>780</v>
      </c>
      <c r="D288" t="s">
        <v>781</v>
      </c>
      <c r="E288" t="s">
        <v>2906</v>
      </c>
      <c r="F288" t="s">
        <v>16</v>
      </c>
      <c r="G288" t="s">
        <v>17</v>
      </c>
      <c r="H288" s="252"/>
      <c r="I288" s="252"/>
      <c r="J288" s="252"/>
      <c r="K288" s="251"/>
      <c r="L288" s="262" t="s">
        <v>24</v>
      </c>
      <c r="M288" t="s">
        <v>598</v>
      </c>
    </row>
    <row r="289" spans="2:13" x14ac:dyDescent="0.3">
      <c r="B289" t="s">
        <v>782</v>
      </c>
      <c r="C289" t="s">
        <v>783</v>
      </c>
      <c r="D289" t="s">
        <v>784</v>
      </c>
      <c r="E289" t="s">
        <v>2906</v>
      </c>
      <c r="F289" t="s">
        <v>16</v>
      </c>
      <c r="G289" t="s">
        <v>18</v>
      </c>
      <c r="H289" s="252"/>
      <c r="I289" s="252"/>
      <c r="J289" s="252"/>
      <c r="K289" s="251"/>
      <c r="L289" s="262" t="s">
        <v>24</v>
      </c>
      <c r="M289" t="s">
        <v>598</v>
      </c>
    </row>
    <row r="290" spans="2:13" x14ac:dyDescent="0.3">
      <c r="B290" t="s">
        <v>785</v>
      </c>
      <c r="C290" t="s">
        <v>786</v>
      </c>
      <c r="D290" t="s">
        <v>787</v>
      </c>
      <c r="E290" t="s">
        <v>2906</v>
      </c>
      <c r="F290" t="s">
        <v>16</v>
      </c>
      <c r="G290" t="s">
        <v>17</v>
      </c>
      <c r="H290" s="252"/>
      <c r="I290" s="252"/>
      <c r="J290" s="252"/>
      <c r="K290" s="251"/>
      <c r="L290" s="262" t="s">
        <v>24</v>
      </c>
      <c r="M290" t="s">
        <v>598</v>
      </c>
    </row>
    <row r="291" spans="2:13" x14ac:dyDescent="0.3">
      <c r="B291" t="s">
        <v>899</v>
      </c>
      <c r="C291" t="s">
        <v>900</v>
      </c>
      <c r="D291" t="s">
        <v>901</v>
      </c>
      <c r="E291" t="s">
        <v>2906</v>
      </c>
      <c r="F291" t="s">
        <v>16</v>
      </c>
      <c r="G291" t="s">
        <v>18</v>
      </c>
      <c r="H291" s="252"/>
      <c r="I291" s="252"/>
      <c r="J291" s="252"/>
      <c r="K291" s="251"/>
      <c r="L291" s="262" t="s">
        <v>21</v>
      </c>
      <c r="M291" t="s">
        <v>598</v>
      </c>
    </row>
    <row r="292" spans="2:13" x14ac:dyDescent="0.3">
      <c r="B292" t="s">
        <v>435</v>
      </c>
      <c r="C292" t="s">
        <v>436</v>
      </c>
      <c r="D292" t="s">
        <v>437</v>
      </c>
      <c r="E292" t="s">
        <v>2906</v>
      </c>
      <c r="F292" t="s">
        <v>20</v>
      </c>
      <c r="G292" t="s">
        <v>17</v>
      </c>
      <c r="H292" s="252"/>
      <c r="I292" s="252"/>
      <c r="J292" s="252"/>
      <c r="K292" s="251"/>
      <c r="L292" s="262" t="s">
        <v>24</v>
      </c>
      <c r="M292" t="s">
        <v>438</v>
      </c>
    </row>
    <row r="293" spans="2:13" x14ac:dyDescent="0.3">
      <c r="B293" t="s">
        <v>439</v>
      </c>
      <c r="C293" t="s">
        <v>440</v>
      </c>
      <c r="D293" t="s">
        <v>441</v>
      </c>
      <c r="E293" t="s">
        <v>2906</v>
      </c>
      <c r="F293" t="s">
        <v>20</v>
      </c>
      <c r="G293" t="s">
        <v>17</v>
      </c>
      <c r="H293" s="252"/>
      <c r="I293" s="252"/>
      <c r="J293" s="252"/>
      <c r="K293" s="251"/>
      <c r="L293" s="262" t="s">
        <v>24</v>
      </c>
      <c r="M293" t="s">
        <v>438</v>
      </c>
    </row>
    <row r="294" spans="2:13" x14ac:dyDescent="0.3">
      <c r="B294" t="s">
        <v>442</v>
      </c>
      <c r="C294" t="s">
        <v>443</v>
      </c>
      <c r="D294" t="s">
        <v>444</v>
      </c>
      <c r="E294" t="s">
        <v>2906</v>
      </c>
      <c r="F294" t="s">
        <v>20</v>
      </c>
      <c r="G294" t="s">
        <v>17</v>
      </c>
      <c r="H294" s="252"/>
      <c r="I294" s="252"/>
      <c r="J294" s="252"/>
      <c r="K294" s="251"/>
      <c r="L294" s="262" t="s">
        <v>24</v>
      </c>
      <c r="M294" t="s">
        <v>438</v>
      </c>
    </row>
    <row r="295" spans="2:13" x14ac:dyDescent="0.3">
      <c r="B295" t="s">
        <v>445</v>
      </c>
      <c r="C295" t="s">
        <v>446</v>
      </c>
      <c r="D295" t="s">
        <v>447</v>
      </c>
      <c r="E295" t="s">
        <v>2906</v>
      </c>
      <c r="F295" t="s">
        <v>20</v>
      </c>
      <c r="G295" t="s">
        <v>17</v>
      </c>
      <c r="H295" s="252"/>
      <c r="I295" s="252"/>
      <c r="J295" s="252"/>
      <c r="K295" s="251"/>
      <c r="L295" s="262" t="s">
        <v>24</v>
      </c>
      <c r="M295" t="s">
        <v>438</v>
      </c>
    </row>
    <row r="296" spans="2:13" x14ac:dyDescent="0.3">
      <c r="B296" t="s">
        <v>448</v>
      </c>
      <c r="C296" t="s">
        <v>449</v>
      </c>
      <c r="D296" t="s">
        <v>450</v>
      </c>
      <c r="E296" t="s">
        <v>2906</v>
      </c>
      <c r="F296" t="s">
        <v>20</v>
      </c>
      <c r="G296" t="s">
        <v>17</v>
      </c>
      <c r="H296" s="252"/>
      <c r="I296" s="252"/>
      <c r="J296" s="252"/>
      <c r="K296" s="251"/>
      <c r="L296" s="262" t="s">
        <v>24</v>
      </c>
      <c r="M296" t="s">
        <v>438</v>
      </c>
    </row>
    <row r="297" spans="2:13" x14ac:dyDescent="0.3">
      <c r="B297" t="s">
        <v>451</v>
      </c>
      <c r="C297" t="s">
        <v>452</v>
      </c>
      <c r="D297" t="s">
        <v>453</v>
      </c>
      <c r="E297" t="s">
        <v>2906</v>
      </c>
      <c r="F297" t="s">
        <v>20</v>
      </c>
      <c r="G297" t="s">
        <v>17</v>
      </c>
      <c r="H297" s="13"/>
      <c r="I297" s="13"/>
      <c r="J297" s="13"/>
      <c r="K297" s="9"/>
      <c r="L297" s="262" t="s">
        <v>24</v>
      </c>
      <c r="M297" t="s">
        <v>438</v>
      </c>
    </row>
    <row r="298" spans="2:13" x14ac:dyDescent="0.3">
      <c r="B298" t="s">
        <v>454</v>
      </c>
      <c r="C298" t="s">
        <v>455</v>
      </c>
      <c r="D298" t="s">
        <v>456</v>
      </c>
      <c r="E298" t="s">
        <v>2906</v>
      </c>
      <c r="F298" t="s">
        <v>16</v>
      </c>
      <c r="G298" t="s">
        <v>17</v>
      </c>
      <c r="H298" s="252"/>
      <c r="I298" s="252"/>
      <c r="J298" s="252"/>
      <c r="K298" s="251"/>
      <c r="L298" s="262" t="s">
        <v>74</v>
      </c>
      <c r="M298" t="s">
        <v>438</v>
      </c>
    </row>
    <row r="299" spans="2:13" x14ac:dyDescent="0.3">
      <c r="B299" t="s">
        <v>457</v>
      </c>
      <c r="C299" t="s">
        <v>458</v>
      </c>
      <c r="D299" t="s">
        <v>459</v>
      </c>
      <c r="E299" t="s">
        <v>2906</v>
      </c>
      <c r="F299" t="s">
        <v>16</v>
      </c>
      <c r="G299" t="s">
        <v>17</v>
      </c>
      <c r="H299" s="252"/>
      <c r="I299" s="252"/>
      <c r="J299" s="252"/>
      <c r="K299" s="251"/>
      <c r="L299" s="262" t="s">
        <v>74</v>
      </c>
      <c r="M299" t="s">
        <v>438</v>
      </c>
    </row>
    <row r="300" spans="2:13" x14ac:dyDescent="0.3">
      <c r="B300" t="s">
        <v>460</v>
      </c>
      <c r="C300" t="s">
        <v>440</v>
      </c>
      <c r="D300" t="s">
        <v>461</v>
      </c>
      <c r="E300" t="s">
        <v>2906</v>
      </c>
      <c r="F300" t="s">
        <v>16</v>
      </c>
      <c r="G300" t="s">
        <v>17</v>
      </c>
      <c r="H300" s="252"/>
      <c r="I300" s="252"/>
      <c r="J300" s="252"/>
      <c r="K300" s="251"/>
      <c r="L300" s="262" t="s">
        <v>74</v>
      </c>
      <c r="M300" t="s">
        <v>438</v>
      </c>
    </row>
    <row r="301" spans="2:13" x14ac:dyDescent="0.3">
      <c r="B301" t="s">
        <v>462</v>
      </c>
      <c r="C301" t="s">
        <v>463</v>
      </c>
      <c r="D301" t="s">
        <v>464</v>
      </c>
      <c r="E301" t="s">
        <v>2906</v>
      </c>
      <c r="F301" t="s">
        <v>16</v>
      </c>
      <c r="G301" t="s">
        <v>17</v>
      </c>
      <c r="H301" s="252"/>
      <c r="I301" s="252"/>
      <c r="J301" s="252"/>
      <c r="K301" s="251"/>
      <c r="L301" s="262" t="s">
        <v>465</v>
      </c>
      <c r="M301" t="s">
        <v>438</v>
      </c>
    </row>
    <row r="302" spans="2:13" x14ac:dyDescent="0.3">
      <c r="B302" t="s">
        <v>466</v>
      </c>
      <c r="C302" t="s">
        <v>467</v>
      </c>
      <c r="D302" t="s">
        <v>468</v>
      </c>
      <c r="E302" t="s">
        <v>2906</v>
      </c>
      <c r="F302" t="s">
        <v>16</v>
      </c>
      <c r="G302" t="s">
        <v>17</v>
      </c>
      <c r="H302" s="252"/>
      <c r="I302" s="252"/>
      <c r="J302" s="252"/>
      <c r="K302" s="251"/>
      <c r="L302" s="262" t="s">
        <v>74</v>
      </c>
      <c r="M302" t="s">
        <v>438</v>
      </c>
    </row>
    <row r="303" spans="2:13" x14ac:dyDescent="0.3">
      <c r="B303" t="s">
        <v>469</v>
      </c>
      <c r="C303" t="s">
        <v>470</v>
      </c>
      <c r="D303" t="s">
        <v>471</v>
      </c>
      <c r="E303" t="s">
        <v>2906</v>
      </c>
      <c r="F303" t="s">
        <v>16</v>
      </c>
      <c r="G303" t="s">
        <v>17</v>
      </c>
      <c r="H303" s="252"/>
      <c r="I303" s="252"/>
      <c r="J303" s="252"/>
      <c r="K303" s="251"/>
      <c r="L303" s="262" t="s">
        <v>74</v>
      </c>
      <c r="M303" t="s">
        <v>438</v>
      </c>
    </row>
    <row r="304" spans="2:13" x14ac:dyDescent="0.3">
      <c r="B304" t="s">
        <v>343</v>
      </c>
      <c r="C304" t="s">
        <v>344</v>
      </c>
      <c r="D304" t="s">
        <v>345</v>
      </c>
      <c r="E304" t="s">
        <v>2906</v>
      </c>
      <c r="F304" t="s">
        <v>20</v>
      </c>
      <c r="G304" t="s">
        <v>17</v>
      </c>
      <c r="H304" s="252"/>
      <c r="I304" s="252"/>
      <c r="J304" s="252"/>
      <c r="K304" s="251"/>
      <c r="L304" s="262" t="s">
        <v>23</v>
      </c>
      <c r="M304" t="s">
        <v>346</v>
      </c>
    </row>
    <row r="305" spans="2:13" x14ac:dyDescent="0.3">
      <c r="B305" t="s">
        <v>347</v>
      </c>
      <c r="C305" t="s">
        <v>348</v>
      </c>
      <c r="D305" t="s">
        <v>349</v>
      </c>
      <c r="E305" t="s">
        <v>2906</v>
      </c>
      <c r="F305" t="s">
        <v>20</v>
      </c>
      <c r="G305" t="s">
        <v>18</v>
      </c>
      <c r="H305" s="252"/>
      <c r="I305" s="252"/>
      <c r="J305" s="252"/>
      <c r="K305" s="251"/>
      <c r="L305" s="262" t="s">
        <v>23</v>
      </c>
      <c r="M305" t="s">
        <v>346</v>
      </c>
    </row>
    <row r="306" spans="2:13" x14ac:dyDescent="0.3">
      <c r="B306" t="s">
        <v>350</v>
      </c>
      <c r="C306" t="s">
        <v>1884</v>
      </c>
      <c r="D306" t="s">
        <v>1885</v>
      </c>
      <c r="E306" t="s">
        <v>2906</v>
      </c>
      <c r="F306" t="s">
        <v>20</v>
      </c>
      <c r="G306" t="s">
        <v>17</v>
      </c>
      <c r="H306" s="13"/>
      <c r="I306" s="13"/>
      <c r="J306" s="13"/>
      <c r="K306" s="9"/>
      <c r="L306" s="262" t="s">
        <v>23</v>
      </c>
      <c r="M306" t="s">
        <v>346</v>
      </c>
    </row>
    <row r="307" spans="2:13" x14ac:dyDescent="0.3">
      <c r="B307" t="s">
        <v>351</v>
      </c>
      <c r="C307" t="s">
        <v>352</v>
      </c>
      <c r="D307" t="s">
        <v>353</v>
      </c>
      <c r="E307" t="s">
        <v>2906</v>
      </c>
      <c r="F307" t="s">
        <v>20</v>
      </c>
      <c r="G307" t="s">
        <v>18</v>
      </c>
      <c r="H307" s="13"/>
      <c r="I307" s="13"/>
      <c r="J307" s="13"/>
      <c r="K307" s="9"/>
      <c r="L307" s="262" t="s">
        <v>23</v>
      </c>
      <c r="M307" t="s">
        <v>346</v>
      </c>
    </row>
    <row r="308" spans="2:13" x14ac:dyDescent="0.3">
      <c r="B308" t="s">
        <v>354</v>
      </c>
      <c r="C308" t="s">
        <v>355</v>
      </c>
      <c r="D308" t="s">
        <v>356</v>
      </c>
      <c r="E308" t="s">
        <v>2906</v>
      </c>
      <c r="F308" t="s">
        <v>20</v>
      </c>
      <c r="G308" t="s">
        <v>18</v>
      </c>
      <c r="H308" s="13"/>
      <c r="I308" s="13"/>
      <c r="J308" s="13"/>
      <c r="K308" s="9"/>
      <c r="L308" s="262" t="s">
        <v>23</v>
      </c>
      <c r="M308" t="s">
        <v>346</v>
      </c>
    </row>
    <row r="309" spans="2:13" x14ac:dyDescent="0.3">
      <c r="B309" t="s">
        <v>357</v>
      </c>
      <c r="C309" t="s">
        <v>358</v>
      </c>
      <c r="D309" t="s">
        <v>359</v>
      </c>
      <c r="E309" t="s">
        <v>2906</v>
      </c>
      <c r="F309" t="s">
        <v>20</v>
      </c>
      <c r="G309" t="s">
        <v>18</v>
      </c>
      <c r="H309" s="13"/>
      <c r="I309" s="13"/>
      <c r="J309" s="13"/>
      <c r="K309" s="9"/>
      <c r="L309" s="262" t="s">
        <v>23</v>
      </c>
      <c r="M309" t="s">
        <v>346</v>
      </c>
    </row>
    <row r="310" spans="2:13" x14ac:dyDescent="0.3">
      <c r="B310" t="s">
        <v>360</v>
      </c>
      <c r="C310" t="s">
        <v>361</v>
      </c>
      <c r="D310" t="s">
        <v>362</v>
      </c>
      <c r="E310" t="s">
        <v>2906</v>
      </c>
      <c r="F310" t="s">
        <v>20</v>
      </c>
      <c r="G310" t="s">
        <v>17</v>
      </c>
      <c r="H310" s="252"/>
      <c r="I310" s="252"/>
      <c r="J310" s="252"/>
      <c r="K310" s="251"/>
      <c r="L310" s="262" t="s">
        <v>23</v>
      </c>
      <c r="M310" t="s">
        <v>346</v>
      </c>
    </row>
    <row r="311" spans="2:13" x14ac:dyDescent="0.3">
      <c r="B311" t="s">
        <v>363</v>
      </c>
      <c r="C311" t="s">
        <v>364</v>
      </c>
      <c r="D311" t="s">
        <v>365</v>
      </c>
      <c r="E311" t="s">
        <v>2906</v>
      </c>
      <c r="F311" t="s">
        <v>20</v>
      </c>
      <c r="G311" t="s">
        <v>18</v>
      </c>
      <c r="H311" s="252"/>
      <c r="I311" s="252"/>
      <c r="J311" s="252"/>
      <c r="K311" s="251"/>
      <c r="L311" s="262" t="s">
        <v>23</v>
      </c>
      <c r="M311" t="s">
        <v>346</v>
      </c>
    </row>
    <row r="312" spans="2:13" x14ac:dyDescent="0.3">
      <c r="B312" t="s">
        <v>366</v>
      </c>
      <c r="C312" t="s">
        <v>367</v>
      </c>
      <c r="D312" t="s">
        <v>368</v>
      </c>
      <c r="E312" t="s">
        <v>2906</v>
      </c>
      <c r="F312" t="s">
        <v>20</v>
      </c>
      <c r="G312" t="s">
        <v>18</v>
      </c>
      <c r="H312" s="252"/>
      <c r="I312" s="252"/>
      <c r="J312" s="252"/>
      <c r="K312" s="251"/>
      <c r="L312" s="262" t="s">
        <v>23</v>
      </c>
      <c r="M312" t="s">
        <v>346</v>
      </c>
    </row>
    <row r="313" spans="2:13" x14ac:dyDescent="0.3">
      <c r="B313" t="s">
        <v>369</v>
      </c>
      <c r="C313" t="s">
        <v>370</v>
      </c>
      <c r="D313" t="s">
        <v>371</v>
      </c>
      <c r="E313" t="s">
        <v>2906</v>
      </c>
      <c r="F313" t="s">
        <v>20</v>
      </c>
      <c r="G313" t="s">
        <v>18</v>
      </c>
      <c r="H313" s="252"/>
      <c r="I313" s="252"/>
      <c r="J313" s="252"/>
      <c r="K313" s="251"/>
      <c r="L313" s="262" t="s">
        <v>23</v>
      </c>
      <c r="M313" t="s">
        <v>346</v>
      </c>
    </row>
    <row r="314" spans="2:13" x14ac:dyDescent="0.3">
      <c r="B314" t="s">
        <v>372</v>
      </c>
      <c r="C314" t="s">
        <v>373</v>
      </c>
      <c r="D314" t="s">
        <v>374</v>
      </c>
      <c r="E314" t="s">
        <v>2906</v>
      </c>
      <c r="F314" t="s">
        <v>20</v>
      </c>
      <c r="G314" t="s">
        <v>18</v>
      </c>
      <c r="H314" s="252"/>
      <c r="I314" s="252"/>
      <c r="J314" s="252"/>
      <c r="K314" s="251"/>
      <c r="L314" s="262" t="s">
        <v>23</v>
      </c>
      <c r="M314" t="s">
        <v>346</v>
      </c>
    </row>
    <row r="315" spans="2:13" x14ac:dyDescent="0.3">
      <c r="B315" t="s">
        <v>375</v>
      </c>
      <c r="C315" t="s">
        <v>376</v>
      </c>
      <c r="D315" t="s">
        <v>377</v>
      </c>
      <c r="E315" t="s">
        <v>2906</v>
      </c>
      <c r="F315" t="s">
        <v>20</v>
      </c>
      <c r="G315" t="s">
        <v>18</v>
      </c>
      <c r="H315" s="252"/>
      <c r="I315" s="252"/>
      <c r="J315" s="252"/>
      <c r="K315" s="251"/>
      <c r="L315" s="262" t="s">
        <v>23</v>
      </c>
      <c r="M315" t="s">
        <v>346</v>
      </c>
    </row>
    <row r="316" spans="2:13" x14ac:dyDescent="0.3">
      <c r="B316" t="s">
        <v>378</v>
      </c>
      <c r="C316" t="s">
        <v>379</v>
      </c>
      <c r="D316" t="s">
        <v>380</v>
      </c>
      <c r="E316" t="s">
        <v>2906</v>
      </c>
      <c r="F316" t="s">
        <v>20</v>
      </c>
      <c r="G316" t="s">
        <v>18</v>
      </c>
      <c r="H316" s="252"/>
      <c r="I316" s="252"/>
      <c r="J316" s="252"/>
      <c r="K316" s="251"/>
      <c r="L316" s="262" t="s">
        <v>23</v>
      </c>
      <c r="M316" t="s">
        <v>346</v>
      </c>
    </row>
    <row r="317" spans="2:13" x14ac:dyDescent="0.3">
      <c r="B317" t="s">
        <v>381</v>
      </c>
      <c r="C317" t="s">
        <v>382</v>
      </c>
      <c r="D317" t="s">
        <v>383</v>
      </c>
      <c r="E317" t="s">
        <v>2906</v>
      </c>
      <c r="F317" t="s">
        <v>16</v>
      </c>
      <c r="G317" t="s">
        <v>17</v>
      </c>
      <c r="H317" s="252"/>
      <c r="I317" s="252"/>
      <c r="J317" s="252"/>
      <c r="K317" s="251"/>
      <c r="L317" s="262" t="s">
        <v>23</v>
      </c>
      <c r="M317" t="s">
        <v>346</v>
      </c>
    </row>
    <row r="318" spans="2:13" x14ac:dyDescent="0.3">
      <c r="B318" t="s">
        <v>384</v>
      </c>
      <c r="C318" t="s">
        <v>385</v>
      </c>
      <c r="D318" t="s">
        <v>386</v>
      </c>
      <c r="E318" t="s">
        <v>2906</v>
      </c>
      <c r="F318" t="s">
        <v>16</v>
      </c>
      <c r="G318" t="s">
        <v>18</v>
      </c>
      <c r="H318" s="252"/>
      <c r="I318" s="252"/>
      <c r="J318" s="252"/>
      <c r="K318" s="251"/>
      <c r="L318" s="262" t="s">
        <v>23</v>
      </c>
      <c r="M318" t="s">
        <v>346</v>
      </c>
    </row>
    <row r="319" spans="2:13" x14ac:dyDescent="0.3">
      <c r="B319" t="s">
        <v>387</v>
      </c>
      <c r="C319" t="s">
        <v>388</v>
      </c>
      <c r="D319" t="s">
        <v>389</v>
      </c>
      <c r="E319" t="s">
        <v>2906</v>
      </c>
      <c r="F319" t="s">
        <v>16</v>
      </c>
      <c r="G319" t="s">
        <v>17</v>
      </c>
      <c r="H319" s="252"/>
      <c r="I319" s="252"/>
      <c r="J319" s="252"/>
      <c r="K319" s="251"/>
      <c r="L319" s="262" t="s">
        <v>23</v>
      </c>
      <c r="M319" t="s">
        <v>346</v>
      </c>
    </row>
    <row r="320" spans="2:13" x14ac:dyDescent="0.3">
      <c r="B320" t="s">
        <v>390</v>
      </c>
      <c r="C320" t="s">
        <v>391</v>
      </c>
      <c r="D320" t="s">
        <v>392</v>
      </c>
      <c r="E320" t="s">
        <v>2906</v>
      </c>
      <c r="F320" t="s">
        <v>16</v>
      </c>
      <c r="G320" t="s">
        <v>18</v>
      </c>
      <c r="H320" s="252"/>
      <c r="I320" s="252"/>
      <c r="J320" s="252"/>
      <c r="K320" s="251"/>
      <c r="L320" s="262" t="s">
        <v>23</v>
      </c>
      <c r="M320" t="s">
        <v>346</v>
      </c>
    </row>
    <row r="321" spans="2:13" x14ac:dyDescent="0.3">
      <c r="B321" t="s">
        <v>393</v>
      </c>
      <c r="C321" t="s">
        <v>394</v>
      </c>
      <c r="D321" t="s">
        <v>395</v>
      </c>
      <c r="E321" t="s">
        <v>2906</v>
      </c>
      <c r="F321" t="s">
        <v>16</v>
      </c>
      <c r="G321" t="s">
        <v>17</v>
      </c>
      <c r="H321" s="252"/>
      <c r="I321" s="252"/>
      <c r="J321" s="252"/>
      <c r="K321" s="251"/>
      <c r="L321" s="262" t="s">
        <v>23</v>
      </c>
      <c r="M321" t="s">
        <v>346</v>
      </c>
    </row>
    <row r="322" spans="2:13" x14ac:dyDescent="0.3">
      <c r="B322" t="s">
        <v>396</v>
      </c>
      <c r="C322" t="s">
        <v>397</v>
      </c>
      <c r="D322" t="s">
        <v>398</v>
      </c>
      <c r="E322" t="s">
        <v>2906</v>
      </c>
      <c r="F322" t="s">
        <v>16</v>
      </c>
      <c r="G322" t="s">
        <v>18</v>
      </c>
      <c r="H322" s="252"/>
      <c r="I322" s="252"/>
      <c r="J322" s="252"/>
      <c r="K322" s="251"/>
      <c r="L322" s="262" t="s">
        <v>23</v>
      </c>
      <c r="M322" t="s">
        <v>346</v>
      </c>
    </row>
    <row r="323" spans="2:13" x14ac:dyDescent="0.3">
      <c r="B323" t="s">
        <v>399</v>
      </c>
      <c r="C323" t="s">
        <v>376</v>
      </c>
      <c r="D323" t="s">
        <v>377</v>
      </c>
      <c r="E323" t="s">
        <v>2906</v>
      </c>
      <c r="F323" t="s">
        <v>16</v>
      </c>
      <c r="G323" t="s">
        <v>18</v>
      </c>
      <c r="H323" s="252"/>
      <c r="I323" s="252"/>
      <c r="J323" s="252"/>
      <c r="K323" s="251"/>
      <c r="L323" s="262" t="s">
        <v>23</v>
      </c>
      <c r="M323" t="s">
        <v>346</v>
      </c>
    </row>
    <row r="324" spans="2:13" x14ac:dyDescent="0.3">
      <c r="B324" t="s">
        <v>400</v>
      </c>
      <c r="C324" t="s">
        <v>373</v>
      </c>
      <c r="D324" t="s">
        <v>374</v>
      </c>
      <c r="E324" t="s">
        <v>2906</v>
      </c>
      <c r="F324" t="s">
        <v>16</v>
      </c>
      <c r="G324" t="s">
        <v>17</v>
      </c>
      <c r="H324" s="252"/>
      <c r="I324" s="252"/>
      <c r="J324" s="252"/>
      <c r="K324" s="251"/>
      <c r="L324" s="262" t="s">
        <v>23</v>
      </c>
      <c r="M324" t="s">
        <v>346</v>
      </c>
    </row>
    <row r="325" spans="2:13" x14ac:dyDescent="0.3">
      <c r="B325" t="s">
        <v>401</v>
      </c>
      <c r="C325" t="s">
        <v>402</v>
      </c>
      <c r="D325" t="s">
        <v>403</v>
      </c>
      <c r="E325" t="s">
        <v>2906</v>
      </c>
      <c r="F325" t="s">
        <v>16</v>
      </c>
      <c r="G325" t="s">
        <v>18</v>
      </c>
      <c r="H325" s="252"/>
      <c r="I325" s="252"/>
      <c r="J325" s="252"/>
      <c r="K325" s="251"/>
      <c r="L325" s="262" t="s">
        <v>23</v>
      </c>
      <c r="M325" t="s">
        <v>346</v>
      </c>
    </row>
    <row r="326" spans="2:13" x14ac:dyDescent="0.3">
      <c r="B326" t="s">
        <v>404</v>
      </c>
      <c r="C326" t="s">
        <v>370</v>
      </c>
      <c r="D326" t="s">
        <v>371</v>
      </c>
      <c r="E326" t="s">
        <v>2906</v>
      </c>
      <c r="F326" t="s">
        <v>16</v>
      </c>
      <c r="G326" t="s">
        <v>17</v>
      </c>
      <c r="H326" s="252"/>
      <c r="I326" s="252"/>
      <c r="J326" s="252"/>
      <c r="K326" s="251"/>
      <c r="L326" s="262" t="s">
        <v>23</v>
      </c>
      <c r="M326" t="s">
        <v>346</v>
      </c>
    </row>
    <row r="327" spans="2:13" x14ac:dyDescent="0.3">
      <c r="B327" t="s">
        <v>936</v>
      </c>
      <c r="C327" t="s">
        <v>937</v>
      </c>
      <c r="D327" t="s">
        <v>938</v>
      </c>
      <c r="E327" t="s">
        <v>2906</v>
      </c>
      <c r="F327" t="s">
        <v>20</v>
      </c>
      <c r="G327" t="s">
        <v>17</v>
      </c>
      <c r="H327" s="252"/>
      <c r="I327" s="252"/>
      <c r="J327" s="252"/>
      <c r="K327" s="251"/>
      <c r="L327" s="262" t="s">
        <v>24</v>
      </c>
      <c r="M327" t="s">
        <v>939</v>
      </c>
    </row>
    <row r="328" spans="2:13" x14ac:dyDescent="0.3">
      <c r="B328" t="s">
        <v>940</v>
      </c>
      <c r="C328" t="s">
        <v>941</v>
      </c>
      <c r="D328" t="s">
        <v>942</v>
      </c>
      <c r="E328" t="s">
        <v>2906</v>
      </c>
      <c r="F328" t="s">
        <v>20</v>
      </c>
      <c r="G328" t="s">
        <v>17</v>
      </c>
      <c r="H328" s="252"/>
      <c r="I328" s="252"/>
      <c r="J328" s="252"/>
      <c r="K328" s="251"/>
      <c r="L328" s="262" t="s">
        <v>21</v>
      </c>
      <c r="M328" t="s">
        <v>939</v>
      </c>
    </row>
    <row r="329" spans="2:13" x14ac:dyDescent="0.3">
      <c r="B329" t="s">
        <v>943</v>
      </c>
      <c r="C329" t="s">
        <v>944</v>
      </c>
      <c r="D329" t="s">
        <v>945</v>
      </c>
      <c r="E329" t="s">
        <v>2906</v>
      </c>
      <c r="F329" t="s">
        <v>20</v>
      </c>
      <c r="G329" t="s">
        <v>17</v>
      </c>
      <c r="H329" s="252"/>
      <c r="I329" s="252"/>
      <c r="J329" s="252"/>
      <c r="K329" s="251"/>
      <c r="L329" s="262" t="s">
        <v>21</v>
      </c>
      <c r="M329" t="s">
        <v>939</v>
      </c>
    </row>
    <row r="330" spans="2:13" x14ac:dyDescent="0.3">
      <c r="B330" t="s">
        <v>946</v>
      </c>
      <c r="C330" t="s">
        <v>947</v>
      </c>
      <c r="D330" t="s">
        <v>948</v>
      </c>
      <c r="E330" t="s">
        <v>2906</v>
      </c>
      <c r="F330" t="s">
        <v>20</v>
      </c>
      <c r="G330" t="s">
        <v>17</v>
      </c>
      <c r="H330" s="252"/>
      <c r="I330" s="252"/>
      <c r="J330" s="252"/>
      <c r="K330" s="251"/>
      <c r="L330" s="262" t="s">
        <v>74</v>
      </c>
      <c r="M330" t="s">
        <v>939</v>
      </c>
    </row>
    <row r="331" spans="2:13" x14ac:dyDescent="0.3">
      <c r="B331" t="s">
        <v>949</v>
      </c>
      <c r="C331" t="s">
        <v>950</v>
      </c>
      <c r="D331" t="s">
        <v>951</v>
      </c>
      <c r="E331" t="s">
        <v>2906</v>
      </c>
      <c r="F331" t="s">
        <v>20</v>
      </c>
      <c r="G331" t="s">
        <v>17</v>
      </c>
      <c r="H331" s="252"/>
      <c r="I331" s="252"/>
      <c r="J331" s="252"/>
      <c r="K331" s="251"/>
      <c r="L331" s="262" t="s">
        <v>74</v>
      </c>
      <c r="M331" t="s">
        <v>939</v>
      </c>
    </row>
    <row r="332" spans="2:13" x14ac:dyDescent="0.3">
      <c r="B332" t="s">
        <v>952</v>
      </c>
      <c r="C332" t="s">
        <v>953</v>
      </c>
      <c r="D332" t="s">
        <v>954</v>
      </c>
      <c r="E332" t="s">
        <v>2906</v>
      </c>
      <c r="F332" t="s">
        <v>20</v>
      </c>
      <c r="G332" t="s">
        <v>17</v>
      </c>
      <c r="H332" s="252"/>
      <c r="I332" s="252"/>
      <c r="J332" s="252"/>
      <c r="K332" s="251"/>
      <c r="L332" s="262" t="s">
        <v>74</v>
      </c>
      <c r="M332" t="s">
        <v>939</v>
      </c>
    </row>
    <row r="333" spans="2:13" x14ac:dyDescent="0.3">
      <c r="B333" t="s">
        <v>955</v>
      </c>
      <c r="C333" t="s">
        <v>956</v>
      </c>
      <c r="D333" t="s">
        <v>951</v>
      </c>
      <c r="E333" t="s">
        <v>2906</v>
      </c>
      <c r="F333" t="s">
        <v>20</v>
      </c>
      <c r="G333" t="s">
        <v>17</v>
      </c>
      <c r="H333" s="252"/>
      <c r="I333" s="252"/>
      <c r="J333" s="252"/>
      <c r="K333" s="251"/>
      <c r="L333" s="262" t="s">
        <v>21</v>
      </c>
      <c r="M333" t="s">
        <v>939</v>
      </c>
    </row>
    <row r="334" spans="2:13" x14ac:dyDescent="0.3">
      <c r="B334" t="s">
        <v>957</v>
      </c>
      <c r="C334" t="s">
        <v>958</v>
      </c>
      <c r="D334" t="s">
        <v>954</v>
      </c>
      <c r="E334" t="s">
        <v>2906</v>
      </c>
      <c r="F334" t="s">
        <v>20</v>
      </c>
      <c r="G334" t="s">
        <v>18</v>
      </c>
      <c r="H334" s="252"/>
      <c r="I334" s="252"/>
      <c r="J334" s="252"/>
      <c r="K334" s="251"/>
      <c r="L334" s="262" t="s">
        <v>74</v>
      </c>
      <c r="M334" t="s">
        <v>939</v>
      </c>
    </row>
    <row r="335" spans="2:13" x14ac:dyDescent="0.3">
      <c r="B335" t="s">
        <v>959</v>
      </c>
      <c r="C335" t="s">
        <v>960</v>
      </c>
      <c r="D335" t="s">
        <v>961</v>
      </c>
      <c r="E335" t="s">
        <v>2906</v>
      </c>
      <c r="F335" t="s">
        <v>20</v>
      </c>
      <c r="G335" t="s">
        <v>17</v>
      </c>
      <c r="H335" s="252"/>
      <c r="I335" s="252"/>
      <c r="J335" s="252"/>
      <c r="K335" s="251"/>
      <c r="L335" s="262" t="s">
        <v>74</v>
      </c>
      <c r="M335" t="s">
        <v>939</v>
      </c>
    </row>
    <row r="336" spans="2:13" x14ac:dyDescent="0.3">
      <c r="B336" t="s">
        <v>962</v>
      </c>
      <c r="C336" t="s">
        <v>963</v>
      </c>
      <c r="D336" t="s">
        <v>964</v>
      </c>
      <c r="E336" t="s">
        <v>2906</v>
      </c>
      <c r="F336" t="s">
        <v>20</v>
      </c>
      <c r="G336" t="s">
        <v>18</v>
      </c>
      <c r="H336" s="252"/>
      <c r="I336" s="252"/>
      <c r="J336" s="252"/>
      <c r="K336" s="251"/>
      <c r="L336" s="262" t="s">
        <v>21</v>
      </c>
      <c r="M336" t="s">
        <v>939</v>
      </c>
    </row>
    <row r="337" spans="2:13" x14ac:dyDescent="0.3">
      <c r="B337" t="s">
        <v>965</v>
      </c>
      <c r="C337" t="s">
        <v>966</v>
      </c>
      <c r="D337" t="s">
        <v>967</v>
      </c>
      <c r="E337" t="s">
        <v>2906</v>
      </c>
      <c r="F337" t="s">
        <v>20</v>
      </c>
      <c r="G337" t="s">
        <v>17</v>
      </c>
      <c r="H337" s="252"/>
      <c r="I337" s="252"/>
      <c r="J337" s="252"/>
      <c r="K337" s="251"/>
      <c r="L337" s="262" t="s">
        <v>74</v>
      </c>
      <c r="M337" t="s">
        <v>939</v>
      </c>
    </row>
    <row r="338" spans="2:13" x14ac:dyDescent="0.3">
      <c r="B338" t="s">
        <v>968</v>
      </c>
      <c r="C338" t="s">
        <v>969</v>
      </c>
      <c r="D338" t="s">
        <v>970</v>
      </c>
      <c r="E338" t="s">
        <v>2906</v>
      </c>
      <c r="F338" t="s">
        <v>20</v>
      </c>
      <c r="G338" t="s">
        <v>18</v>
      </c>
      <c r="H338" s="252"/>
      <c r="I338" s="252"/>
      <c r="J338" s="252"/>
      <c r="K338" s="251"/>
      <c r="L338" s="262" t="s">
        <v>25</v>
      </c>
      <c r="M338" t="s">
        <v>939</v>
      </c>
    </row>
    <row r="339" spans="2:13" x14ac:dyDescent="0.3">
      <c r="B339" t="s">
        <v>971</v>
      </c>
      <c r="C339" t="s">
        <v>972</v>
      </c>
      <c r="D339" t="s">
        <v>973</v>
      </c>
      <c r="E339" t="s">
        <v>2906</v>
      </c>
      <c r="F339" t="s">
        <v>20</v>
      </c>
      <c r="G339" t="s">
        <v>17</v>
      </c>
      <c r="H339" s="252"/>
      <c r="I339" s="252"/>
      <c r="J339" s="252"/>
      <c r="K339" s="251"/>
      <c r="L339" s="262" t="s">
        <v>21</v>
      </c>
      <c r="M339" t="s">
        <v>939</v>
      </c>
    </row>
    <row r="340" spans="2:13" x14ac:dyDescent="0.3">
      <c r="B340" t="s">
        <v>974</v>
      </c>
      <c r="C340" t="s">
        <v>975</v>
      </c>
      <c r="D340" t="s">
        <v>976</v>
      </c>
      <c r="E340" t="s">
        <v>2906</v>
      </c>
      <c r="F340" t="s">
        <v>20</v>
      </c>
      <c r="G340" t="s">
        <v>18</v>
      </c>
      <c r="H340" s="252"/>
      <c r="I340" s="252"/>
      <c r="J340" s="252"/>
      <c r="K340" s="251"/>
      <c r="L340" s="262" t="s">
        <v>21</v>
      </c>
      <c r="M340" t="s">
        <v>939</v>
      </c>
    </row>
    <row r="341" spans="2:13" x14ac:dyDescent="0.3">
      <c r="B341" t="s">
        <v>977</v>
      </c>
      <c r="C341" t="s">
        <v>978</v>
      </c>
      <c r="D341" t="s">
        <v>979</v>
      </c>
      <c r="E341" t="s">
        <v>2906</v>
      </c>
      <c r="F341" t="s">
        <v>16</v>
      </c>
      <c r="G341" t="s">
        <v>18</v>
      </c>
      <c r="H341" s="13"/>
      <c r="I341" s="13"/>
      <c r="J341" s="13"/>
      <c r="K341" s="9"/>
      <c r="L341" s="262" t="s">
        <v>21</v>
      </c>
      <c r="M341" t="s">
        <v>939</v>
      </c>
    </row>
    <row r="342" spans="2:13" x14ac:dyDescent="0.3">
      <c r="B342" t="s">
        <v>980</v>
      </c>
      <c r="C342" t="s">
        <v>981</v>
      </c>
      <c r="D342" t="s">
        <v>982</v>
      </c>
      <c r="E342" t="s">
        <v>2906</v>
      </c>
      <c r="F342" t="s">
        <v>16</v>
      </c>
      <c r="G342" t="s">
        <v>18</v>
      </c>
      <c r="H342" s="13"/>
      <c r="I342" s="13"/>
      <c r="J342" s="13"/>
      <c r="K342" s="9"/>
      <c r="L342" s="262" t="s">
        <v>21</v>
      </c>
      <c r="M342" t="s">
        <v>939</v>
      </c>
    </row>
    <row r="343" spans="2:13" x14ac:dyDescent="0.3">
      <c r="B343" t="s">
        <v>983</v>
      </c>
      <c r="C343" t="s">
        <v>984</v>
      </c>
      <c r="D343" t="s">
        <v>985</v>
      </c>
      <c r="E343" t="s">
        <v>2906</v>
      </c>
      <c r="F343" t="s">
        <v>16</v>
      </c>
      <c r="G343" t="s">
        <v>18</v>
      </c>
      <c r="H343" s="13"/>
      <c r="I343" s="13"/>
      <c r="J343" s="13"/>
      <c r="K343" s="9"/>
      <c r="L343" s="262" t="s">
        <v>21</v>
      </c>
      <c r="M343" t="s">
        <v>939</v>
      </c>
    </row>
    <row r="344" spans="2:13" x14ac:dyDescent="0.3">
      <c r="B344" t="s">
        <v>986</v>
      </c>
      <c r="C344" t="s">
        <v>987</v>
      </c>
      <c r="D344" t="s">
        <v>988</v>
      </c>
      <c r="E344" t="s">
        <v>2906</v>
      </c>
      <c r="F344" t="s">
        <v>16</v>
      </c>
      <c r="G344" t="s">
        <v>18</v>
      </c>
      <c r="H344" s="13"/>
      <c r="I344" s="13"/>
      <c r="J344" s="13"/>
      <c r="K344" s="9"/>
      <c r="L344" s="262" t="s">
        <v>21</v>
      </c>
      <c r="M344" t="s">
        <v>939</v>
      </c>
    </row>
    <row r="345" spans="2:13" x14ac:dyDescent="0.3">
      <c r="B345" t="s">
        <v>85</v>
      </c>
      <c r="C345" t="s">
        <v>86</v>
      </c>
      <c r="D345" t="s">
        <v>87</v>
      </c>
      <c r="E345" t="s">
        <v>2906</v>
      </c>
      <c r="F345" t="s">
        <v>16</v>
      </c>
      <c r="G345" t="s">
        <v>17</v>
      </c>
      <c r="H345" s="13"/>
      <c r="I345" s="13"/>
      <c r="J345" s="13"/>
      <c r="K345" s="9"/>
      <c r="L345" s="262" t="s">
        <v>89</v>
      </c>
      <c r="M345" t="s">
        <v>88</v>
      </c>
    </row>
    <row r="346" spans="2:13" x14ac:dyDescent="0.3">
      <c r="B346" t="s">
        <v>150</v>
      </c>
      <c r="C346" t="s">
        <v>151</v>
      </c>
      <c r="D346" t="s">
        <v>152</v>
      </c>
      <c r="E346" t="s">
        <v>2906</v>
      </c>
      <c r="F346" t="s">
        <v>16</v>
      </c>
      <c r="G346" t="s">
        <v>17</v>
      </c>
      <c r="H346" s="252"/>
      <c r="I346" s="252"/>
      <c r="J346" s="252"/>
      <c r="K346" s="251"/>
      <c r="L346" s="262" t="s">
        <v>89</v>
      </c>
      <c r="M346" t="s">
        <v>88</v>
      </c>
    </row>
    <row r="347" spans="2:13" x14ac:dyDescent="0.3">
      <c r="B347" t="s">
        <v>154</v>
      </c>
      <c r="C347" t="s">
        <v>155</v>
      </c>
      <c r="D347" t="s">
        <v>156</v>
      </c>
      <c r="E347" t="s">
        <v>2906</v>
      </c>
      <c r="F347" t="s">
        <v>16</v>
      </c>
      <c r="G347" t="s">
        <v>17</v>
      </c>
      <c r="H347" s="252"/>
      <c r="I347" s="252"/>
      <c r="J347" s="252"/>
      <c r="K347" s="251"/>
      <c r="L347" s="262" t="s">
        <v>89</v>
      </c>
      <c r="M347" t="s">
        <v>88</v>
      </c>
    </row>
    <row r="348" spans="2:13" x14ac:dyDescent="0.3">
      <c r="B348" t="s">
        <v>310</v>
      </c>
      <c r="C348" t="s">
        <v>311</v>
      </c>
      <c r="D348" t="s">
        <v>312</v>
      </c>
      <c r="E348" t="s">
        <v>2906</v>
      </c>
      <c r="F348" t="s">
        <v>16</v>
      </c>
      <c r="G348" t="s">
        <v>17</v>
      </c>
      <c r="H348" s="252"/>
      <c r="I348" s="252"/>
      <c r="J348" s="252"/>
      <c r="K348" s="251"/>
      <c r="L348" s="262" t="s">
        <v>89</v>
      </c>
      <c r="M348" t="s">
        <v>88</v>
      </c>
    </row>
    <row r="349" spans="2:13" x14ac:dyDescent="0.3">
      <c r="B349" t="s">
        <v>313</v>
      </c>
      <c r="C349" t="s">
        <v>314</v>
      </c>
      <c r="D349" t="s">
        <v>315</v>
      </c>
      <c r="E349" t="s">
        <v>2907</v>
      </c>
      <c r="F349" t="s">
        <v>16</v>
      </c>
      <c r="G349" t="s">
        <v>17</v>
      </c>
      <c r="H349" s="13"/>
      <c r="I349" s="13"/>
      <c r="J349" s="13"/>
      <c r="K349" s="9"/>
      <c r="L349" s="262" t="s">
        <v>89</v>
      </c>
      <c r="M349" t="s">
        <v>88</v>
      </c>
    </row>
    <row r="350" spans="2:13" x14ac:dyDescent="0.3">
      <c r="B350" t="s">
        <v>525</v>
      </c>
      <c r="C350" t="s">
        <v>526</v>
      </c>
      <c r="D350" t="s">
        <v>527</v>
      </c>
      <c r="E350" t="s">
        <v>2906</v>
      </c>
      <c r="F350" t="s">
        <v>16</v>
      </c>
      <c r="G350" t="s">
        <v>17</v>
      </c>
      <c r="H350" s="252"/>
      <c r="I350" s="252"/>
      <c r="J350" s="252"/>
      <c r="K350" s="251"/>
      <c r="L350" s="262" t="s">
        <v>24</v>
      </c>
      <c r="M350" t="s">
        <v>88</v>
      </c>
    </row>
    <row r="351" spans="2:13" x14ac:dyDescent="0.3">
      <c r="B351" t="s">
        <v>528</v>
      </c>
      <c r="C351" t="s">
        <v>529</v>
      </c>
      <c r="D351" t="s">
        <v>530</v>
      </c>
      <c r="E351" t="s">
        <v>2906</v>
      </c>
      <c r="F351" t="s">
        <v>20</v>
      </c>
      <c r="G351" t="s">
        <v>17</v>
      </c>
      <c r="H351" s="252"/>
      <c r="I351" s="252"/>
      <c r="J351" s="252"/>
      <c r="K351" s="251"/>
      <c r="L351" s="262" t="s">
        <v>89</v>
      </c>
      <c r="M351" t="s">
        <v>88</v>
      </c>
    </row>
    <row r="352" spans="2:13" x14ac:dyDescent="0.3">
      <c r="B352" t="s">
        <v>531</v>
      </c>
      <c r="C352" t="s">
        <v>532</v>
      </c>
      <c r="D352" t="s">
        <v>533</v>
      </c>
      <c r="E352" t="s">
        <v>2906</v>
      </c>
      <c r="F352" t="s">
        <v>20</v>
      </c>
      <c r="G352" t="s">
        <v>17</v>
      </c>
      <c r="H352" s="252"/>
      <c r="I352" s="252"/>
      <c r="J352" s="252"/>
      <c r="K352" s="251"/>
      <c r="L352" s="262" t="s">
        <v>89</v>
      </c>
      <c r="M352" t="s">
        <v>88</v>
      </c>
    </row>
    <row r="353" spans="2:13" x14ac:dyDescent="0.3">
      <c r="B353" t="s">
        <v>534</v>
      </c>
      <c r="C353" t="s">
        <v>535</v>
      </c>
      <c r="D353" t="s">
        <v>536</v>
      </c>
      <c r="E353" t="s">
        <v>2906</v>
      </c>
      <c r="F353" t="s">
        <v>20</v>
      </c>
      <c r="G353" t="s">
        <v>17</v>
      </c>
      <c r="H353" s="252"/>
      <c r="I353" s="252"/>
      <c r="J353" s="252"/>
      <c r="K353" s="251"/>
      <c r="L353" s="262" t="s">
        <v>89</v>
      </c>
      <c r="M353" t="s">
        <v>88</v>
      </c>
    </row>
    <row r="354" spans="2:13" x14ac:dyDescent="0.3">
      <c r="B354" t="s">
        <v>537</v>
      </c>
      <c r="C354" t="s">
        <v>538</v>
      </c>
      <c r="D354" t="s">
        <v>539</v>
      </c>
      <c r="E354" t="s">
        <v>2906</v>
      </c>
      <c r="F354" t="s">
        <v>20</v>
      </c>
      <c r="G354" t="s">
        <v>17</v>
      </c>
      <c r="H354" s="252"/>
      <c r="I354" s="252"/>
      <c r="J354" s="252"/>
      <c r="K354" s="251"/>
      <c r="L354" s="262" t="s">
        <v>89</v>
      </c>
      <c r="M354" t="s">
        <v>88</v>
      </c>
    </row>
    <row r="355" spans="2:13" x14ac:dyDescent="0.3">
      <c r="B355" t="s">
        <v>540</v>
      </c>
      <c r="C355" t="s">
        <v>541</v>
      </c>
      <c r="D355" t="s">
        <v>542</v>
      </c>
      <c r="E355" t="s">
        <v>2906</v>
      </c>
      <c r="F355" t="s">
        <v>20</v>
      </c>
      <c r="G355" t="s">
        <v>17</v>
      </c>
      <c r="H355" s="252"/>
      <c r="I355" s="252"/>
      <c r="J355" s="252"/>
      <c r="K355" s="251"/>
      <c r="L355" s="262" t="s">
        <v>89</v>
      </c>
      <c r="M355" t="s">
        <v>88</v>
      </c>
    </row>
    <row r="356" spans="2:13" x14ac:dyDescent="0.3">
      <c r="B356" t="s">
        <v>543</v>
      </c>
      <c r="C356" t="s">
        <v>544</v>
      </c>
      <c r="D356" t="s">
        <v>545</v>
      </c>
      <c r="E356" t="s">
        <v>2906</v>
      </c>
      <c r="F356" t="s">
        <v>20</v>
      </c>
      <c r="G356" t="s">
        <v>17</v>
      </c>
      <c r="H356" s="252"/>
      <c r="I356" s="252"/>
      <c r="J356" s="252"/>
      <c r="K356" s="251"/>
      <c r="L356" s="262" t="s">
        <v>89</v>
      </c>
      <c r="M356" t="s">
        <v>88</v>
      </c>
    </row>
    <row r="357" spans="2:13" x14ac:dyDescent="0.3">
      <c r="B357" t="s">
        <v>546</v>
      </c>
      <c r="C357" t="s">
        <v>547</v>
      </c>
      <c r="D357" t="s">
        <v>548</v>
      </c>
      <c r="E357" t="s">
        <v>2906</v>
      </c>
      <c r="F357" t="s">
        <v>20</v>
      </c>
      <c r="G357" t="s">
        <v>17</v>
      </c>
      <c r="H357" s="252"/>
      <c r="I357" s="252"/>
      <c r="J357" s="252"/>
      <c r="K357" s="251"/>
      <c r="L357" s="262" t="s">
        <v>89</v>
      </c>
      <c r="M357" t="s">
        <v>88</v>
      </c>
    </row>
    <row r="358" spans="2:13" x14ac:dyDescent="0.3">
      <c r="B358" t="s">
        <v>549</v>
      </c>
      <c r="C358" t="s">
        <v>550</v>
      </c>
      <c r="D358" t="s">
        <v>551</v>
      </c>
      <c r="E358" t="s">
        <v>2906</v>
      </c>
      <c r="F358" t="s">
        <v>20</v>
      </c>
      <c r="G358" t="s">
        <v>17</v>
      </c>
      <c r="H358" s="252"/>
      <c r="I358" s="252"/>
      <c r="J358" s="252"/>
      <c r="K358" s="251"/>
      <c r="L358" s="262" t="s">
        <v>89</v>
      </c>
      <c r="M358" t="s">
        <v>88</v>
      </c>
    </row>
    <row r="359" spans="2:13" x14ac:dyDescent="0.3">
      <c r="B359" t="s">
        <v>552</v>
      </c>
      <c r="C359" t="s">
        <v>553</v>
      </c>
      <c r="D359" t="s">
        <v>554</v>
      </c>
      <c r="E359" t="s">
        <v>2906</v>
      </c>
      <c r="F359" t="s">
        <v>20</v>
      </c>
      <c r="G359" t="s">
        <v>17</v>
      </c>
      <c r="H359" s="252"/>
      <c r="I359" s="252"/>
      <c r="J359" s="252"/>
      <c r="K359" s="251"/>
      <c r="L359" s="262" t="s">
        <v>89</v>
      </c>
      <c r="M359" t="s">
        <v>88</v>
      </c>
    </row>
    <row r="360" spans="2:13" x14ac:dyDescent="0.3">
      <c r="B360" t="s">
        <v>555</v>
      </c>
      <c r="C360" t="s">
        <v>155</v>
      </c>
      <c r="D360" t="s">
        <v>556</v>
      </c>
      <c r="E360" t="s">
        <v>2906</v>
      </c>
      <c r="F360" t="s">
        <v>20</v>
      </c>
      <c r="G360" t="s">
        <v>17</v>
      </c>
      <c r="H360" s="252"/>
      <c r="I360" s="252"/>
      <c r="J360" s="252"/>
      <c r="K360" s="251"/>
      <c r="L360" s="262" t="s">
        <v>89</v>
      </c>
      <c r="M360" t="s">
        <v>88</v>
      </c>
    </row>
    <row r="361" spans="2:13" x14ac:dyDescent="0.3">
      <c r="B361" t="s">
        <v>557</v>
      </c>
      <c r="C361" t="s">
        <v>558</v>
      </c>
      <c r="D361" t="s">
        <v>559</v>
      </c>
      <c r="E361" t="s">
        <v>2906</v>
      </c>
      <c r="F361" t="s">
        <v>20</v>
      </c>
      <c r="G361" t="s">
        <v>17</v>
      </c>
      <c r="H361" s="252"/>
      <c r="I361" s="252"/>
      <c r="J361" s="252"/>
      <c r="K361" s="251"/>
      <c r="L361" s="262" t="s">
        <v>89</v>
      </c>
      <c r="M361" t="s">
        <v>88</v>
      </c>
    </row>
    <row r="362" spans="2:13" x14ac:dyDescent="0.3">
      <c r="B362" t="s">
        <v>560</v>
      </c>
      <c r="C362" t="s">
        <v>561</v>
      </c>
      <c r="D362" t="s">
        <v>562</v>
      </c>
      <c r="E362" t="s">
        <v>2906</v>
      </c>
      <c r="F362" t="s">
        <v>20</v>
      </c>
      <c r="G362" t="s">
        <v>17</v>
      </c>
      <c r="H362" s="252"/>
      <c r="I362" s="252"/>
      <c r="J362" s="252"/>
      <c r="K362" s="251"/>
      <c r="L362" s="262" t="s">
        <v>89</v>
      </c>
      <c r="M362" t="s">
        <v>88</v>
      </c>
    </row>
    <row r="363" spans="2:13" x14ac:dyDescent="0.3">
      <c r="B363" t="s">
        <v>563</v>
      </c>
      <c r="C363" t="s">
        <v>564</v>
      </c>
      <c r="D363" t="s">
        <v>565</v>
      </c>
      <c r="E363" t="s">
        <v>2906</v>
      </c>
      <c r="F363" t="s">
        <v>20</v>
      </c>
      <c r="G363" t="s">
        <v>17</v>
      </c>
      <c r="H363" s="252"/>
      <c r="I363" s="252"/>
      <c r="J363" s="252"/>
      <c r="K363" s="251"/>
      <c r="L363" s="262" t="s">
        <v>89</v>
      </c>
      <c r="M363" t="s">
        <v>88</v>
      </c>
    </row>
    <row r="364" spans="2:13" x14ac:dyDescent="0.3">
      <c r="B364" t="s">
        <v>566</v>
      </c>
      <c r="C364" t="s">
        <v>567</v>
      </c>
      <c r="D364" t="s">
        <v>568</v>
      </c>
      <c r="E364" t="s">
        <v>2906</v>
      </c>
      <c r="F364" t="s">
        <v>20</v>
      </c>
      <c r="G364" t="s">
        <v>17</v>
      </c>
      <c r="H364" s="252"/>
      <c r="I364" s="252"/>
      <c r="J364" s="252"/>
      <c r="K364" s="251"/>
      <c r="L364" s="262" t="s">
        <v>89</v>
      </c>
      <c r="M364" t="s">
        <v>88</v>
      </c>
    </row>
    <row r="365" spans="2:13" x14ac:dyDescent="0.3">
      <c r="B365" t="s">
        <v>569</v>
      </c>
      <c r="C365" t="s">
        <v>570</v>
      </c>
      <c r="D365" t="s">
        <v>571</v>
      </c>
      <c r="E365" t="s">
        <v>2906</v>
      </c>
      <c r="F365" t="s">
        <v>20</v>
      </c>
      <c r="G365" t="s">
        <v>17</v>
      </c>
      <c r="H365" s="252"/>
      <c r="I365" s="252"/>
      <c r="J365" s="252"/>
      <c r="K365" s="251"/>
      <c r="L365" s="262" t="s">
        <v>89</v>
      </c>
      <c r="M365" t="s">
        <v>88</v>
      </c>
    </row>
    <row r="366" spans="2:13" x14ac:dyDescent="0.3">
      <c r="B366" t="s">
        <v>572</v>
      </c>
      <c r="C366" t="s">
        <v>573</v>
      </c>
      <c r="D366" t="s">
        <v>574</v>
      </c>
      <c r="E366" t="s">
        <v>2906</v>
      </c>
      <c r="F366" t="s">
        <v>20</v>
      </c>
      <c r="G366" t="s">
        <v>17</v>
      </c>
      <c r="H366" s="252"/>
      <c r="I366" s="252"/>
      <c r="J366" s="252"/>
      <c r="K366" s="251"/>
      <c r="L366" s="262" t="s">
        <v>89</v>
      </c>
      <c r="M366" t="s">
        <v>88</v>
      </c>
    </row>
    <row r="367" spans="2:13" x14ac:dyDescent="0.3">
      <c r="B367" t="s">
        <v>575</v>
      </c>
      <c r="C367" t="s">
        <v>576</v>
      </c>
      <c r="D367" t="s">
        <v>577</v>
      </c>
      <c r="E367" t="s">
        <v>2906</v>
      </c>
      <c r="F367" t="s">
        <v>20</v>
      </c>
      <c r="G367" t="s">
        <v>17</v>
      </c>
      <c r="H367" s="252"/>
      <c r="I367" s="252"/>
      <c r="J367" s="252"/>
      <c r="K367" s="251"/>
      <c r="L367" s="262" t="s">
        <v>89</v>
      </c>
      <c r="M367" t="s">
        <v>88</v>
      </c>
    </row>
    <row r="368" spans="2:13" x14ac:dyDescent="0.3">
      <c r="B368" t="s">
        <v>578</v>
      </c>
      <c r="C368" t="s">
        <v>579</v>
      </c>
      <c r="D368" t="s">
        <v>580</v>
      </c>
      <c r="E368" t="s">
        <v>2906</v>
      </c>
      <c r="F368" t="s">
        <v>20</v>
      </c>
      <c r="G368" t="s">
        <v>17</v>
      </c>
      <c r="H368" s="252"/>
      <c r="I368" s="252"/>
      <c r="J368" s="252"/>
      <c r="K368" s="251"/>
      <c r="L368" s="262" t="s">
        <v>89</v>
      </c>
      <c r="M368" t="s">
        <v>88</v>
      </c>
    </row>
    <row r="369" spans="2:13" x14ac:dyDescent="0.3">
      <c r="B369" t="s">
        <v>581</v>
      </c>
      <c r="C369" t="s">
        <v>582</v>
      </c>
      <c r="D369" t="s">
        <v>156</v>
      </c>
      <c r="E369" t="s">
        <v>2906</v>
      </c>
      <c r="F369" t="s">
        <v>16</v>
      </c>
      <c r="G369" t="s">
        <v>17</v>
      </c>
      <c r="H369" s="252"/>
      <c r="I369" s="252"/>
      <c r="J369" s="252"/>
      <c r="K369" s="251"/>
      <c r="L369" s="262" t="s">
        <v>89</v>
      </c>
      <c r="M369" t="s">
        <v>88</v>
      </c>
    </row>
    <row r="370" spans="2:13" x14ac:dyDescent="0.3">
      <c r="B370" t="s">
        <v>583</v>
      </c>
      <c r="C370" t="s">
        <v>584</v>
      </c>
      <c r="D370" t="s">
        <v>585</v>
      </c>
      <c r="E370" t="s">
        <v>2906</v>
      </c>
      <c r="F370" t="s">
        <v>16</v>
      </c>
      <c r="G370" t="s">
        <v>17</v>
      </c>
      <c r="H370" s="252"/>
      <c r="I370" s="252"/>
      <c r="J370" s="252"/>
      <c r="K370" s="251"/>
      <c r="L370" s="262" t="s">
        <v>89</v>
      </c>
      <c r="M370" t="s">
        <v>88</v>
      </c>
    </row>
    <row r="371" spans="2:13" x14ac:dyDescent="0.3">
      <c r="B371" t="s">
        <v>586</v>
      </c>
      <c r="C371" t="s">
        <v>587</v>
      </c>
      <c r="D371" t="s">
        <v>588</v>
      </c>
      <c r="E371" t="s">
        <v>2906</v>
      </c>
      <c r="F371" t="s">
        <v>16</v>
      </c>
      <c r="G371" t="s">
        <v>18</v>
      </c>
      <c r="H371" s="252"/>
      <c r="I371" s="252"/>
      <c r="J371" s="252"/>
      <c r="K371" s="251"/>
      <c r="L371" s="262" t="s">
        <v>89</v>
      </c>
      <c r="M371" t="s">
        <v>88</v>
      </c>
    </row>
    <row r="372" spans="2:13" x14ac:dyDescent="0.3">
      <c r="B372" t="s">
        <v>1018</v>
      </c>
      <c r="C372" t="s">
        <v>1019</v>
      </c>
      <c r="D372" t="s">
        <v>1020</v>
      </c>
      <c r="E372" t="s">
        <v>2906</v>
      </c>
      <c r="F372" t="s">
        <v>16</v>
      </c>
      <c r="G372" t="s">
        <v>18</v>
      </c>
      <c r="H372" s="252"/>
      <c r="I372" s="252"/>
      <c r="J372" s="252"/>
      <c r="K372" s="251"/>
      <c r="L372" s="262" t="s">
        <v>89</v>
      </c>
      <c r="M372" t="s">
        <v>88</v>
      </c>
    </row>
    <row r="373" spans="2:13" x14ac:dyDescent="0.3">
      <c r="B373" t="s">
        <v>1033</v>
      </c>
      <c r="C373" t="s">
        <v>1034</v>
      </c>
      <c r="D373" t="s">
        <v>1035</v>
      </c>
      <c r="E373" t="s">
        <v>2906</v>
      </c>
      <c r="F373" t="s">
        <v>20</v>
      </c>
      <c r="G373" t="s">
        <v>17</v>
      </c>
      <c r="H373" s="13"/>
      <c r="I373" s="13"/>
      <c r="J373" s="13"/>
      <c r="K373" s="9"/>
      <c r="L373" s="262"/>
      <c r="M373" t="s">
        <v>1036</v>
      </c>
    </row>
    <row r="374" spans="2:13" x14ac:dyDescent="0.3">
      <c r="B374" t="s">
        <v>1037</v>
      </c>
      <c r="C374" t="s">
        <v>1038</v>
      </c>
      <c r="D374" t="s">
        <v>1039</v>
      </c>
      <c r="E374" t="s">
        <v>2906</v>
      </c>
      <c r="F374" t="s">
        <v>20</v>
      </c>
      <c r="G374" t="s">
        <v>17</v>
      </c>
      <c r="H374" s="13"/>
      <c r="I374" s="13"/>
      <c r="J374" s="13"/>
      <c r="K374" s="9"/>
      <c r="L374" s="262"/>
      <c r="M374" t="s">
        <v>1036</v>
      </c>
    </row>
    <row r="375" spans="2:13" x14ac:dyDescent="0.3">
      <c r="B375" t="s">
        <v>1040</v>
      </c>
      <c r="C375" t="s">
        <v>1041</v>
      </c>
      <c r="D375" t="s">
        <v>1042</v>
      </c>
      <c r="E375" t="s">
        <v>2906</v>
      </c>
      <c r="F375" t="s">
        <v>20</v>
      </c>
      <c r="G375" t="s">
        <v>17</v>
      </c>
      <c r="H375" s="13"/>
      <c r="I375" s="13"/>
      <c r="J375" s="13"/>
      <c r="K375" s="9"/>
      <c r="L375" s="262"/>
      <c r="M375" t="s">
        <v>1036</v>
      </c>
    </row>
    <row r="376" spans="2:13" x14ac:dyDescent="0.3">
      <c r="B376" t="s">
        <v>1043</v>
      </c>
      <c r="C376" t="s">
        <v>1044</v>
      </c>
      <c r="D376" t="s">
        <v>1035</v>
      </c>
      <c r="E376" t="s">
        <v>2906</v>
      </c>
      <c r="F376" t="s">
        <v>20</v>
      </c>
      <c r="G376" t="s">
        <v>17</v>
      </c>
      <c r="H376" s="13"/>
      <c r="I376" s="13"/>
      <c r="J376" s="13"/>
      <c r="K376" s="9"/>
      <c r="L376" s="262"/>
      <c r="M376" t="s">
        <v>1036</v>
      </c>
    </row>
    <row r="377" spans="2:13" x14ac:dyDescent="0.3">
      <c r="B377" t="s">
        <v>1045</v>
      </c>
      <c r="C377" t="s">
        <v>1046</v>
      </c>
      <c r="D377" t="s">
        <v>1047</v>
      </c>
      <c r="E377" t="s">
        <v>2906</v>
      </c>
      <c r="F377" t="s">
        <v>20</v>
      </c>
      <c r="G377" t="s">
        <v>17</v>
      </c>
      <c r="H377" s="13"/>
      <c r="I377" s="13"/>
      <c r="J377" s="13"/>
      <c r="K377" s="9"/>
      <c r="L377" s="262"/>
      <c r="M377" t="s">
        <v>1036</v>
      </c>
    </row>
    <row r="378" spans="2:13" x14ac:dyDescent="0.3">
      <c r="B378" t="s">
        <v>1048</v>
      </c>
      <c r="C378" t="s">
        <v>1049</v>
      </c>
      <c r="D378" t="s">
        <v>1050</v>
      </c>
      <c r="E378" t="s">
        <v>2906</v>
      </c>
      <c r="F378" t="s">
        <v>16</v>
      </c>
      <c r="G378" t="s">
        <v>17</v>
      </c>
      <c r="H378" s="13"/>
      <c r="I378" s="13"/>
      <c r="J378" s="13"/>
      <c r="K378" s="9"/>
      <c r="L378" s="262"/>
      <c r="M378" t="s">
        <v>1036</v>
      </c>
    </row>
    <row r="379" spans="2:13" x14ac:dyDescent="0.3">
      <c r="B379" t="s">
        <v>316</v>
      </c>
      <c r="C379" t="s">
        <v>317</v>
      </c>
      <c r="D379" t="s">
        <v>318</v>
      </c>
      <c r="E379" t="s">
        <v>2906</v>
      </c>
      <c r="F379" t="s">
        <v>16</v>
      </c>
      <c r="G379" t="s">
        <v>17</v>
      </c>
      <c r="H379" s="13"/>
      <c r="I379" s="13"/>
      <c r="J379" s="13"/>
      <c r="K379" s="9"/>
      <c r="L379" s="262" t="s">
        <v>212</v>
      </c>
      <c r="M379" t="s">
        <v>319</v>
      </c>
    </row>
    <row r="380" spans="2:13" x14ac:dyDescent="0.3">
      <c r="B380" t="s">
        <v>796</v>
      </c>
      <c r="C380" t="s">
        <v>797</v>
      </c>
      <c r="D380" t="s">
        <v>798</v>
      </c>
      <c r="E380" t="s">
        <v>2906</v>
      </c>
      <c r="F380" t="s">
        <v>16</v>
      </c>
      <c r="G380" t="s">
        <v>18</v>
      </c>
      <c r="H380" s="13"/>
      <c r="I380" s="13"/>
      <c r="J380" s="13"/>
      <c r="K380" s="9"/>
      <c r="L380" s="262" t="s">
        <v>799</v>
      </c>
      <c r="M380" t="s">
        <v>319</v>
      </c>
    </row>
    <row r="381" spans="2:13" x14ac:dyDescent="0.3">
      <c r="B381" t="s">
        <v>989</v>
      </c>
      <c r="C381" t="s">
        <v>990</v>
      </c>
      <c r="D381" t="s">
        <v>991</v>
      </c>
      <c r="E381" t="s">
        <v>2906</v>
      </c>
      <c r="F381" t="s">
        <v>16</v>
      </c>
      <c r="G381" t="s">
        <v>17</v>
      </c>
      <c r="H381" s="13"/>
      <c r="I381" s="13"/>
      <c r="J381" s="13"/>
      <c r="K381" s="9"/>
      <c r="L381" s="262"/>
      <c r="M381" t="s">
        <v>319</v>
      </c>
    </row>
    <row r="382" spans="2:13" x14ac:dyDescent="0.3">
      <c r="B382" t="s">
        <v>998</v>
      </c>
      <c r="C382" t="s">
        <v>999</v>
      </c>
      <c r="D382" t="s">
        <v>1000</v>
      </c>
      <c r="E382" t="s">
        <v>2906</v>
      </c>
      <c r="F382" t="s">
        <v>16</v>
      </c>
      <c r="G382" t="s">
        <v>18</v>
      </c>
      <c r="H382" s="252"/>
      <c r="I382" s="252"/>
      <c r="J382" s="252"/>
      <c r="K382" s="251"/>
      <c r="L382" s="262" t="s">
        <v>24</v>
      </c>
      <c r="M382" t="s">
        <v>319</v>
      </c>
    </row>
    <row r="383" spans="2:13" x14ac:dyDescent="0.3">
      <c r="B383" t="s">
        <v>1347</v>
      </c>
      <c r="C383" t="s">
        <v>1348</v>
      </c>
      <c r="D383" t="s">
        <v>1349</v>
      </c>
      <c r="E383" t="s">
        <v>2907</v>
      </c>
      <c r="F383" t="s">
        <v>16</v>
      </c>
      <c r="G383" t="s">
        <v>18</v>
      </c>
      <c r="H383" s="252"/>
      <c r="I383" s="252"/>
      <c r="J383" s="252"/>
      <c r="K383" s="251"/>
      <c r="L383" s="262" t="s">
        <v>24</v>
      </c>
      <c r="M383" t="s">
        <v>319</v>
      </c>
    </row>
    <row r="384" spans="2:13" x14ac:dyDescent="0.3">
      <c r="B384" t="s">
        <v>1051</v>
      </c>
      <c r="C384" t="s">
        <v>1052</v>
      </c>
      <c r="D384" t="s">
        <v>1053</v>
      </c>
      <c r="E384" t="s">
        <v>2906</v>
      </c>
      <c r="F384" t="s">
        <v>16</v>
      </c>
      <c r="G384" t="s">
        <v>18</v>
      </c>
      <c r="H384" s="13"/>
      <c r="I384" s="13"/>
      <c r="J384" s="13"/>
      <c r="K384" s="9"/>
      <c r="L384" s="262" t="s">
        <v>799</v>
      </c>
      <c r="M384" t="s">
        <v>319</v>
      </c>
    </row>
    <row r="385" spans="2:13" x14ac:dyDescent="0.3">
      <c r="B385" t="s">
        <v>1054</v>
      </c>
      <c r="C385" t="s">
        <v>1055</v>
      </c>
      <c r="D385" t="s">
        <v>1056</v>
      </c>
      <c r="E385" t="s">
        <v>2906</v>
      </c>
      <c r="F385" t="s">
        <v>16</v>
      </c>
      <c r="G385" t="s">
        <v>18</v>
      </c>
      <c r="H385" s="252"/>
      <c r="I385" s="252"/>
      <c r="J385" s="252"/>
      <c r="K385" s="251"/>
      <c r="L385" s="262" t="s">
        <v>799</v>
      </c>
      <c r="M385" t="s">
        <v>319</v>
      </c>
    </row>
    <row r="386" spans="2:13" x14ac:dyDescent="0.3">
      <c r="B386" t="s">
        <v>1057</v>
      </c>
      <c r="C386" t="s">
        <v>1058</v>
      </c>
      <c r="D386" t="s">
        <v>1059</v>
      </c>
      <c r="E386" t="s">
        <v>2906</v>
      </c>
      <c r="F386" t="s">
        <v>16</v>
      </c>
      <c r="G386" t="s">
        <v>18</v>
      </c>
      <c r="H386" s="252"/>
      <c r="I386" s="252"/>
      <c r="J386" s="252"/>
      <c r="K386" s="251"/>
      <c r="L386" s="262" t="s">
        <v>799</v>
      </c>
      <c r="M386" t="s">
        <v>319</v>
      </c>
    </row>
    <row r="387" spans="2:13" x14ac:dyDescent="0.3">
      <c r="B387" t="s">
        <v>729</v>
      </c>
      <c r="C387" t="s">
        <v>730</v>
      </c>
      <c r="D387" t="s">
        <v>731</v>
      </c>
      <c r="E387" t="s">
        <v>2906</v>
      </c>
      <c r="F387" t="s">
        <v>20</v>
      </c>
      <c r="G387" t="s">
        <v>17</v>
      </c>
      <c r="H387" s="252"/>
      <c r="I387" s="252"/>
      <c r="J387" s="252"/>
      <c r="K387" s="251"/>
      <c r="L387" s="262" t="s">
        <v>24</v>
      </c>
      <c r="M387" t="s">
        <v>732</v>
      </c>
    </row>
    <row r="388" spans="2:13" x14ac:dyDescent="0.3">
      <c r="B388" t="s">
        <v>733</v>
      </c>
      <c r="C388" t="s">
        <v>734</v>
      </c>
      <c r="D388" t="s">
        <v>735</v>
      </c>
      <c r="E388" t="s">
        <v>2906</v>
      </c>
      <c r="F388" t="s">
        <v>20</v>
      </c>
      <c r="G388" t="s">
        <v>17</v>
      </c>
      <c r="H388" s="252"/>
      <c r="I388" s="252"/>
      <c r="J388" s="252"/>
      <c r="K388" s="251"/>
      <c r="L388" s="262" t="s">
        <v>24</v>
      </c>
      <c r="M388" t="s">
        <v>732</v>
      </c>
    </row>
    <row r="389" spans="2:13" x14ac:dyDescent="0.3">
      <c r="B389" t="s">
        <v>736</v>
      </c>
      <c r="C389" t="s">
        <v>737</v>
      </c>
      <c r="D389" t="s">
        <v>738</v>
      </c>
      <c r="E389" t="s">
        <v>2906</v>
      </c>
      <c r="F389" t="s">
        <v>20</v>
      </c>
      <c r="G389" t="s">
        <v>17</v>
      </c>
      <c r="H389" s="252"/>
      <c r="I389" s="252"/>
      <c r="J389" s="252"/>
      <c r="K389" s="251"/>
      <c r="L389" s="262" t="s">
        <v>24</v>
      </c>
      <c r="M389" t="s">
        <v>732</v>
      </c>
    </row>
    <row r="390" spans="2:13" x14ac:dyDescent="0.3">
      <c r="B390" t="s">
        <v>739</v>
      </c>
      <c r="C390" t="s">
        <v>2246</v>
      </c>
      <c r="D390" t="s">
        <v>2247</v>
      </c>
      <c r="E390" t="s">
        <v>2906</v>
      </c>
      <c r="F390" t="s">
        <v>20</v>
      </c>
      <c r="G390" t="s">
        <v>17</v>
      </c>
      <c r="H390" s="252"/>
      <c r="I390" s="252"/>
      <c r="J390" s="252"/>
      <c r="K390" s="251"/>
      <c r="L390" s="262" t="s">
        <v>24</v>
      </c>
      <c r="M390" t="s">
        <v>732</v>
      </c>
    </row>
    <row r="391" spans="2:13" x14ac:dyDescent="0.3">
      <c r="B391" t="s">
        <v>740</v>
      </c>
      <c r="C391" t="s">
        <v>741</v>
      </c>
      <c r="D391" t="s">
        <v>742</v>
      </c>
      <c r="E391" t="s">
        <v>2906</v>
      </c>
      <c r="F391" t="s">
        <v>20</v>
      </c>
      <c r="G391" t="s">
        <v>17</v>
      </c>
      <c r="H391" s="252"/>
      <c r="I391" s="252"/>
      <c r="J391" s="252"/>
      <c r="K391" s="251"/>
      <c r="L391" s="262" t="s">
        <v>24</v>
      </c>
      <c r="M391" t="s">
        <v>732</v>
      </c>
    </row>
    <row r="392" spans="2:13" x14ac:dyDescent="0.3">
      <c r="B392" t="s">
        <v>743</v>
      </c>
      <c r="C392" t="s">
        <v>2252</v>
      </c>
      <c r="D392" t="s">
        <v>2253</v>
      </c>
      <c r="E392" t="s">
        <v>2906</v>
      </c>
      <c r="F392" t="s">
        <v>20</v>
      </c>
      <c r="G392" t="s">
        <v>17</v>
      </c>
      <c r="H392" s="252"/>
      <c r="I392" s="252"/>
      <c r="J392" s="252"/>
      <c r="K392" s="251"/>
      <c r="L392" s="262" t="s">
        <v>24</v>
      </c>
      <c r="M392" t="s">
        <v>732</v>
      </c>
    </row>
    <row r="393" spans="2:13" x14ac:dyDescent="0.3">
      <c r="B393" t="s">
        <v>745</v>
      </c>
      <c r="C393" t="s">
        <v>2256</v>
      </c>
      <c r="D393" t="s">
        <v>2257</v>
      </c>
      <c r="E393" t="s">
        <v>2906</v>
      </c>
      <c r="F393" t="s">
        <v>20</v>
      </c>
      <c r="G393" t="s">
        <v>17</v>
      </c>
      <c r="H393" s="252"/>
      <c r="I393" s="252"/>
      <c r="J393" s="252"/>
      <c r="K393" s="251"/>
      <c r="L393" s="262" t="s">
        <v>24</v>
      </c>
      <c r="M393" t="s">
        <v>732</v>
      </c>
    </row>
    <row r="394" spans="2:13" x14ac:dyDescent="0.3">
      <c r="B394" t="s">
        <v>747</v>
      </c>
      <c r="C394" t="s">
        <v>748</v>
      </c>
      <c r="D394" t="s">
        <v>749</v>
      </c>
      <c r="E394" t="s">
        <v>2906</v>
      </c>
      <c r="F394" t="s">
        <v>20</v>
      </c>
      <c r="G394" t="s">
        <v>17</v>
      </c>
      <c r="H394" s="252"/>
      <c r="I394" s="252"/>
      <c r="J394" s="252"/>
      <c r="K394" s="251"/>
      <c r="L394" s="262" t="s">
        <v>24</v>
      </c>
      <c r="M394" t="s">
        <v>732</v>
      </c>
    </row>
    <row r="395" spans="2:13" x14ac:dyDescent="0.3">
      <c r="B395" t="s">
        <v>750</v>
      </c>
      <c r="C395" t="s">
        <v>751</v>
      </c>
      <c r="D395" t="s">
        <v>752</v>
      </c>
      <c r="E395" t="s">
        <v>2906</v>
      </c>
      <c r="F395" t="s">
        <v>20</v>
      </c>
      <c r="G395" t="s">
        <v>17</v>
      </c>
      <c r="H395" s="252"/>
      <c r="I395" s="252"/>
      <c r="J395" s="252"/>
      <c r="K395" s="251"/>
      <c r="L395" s="262" t="s">
        <v>22</v>
      </c>
      <c r="M395" t="s">
        <v>732</v>
      </c>
    </row>
    <row r="396" spans="2:13" x14ac:dyDescent="0.3">
      <c r="B396" t="s">
        <v>753</v>
      </c>
      <c r="C396" t="s">
        <v>2264</v>
      </c>
      <c r="D396" t="s">
        <v>2265</v>
      </c>
      <c r="E396" t="s">
        <v>2906</v>
      </c>
      <c r="F396" t="s">
        <v>20</v>
      </c>
      <c r="G396" t="s">
        <v>17</v>
      </c>
      <c r="H396" s="252"/>
      <c r="I396" s="252"/>
      <c r="J396" s="252"/>
      <c r="K396" s="251"/>
      <c r="L396" s="262" t="s">
        <v>24</v>
      </c>
      <c r="M396" t="s">
        <v>732</v>
      </c>
    </row>
    <row r="397" spans="2:13" x14ac:dyDescent="0.3">
      <c r="B397" t="s">
        <v>754</v>
      </c>
      <c r="C397" t="s">
        <v>755</v>
      </c>
      <c r="D397" t="s">
        <v>756</v>
      </c>
      <c r="E397" t="s">
        <v>2906</v>
      </c>
      <c r="F397" t="s">
        <v>16</v>
      </c>
      <c r="G397" t="s">
        <v>18</v>
      </c>
      <c r="H397" s="252"/>
      <c r="I397" s="252"/>
      <c r="J397" s="252"/>
      <c r="K397" s="251"/>
      <c r="L397" s="262" t="s">
        <v>24</v>
      </c>
      <c r="M397" t="s">
        <v>732</v>
      </c>
    </row>
    <row r="398" spans="2:13" x14ac:dyDescent="0.3">
      <c r="B398" t="s">
        <v>757</v>
      </c>
      <c r="C398" t="s">
        <v>746</v>
      </c>
      <c r="D398" t="s">
        <v>758</v>
      </c>
      <c r="E398" t="s">
        <v>2906</v>
      </c>
      <c r="F398" t="s">
        <v>16</v>
      </c>
      <c r="G398" t="s">
        <v>18</v>
      </c>
      <c r="H398" s="252"/>
      <c r="I398" s="252"/>
      <c r="J398" s="252"/>
      <c r="K398" s="251"/>
      <c r="L398" s="262" t="s">
        <v>24</v>
      </c>
      <c r="M398" t="s">
        <v>732</v>
      </c>
    </row>
    <row r="399" spans="2:13" x14ac:dyDescent="0.3">
      <c r="B399" t="s">
        <v>759</v>
      </c>
      <c r="C399" t="s">
        <v>744</v>
      </c>
      <c r="D399" t="s">
        <v>760</v>
      </c>
      <c r="E399" t="s">
        <v>2906</v>
      </c>
      <c r="F399" t="s">
        <v>16</v>
      </c>
      <c r="G399" t="s">
        <v>18</v>
      </c>
      <c r="H399" s="252"/>
      <c r="I399" s="252"/>
      <c r="J399" s="252"/>
      <c r="K399" s="251"/>
      <c r="L399" s="262" t="s">
        <v>24</v>
      </c>
      <c r="M399" t="s">
        <v>732</v>
      </c>
    </row>
    <row r="400" spans="2:13" x14ac:dyDescent="0.3">
      <c r="B400" t="s">
        <v>761</v>
      </c>
      <c r="C400" t="s">
        <v>748</v>
      </c>
      <c r="D400" t="s">
        <v>762</v>
      </c>
      <c r="E400" t="s">
        <v>2906</v>
      </c>
      <c r="F400" t="s">
        <v>16</v>
      </c>
      <c r="G400" t="s">
        <v>18</v>
      </c>
      <c r="H400" s="252"/>
      <c r="I400" s="252"/>
      <c r="J400" s="252"/>
      <c r="K400" s="251"/>
      <c r="L400" s="262" t="s">
        <v>24</v>
      </c>
      <c r="M400" t="s">
        <v>732</v>
      </c>
    </row>
    <row r="401" spans="2:13" x14ac:dyDescent="0.3">
      <c r="B401" t="s">
        <v>1060</v>
      </c>
      <c r="C401" t="s">
        <v>1061</v>
      </c>
      <c r="D401" t="s">
        <v>1062</v>
      </c>
      <c r="E401" t="s">
        <v>2906</v>
      </c>
      <c r="F401" t="s">
        <v>16</v>
      </c>
      <c r="G401" t="s">
        <v>17</v>
      </c>
      <c r="H401" s="252"/>
      <c r="I401" s="252"/>
      <c r="J401" s="252"/>
      <c r="K401" s="251"/>
      <c r="L401" s="262" t="s">
        <v>24</v>
      </c>
      <c r="M401" t="s">
        <v>732</v>
      </c>
    </row>
    <row r="402" spans="2:13" x14ac:dyDescent="0.3">
      <c r="B402" t="s">
        <v>1063</v>
      </c>
      <c r="C402" t="s">
        <v>1064</v>
      </c>
      <c r="D402" t="s">
        <v>1065</v>
      </c>
      <c r="E402" t="s">
        <v>2906</v>
      </c>
      <c r="F402" t="s">
        <v>16</v>
      </c>
      <c r="G402" t="s">
        <v>17</v>
      </c>
      <c r="H402" s="252"/>
      <c r="I402" s="252"/>
      <c r="J402" s="252"/>
      <c r="K402" s="251"/>
      <c r="L402" s="262" t="s">
        <v>24</v>
      </c>
      <c r="M402" t="s">
        <v>732</v>
      </c>
    </row>
    <row r="403" spans="2:13" x14ac:dyDescent="0.3">
      <c r="B403" t="s">
        <v>1066</v>
      </c>
      <c r="C403" t="s">
        <v>1067</v>
      </c>
      <c r="D403" t="s">
        <v>1068</v>
      </c>
      <c r="E403" t="s">
        <v>2906</v>
      </c>
      <c r="F403" t="s">
        <v>16</v>
      </c>
      <c r="G403" t="s">
        <v>18</v>
      </c>
      <c r="H403" s="252"/>
      <c r="I403" s="252"/>
      <c r="J403" s="252"/>
      <c r="K403" s="251"/>
      <c r="L403" s="262" t="s">
        <v>24</v>
      </c>
      <c r="M403" t="s">
        <v>732</v>
      </c>
    </row>
    <row r="404" spans="2:13" x14ac:dyDescent="0.3">
      <c r="B404" t="s">
        <v>1069</v>
      </c>
      <c r="C404" t="s">
        <v>1070</v>
      </c>
      <c r="D404" t="s">
        <v>1071</v>
      </c>
      <c r="E404" t="s">
        <v>2906</v>
      </c>
      <c r="F404" t="s">
        <v>16</v>
      </c>
      <c r="G404" t="s">
        <v>17</v>
      </c>
      <c r="H404" s="252"/>
      <c r="I404" s="252"/>
      <c r="J404" s="252"/>
      <c r="K404" s="251"/>
      <c r="L404" s="262" t="s">
        <v>1072</v>
      </c>
      <c r="M404" t="s">
        <v>732</v>
      </c>
    </row>
    <row r="405" spans="2:13" x14ac:dyDescent="0.3">
      <c r="B405" t="s">
        <v>1073</v>
      </c>
      <c r="C405" t="s">
        <v>1074</v>
      </c>
      <c r="D405" t="s">
        <v>1075</v>
      </c>
      <c r="E405" t="s">
        <v>2906</v>
      </c>
      <c r="F405" t="s">
        <v>16</v>
      </c>
      <c r="G405" t="s">
        <v>17</v>
      </c>
      <c r="H405" s="252"/>
      <c r="I405" s="252"/>
      <c r="J405" s="252"/>
      <c r="K405" s="251"/>
      <c r="L405" s="262" t="s">
        <v>24</v>
      </c>
      <c r="M405" t="s">
        <v>732</v>
      </c>
    </row>
    <row r="406" spans="2:13" x14ac:dyDescent="0.3">
      <c r="B406" t="s">
        <v>1076</v>
      </c>
      <c r="C406" t="s">
        <v>1077</v>
      </c>
      <c r="D406" t="s">
        <v>1078</v>
      </c>
      <c r="E406" t="s">
        <v>2906</v>
      </c>
      <c r="F406" t="s">
        <v>16</v>
      </c>
      <c r="G406" t="s">
        <v>17</v>
      </c>
      <c r="H406" s="252"/>
      <c r="I406" s="252"/>
      <c r="J406" s="252"/>
      <c r="K406" s="251"/>
      <c r="L406" s="262" t="s">
        <v>24</v>
      </c>
      <c r="M406" t="s">
        <v>732</v>
      </c>
    </row>
    <row r="407" spans="2:13" x14ac:dyDescent="0.3">
      <c r="B407" t="s">
        <v>218</v>
      </c>
      <c r="C407" t="s">
        <v>219</v>
      </c>
      <c r="D407" t="s">
        <v>220</v>
      </c>
      <c r="E407" t="s">
        <v>2907</v>
      </c>
      <c r="F407" t="s">
        <v>20</v>
      </c>
      <c r="G407" t="s">
        <v>18</v>
      </c>
      <c r="H407" s="252"/>
      <c r="I407" s="252"/>
      <c r="J407" s="252"/>
      <c r="K407" s="251"/>
      <c r="L407" s="262"/>
      <c r="M407" t="s">
        <v>1448</v>
      </c>
    </row>
    <row r="408" spans="2:13" x14ac:dyDescent="0.3">
      <c r="B408" t="s">
        <v>221</v>
      </c>
      <c r="C408" t="s">
        <v>222</v>
      </c>
      <c r="D408" t="s">
        <v>223</v>
      </c>
      <c r="E408" t="s">
        <v>2907</v>
      </c>
      <c r="F408" t="s">
        <v>20</v>
      </c>
      <c r="G408" t="s">
        <v>18</v>
      </c>
      <c r="H408" s="252"/>
      <c r="I408" s="252"/>
      <c r="J408" s="252"/>
      <c r="K408" s="251"/>
      <c r="L408" s="262"/>
      <c r="M408" t="s">
        <v>1448</v>
      </c>
    </row>
    <row r="409" spans="2:13" x14ac:dyDescent="0.3">
      <c r="B409" t="s">
        <v>224</v>
      </c>
      <c r="C409" t="s">
        <v>225</v>
      </c>
      <c r="D409" t="s">
        <v>226</v>
      </c>
      <c r="E409" t="s">
        <v>2907</v>
      </c>
      <c r="F409" t="s">
        <v>20</v>
      </c>
      <c r="G409" t="s">
        <v>18</v>
      </c>
      <c r="H409" s="252"/>
      <c r="I409" s="252"/>
      <c r="J409" s="252"/>
      <c r="K409" s="251"/>
      <c r="L409" s="262"/>
      <c r="M409" t="s">
        <v>1448</v>
      </c>
    </row>
    <row r="410" spans="2:13" x14ac:dyDescent="0.3">
      <c r="B410" t="s">
        <v>227</v>
      </c>
      <c r="C410" t="s">
        <v>228</v>
      </c>
      <c r="D410" t="s">
        <v>229</v>
      </c>
      <c r="E410" t="s">
        <v>2907</v>
      </c>
      <c r="F410" t="s">
        <v>20</v>
      </c>
      <c r="G410" t="s">
        <v>18</v>
      </c>
      <c r="H410" s="252"/>
      <c r="I410" s="252"/>
      <c r="J410" s="252"/>
      <c r="K410" s="251"/>
      <c r="L410" s="262"/>
      <c r="M410" t="s">
        <v>1448</v>
      </c>
    </row>
    <row r="411" spans="2:13" x14ac:dyDescent="0.3">
      <c r="B411" t="s">
        <v>230</v>
      </c>
      <c r="C411" t="s">
        <v>231</v>
      </c>
      <c r="D411" t="s">
        <v>232</v>
      </c>
      <c r="E411" t="s">
        <v>2907</v>
      </c>
      <c r="F411" t="s">
        <v>20</v>
      </c>
      <c r="G411" t="s">
        <v>18</v>
      </c>
      <c r="H411" s="252"/>
      <c r="I411" s="252"/>
      <c r="J411" s="252"/>
      <c r="K411" s="251"/>
      <c r="L411" s="262"/>
      <c r="M411" t="s">
        <v>1448</v>
      </c>
    </row>
    <row r="412" spans="2:13" x14ac:dyDescent="0.3">
      <c r="B412" t="s">
        <v>233</v>
      </c>
      <c r="C412" t="s">
        <v>234</v>
      </c>
      <c r="D412" t="s">
        <v>235</v>
      </c>
      <c r="E412" t="s">
        <v>2907</v>
      </c>
      <c r="F412" t="s">
        <v>20</v>
      </c>
      <c r="G412" t="s">
        <v>18</v>
      </c>
      <c r="H412" s="252"/>
      <c r="I412" s="252"/>
      <c r="J412" s="252"/>
      <c r="K412" s="251"/>
      <c r="L412" s="262"/>
      <c r="M412" t="s">
        <v>1448</v>
      </c>
    </row>
    <row r="413" spans="2:13" x14ac:dyDescent="0.3">
      <c r="B413" t="s">
        <v>236</v>
      </c>
      <c r="C413" t="s">
        <v>237</v>
      </c>
      <c r="D413" t="s">
        <v>238</v>
      </c>
      <c r="E413" t="s">
        <v>2907</v>
      </c>
      <c r="F413" t="s">
        <v>20</v>
      </c>
      <c r="G413" t="s">
        <v>18</v>
      </c>
      <c r="H413" s="252"/>
      <c r="I413" s="252"/>
      <c r="J413" s="252"/>
      <c r="K413" s="251"/>
      <c r="L413" s="262"/>
      <c r="M413" t="s">
        <v>1448</v>
      </c>
    </row>
    <row r="414" spans="2:13" x14ac:dyDescent="0.3">
      <c r="B414" t="s">
        <v>239</v>
      </c>
      <c r="C414" t="s">
        <v>240</v>
      </c>
      <c r="D414" t="s">
        <v>241</v>
      </c>
      <c r="E414" t="s">
        <v>2907</v>
      </c>
      <c r="F414" t="s">
        <v>20</v>
      </c>
      <c r="G414" t="s">
        <v>18</v>
      </c>
      <c r="H414" s="252"/>
      <c r="I414" s="252"/>
      <c r="J414" s="252"/>
      <c r="K414" s="251"/>
      <c r="L414" s="262"/>
      <c r="M414" t="s">
        <v>1448</v>
      </c>
    </row>
    <row r="415" spans="2:13" x14ac:dyDescent="0.3">
      <c r="B415" t="s">
        <v>242</v>
      </c>
      <c r="C415" t="s">
        <v>243</v>
      </c>
      <c r="D415" t="s">
        <v>244</v>
      </c>
      <c r="E415" t="s">
        <v>2907</v>
      </c>
      <c r="F415" t="s">
        <v>20</v>
      </c>
      <c r="G415" t="s">
        <v>18</v>
      </c>
      <c r="H415" s="252"/>
      <c r="I415" s="252"/>
      <c r="J415" s="252"/>
      <c r="K415" s="251"/>
      <c r="L415" s="262"/>
      <c r="M415" t="s">
        <v>1448</v>
      </c>
    </row>
    <row r="416" spans="2:13" x14ac:dyDescent="0.3">
      <c r="B416" t="s">
        <v>245</v>
      </c>
      <c r="C416" t="s">
        <v>246</v>
      </c>
      <c r="D416" t="s">
        <v>247</v>
      </c>
      <c r="E416" t="s">
        <v>2907</v>
      </c>
      <c r="F416" t="s">
        <v>20</v>
      </c>
      <c r="G416" t="s">
        <v>18</v>
      </c>
      <c r="H416" s="252"/>
      <c r="I416" s="252"/>
      <c r="J416" s="252"/>
      <c r="K416" s="251"/>
      <c r="L416" s="262"/>
      <c r="M416" t="s">
        <v>1448</v>
      </c>
    </row>
    <row r="417" spans="2:13" x14ac:dyDescent="0.3">
      <c r="B417" t="s">
        <v>902</v>
      </c>
      <c r="C417" t="s">
        <v>903</v>
      </c>
      <c r="D417" t="s">
        <v>904</v>
      </c>
      <c r="E417" t="s">
        <v>2906</v>
      </c>
      <c r="F417" t="s">
        <v>20</v>
      </c>
      <c r="G417" t="s">
        <v>18</v>
      </c>
      <c r="H417" s="252"/>
      <c r="I417" s="252"/>
      <c r="J417" s="252"/>
      <c r="K417" s="251"/>
      <c r="L417" s="262" t="s">
        <v>905</v>
      </c>
      <c r="M417" t="s">
        <v>1448</v>
      </c>
    </row>
    <row r="418" spans="2:13" x14ac:dyDescent="0.3">
      <c r="B418" t="s">
        <v>906</v>
      </c>
      <c r="C418" t="s">
        <v>907</v>
      </c>
      <c r="D418" t="s">
        <v>908</v>
      </c>
      <c r="E418" t="s">
        <v>2906</v>
      </c>
      <c r="F418" t="s">
        <v>20</v>
      </c>
      <c r="G418" t="s">
        <v>17</v>
      </c>
      <c r="H418" s="252"/>
      <c r="I418" s="252"/>
      <c r="J418" s="252"/>
      <c r="K418" s="251"/>
      <c r="L418" s="262" t="s">
        <v>905</v>
      </c>
      <c r="M418" t="s">
        <v>1448</v>
      </c>
    </row>
    <row r="419" spans="2:13" x14ac:dyDescent="0.3">
      <c r="B419" t="s">
        <v>909</v>
      </c>
      <c r="C419" t="s">
        <v>910</v>
      </c>
      <c r="D419" t="s">
        <v>911</v>
      </c>
      <c r="E419" t="s">
        <v>2906</v>
      </c>
      <c r="F419" t="s">
        <v>20</v>
      </c>
      <c r="G419" t="s">
        <v>18</v>
      </c>
      <c r="H419" s="252"/>
      <c r="I419" s="252"/>
      <c r="J419" s="252"/>
      <c r="K419" s="251"/>
      <c r="L419" s="262" t="s">
        <v>905</v>
      </c>
      <c r="M419" t="s">
        <v>1448</v>
      </c>
    </row>
    <row r="420" spans="2:13" x14ac:dyDescent="0.3">
      <c r="B420" t="s">
        <v>912</v>
      </c>
      <c r="C420" t="s">
        <v>913</v>
      </c>
      <c r="D420" t="s">
        <v>914</v>
      </c>
      <c r="E420" t="s">
        <v>2906</v>
      </c>
      <c r="F420" t="s">
        <v>20</v>
      </c>
      <c r="G420" t="s">
        <v>17</v>
      </c>
      <c r="H420" s="252"/>
      <c r="I420" s="252"/>
      <c r="J420" s="252"/>
      <c r="K420" s="251"/>
      <c r="L420" s="262" t="s">
        <v>905</v>
      </c>
      <c r="M420" t="s">
        <v>1448</v>
      </c>
    </row>
    <row r="421" spans="2:13" x14ac:dyDescent="0.3">
      <c r="B421" t="s">
        <v>915</v>
      </c>
      <c r="C421" t="s">
        <v>916</v>
      </c>
      <c r="D421" t="s">
        <v>917</v>
      </c>
      <c r="E421" t="s">
        <v>2906</v>
      </c>
      <c r="F421" t="s">
        <v>20</v>
      </c>
      <c r="G421" t="s">
        <v>18</v>
      </c>
      <c r="H421" s="252"/>
      <c r="I421" s="252"/>
      <c r="J421" s="252"/>
      <c r="K421" s="251"/>
      <c r="L421" s="262" t="s">
        <v>905</v>
      </c>
      <c r="M421" t="s">
        <v>1448</v>
      </c>
    </row>
    <row r="422" spans="2:13" x14ac:dyDescent="0.3">
      <c r="B422" t="s">
        <v>918</v>
      </c>
      <c r="C422" t="s">
        <v>919</v>
      </c>
      <c r="D422" t="s">
        <v>920</v>
      </c>
      <c r="E422" t="s">
        <v>2906</v>
      </c>
      <c r="F422" t="s">
        <v>20</v>
      </c>
      <c r="G422" t="s">
        <v>17</v>
      </c>
      <c r="H422" s="252"/>
      <c r="I422" s="252"/>
      <c r="J422" s="252"/>
      <c r="K422" s="251"/>
      <c r="L422" s="262" t="s">
        <v>905</v>
      </c>
      <c r="M422" t="s">
        <v>1448</v>
      </c>
    </row>
    <row r="423" spans="2:13" x14ac:dyDescent="0.3">
      <c r="B423" t="s">
        <v>921</v>
      </c>
      <c r="C423" t="s">
        <v>922</v>
      </c>
      <c r="D423" t="s">
        <v>923</v>
      </c>
      <c r="E423" t="s">
        <v>2906</v>
      </c>
      <c r="F423" t="s">
        <v>20</v>
      </c>
      <c r="G423" t="s">
        <v>18</v>
      </c>
      <c r="H423" s="13"/>
      <c r="I423" s="13"/>
      <c r="J423" s="13"/>
      <c r="K423" s="9"/>
      <c r="L423" s="262" t="s">
        <v>905</v>
      </c>
      <c r="M423" t="s">
        <v>1448</v>
      </c>
    </row>
    <row r="424" spans="2:13" x14ac:dyDescent="0.3">
      <c r="B424" t="s">
        <v>924</v>
      </c>
      <c r="C424" t="s">
        <v>925</v>
      </c>
      <c r="D424" t="s">
        <v>926</v>
      </c>
      <c r="E424" t="s">
        <v>2906</v>
      </c>
      <c r="F424" t="s">
        <v>20</v>
      </c>
      <c r="G424" t="s">
        <v>17</v>
      </c>
      <c r="H424" s="13"/>
      <c r="I424" s="13"/>
      <c r="J424" s="13"/>
      <c r="K424" s="9"/>
      <c r="L424" s="262" t="s">
        <v>905</v>
      </c>
      <c r="M424" t="s">
        <v>1448</v>
      </c>
    </row>
    <row r="425" spans="2:13" x14ac:dyDescent="0.3">
      <c r="B425" t="s">
        <v>927</v>
      </c>
      <c r="C425" t="s">
        <v>928</v>
      </c>
      <c r="D425" t="s">
        <v>929</v>
      </c>
      <c r="E425" t="s">
        <v>2907</v>
      </c>
      <c r="F425" t="s">
        <v>20</v>
      </c>
      <c r="G425" t="s">
        <v>17</v>
      </c>
      <c r="H425" s="252"/>
      <c r="I425" s="252"/>
      <c r="J425" s="252"/>
      <c r="K425" s="251"/>
      <c r="L425" s="262" t="s">
        <v>905</v>
      </c>
      <c r="M425" t="s">
        <v>1448</v>
      </c>
    </row>
    <row r="426" spans="2:13" x14ac:dyDescent="0.3">
      <c r="B426" t="s">
        <v>930</v>
      </c>
      <c r="C426" t="s">
        <v>931</v>
      </c>
      <c r="D426" t="s">
        <v>932</v>
      </c>
      <c r="E426" t="s">
        <v>2907</v>
      </c>
      <c r="F426" t="s">
        <v>20</v>
      </c>
      <c r="G426" t="s">
        <v>17</v>
      </c>
      <c r="H426" s="252"/>
      <c r="I426" s="252"/>
      <c r="J426" s="252"/>
      <c r="K426" s="251"/>
      <c r="L426" s="262" t="s">
        <v>905</v>
      </c>
      <c r="M426" t="s">
        <v>1448</v>
      </c>
    </row>
    <row r="427" spans="2:13" x14ac:dyDescent="0.3">
      <c r="B427" t="s">
        <v>933</v>
      </c>
      <c r="C427" t="s">
        <v>934</v>
      </c>
      <c r="D427" t="s">
        <v>935</v>
      </c>
      <c r="E427" t="s">
        <v>2906</v>
      </c>
      <c r="F427" t="s">
        <v>16</v>
      </c>
      <c r="G427" t="s">
        <v>17</v>
      </c>
      <c r="H427" s="252"/>
      <c r="I427" s="252"/>
      <c r="J427" s="252"/>
      <c r="K427" s="251"/>
      <c r="L427" s="262" t="s">
        <v>905</v>
      </c>
      <c r="M427" t="s">
        <v>1448</v>
      </c>
    </row>
    <row r="428" spans="2:13" x14ac:dyDescent="0.3">
      <c r="B428" t="s">
        <v>1003</v>
      </c>
      <c r="C428" t="s">
        <v>1004</v>
      </c>
      <c r="D428" t="s">
        <v>1005</v>
      </c>
      <c r="E428" t="s">
        <v>2906</v>
      </c>
      <c r="F428" t="s">
        <v>16</v>
      </c>
      <c r="G428" t="s">
        <v>18</v>
      </c>
      <c r="H428" s="252"/>
      <c r="I428" s="252"/>
      <c r="J428" s="252"/>
      <c r="K428" s="251"/>
      <c r="L428" s="262" t="s">
        <v>24</v>
      </c>
      <c r="M428" t="s">
        <v>1448</v>
      </c>
    </row>
    <row r="429" spans="2:13" x14ac:dyDescent="0.3">
      <c r="B429" t="s">
        <v>1006</v>
      </c>
      <c r="C429" t="s">
        <v>1007</v>
      </c>
      <c r="D429" t="s">
        <v>1008</v>
      </c>
      <c r="E429" t="s">
        <v>2906</v>
      </c>
      <c r="F429" t="s">
        <v>16</v>
      </c>
      <c r="G429" t="s">
        <v>18</v>
      </c>
      <c r="H429" s="13"/>
      <c r="I429" s="13"/>
      <c r="J429" s="13"/>
      <c r="K429" s="9"/>
      <c r="L429" s="262"/>
      <c r="M429" t="s">
        <v>1448</v>
      </c>
    </row>
    <row r="430" spans="2:13" x14ac:dyDescent="0.3">
      <c r="B430" t="s">
        <v>1009</v>
      </c>
      <c r="C430" t="s">
        <v>1010</v>
      </c>
      <c r="D430" t="s">
        <v>1011</v>
      </c>
      <c r="E430" t="s">
        <v>2906</v>
      </c>
      <c r="F430" t="s">
        <v>16</v>
      </c>
      <c r="G430" t="s">
        <v>18</v>
      </c>
      <c r="H430" s="252"/>
      <c r="I430" s="252"/>
      <c r="J430" s="252"/>
      <c r="K430" s="251"/>
      <c r="L430" s="262"/>
      <c r="M430" t="s">
        <v>1448</v>
      </c>
    </row>
    <row r="431" spans="2:13" x14ac:dyDescent="0.3">
      <c r="B431" t="s">
        <v>1012</v>
      </c>
      <c r="C431" t="s">
        <v>1013</v>
      </c>
      <c r="D431" t="s">
        <v>1014</v>
      </c>
      <c r="E431" t="s">
        <v>2906</v>
      </c>
      <c r="F431" t="s">
        <v>16</v>
      </c>
      <c r="G431" t="s">
        <v>18</v>
      </c>
      <c r="H431" s="252"/>
      <c r="I431" s="252"/>
      <c r="J431" s="252"/>
      <c r="K431" s="251"/>
      <c r="L431" s="262"/>
      <c r="M431" t="s">
        <v>1448</v>
      </c>
    </row>
    <row r="432" spans="2:13" x14ac:dyDescent="0.3">
      <c r="B432" t="s">
        <v>1015</v>
      </c>
      <c r="C432" t="s">
        <v>1016</v>
      </c>
      <c r="D432" t="s">
        <v>1017</v>
      </c>
      <c r="E432" t="s">
        <v>2906</v>
      </c>
      <c r="F432" t="s">
        <v>16</v>
      </c>
      <c r="G432" t="s">
        <v>18</v>
      </c>
      <c r="H432" s="252"/>
      <c r="I432" s="252"/>
      <c r="J432" s="252"/>
      <c r="K432" s="251"/>
      <c r="L432" s="262" t="s">
        <v>212</v>
      </c>
      <c r="M432" t="s">
        <v>1448</v>
      </c>
    </row>
    <row r="433" spans="2:13" x14ac:dyDescent="0.3">
      <c r="B433" t="s">
        <v>414</v>
      </c>
      <c r="C433" t="s">
        <v>415</v>
      </c>
      <c r="D433" t="s">
        <v>416</v>
      </c>
      <c r="E433" t="s">
        <v>2905</v>
      </c>
      <c r="F433" t="s">
        <v>20</v>
      </c>
      <c r="G433" t="s">
        <v>17</v>
      </c>
      <c r="H433" s="252"/>
      <c r="I433" s="252"/>
      <c r="J433" s="252"/>
      <c r="K433" s="251"/>
      <c r="L433" s="262"/>
      <c r="M433" t="s">
        <v>417</v>
      </c>
    </row>
    <row r="434" spans="2:13" x14ac:dyDescent="0.3">
      <c r="B434" t="s">
        <v>94</v>
      </c>
      <c r="C434" t="s">
        <v>95</v>
      </c>
      <c r="D434" t="s">
        <v>96</v>
      </c>
      <c r="E434" t="s">
        <v>2906</v>
      </c>
      <c r="F434" t="s">
        <v>16</v>
      </c>
      <c r="G434" t="s">
        <v>18</v>
      </c>
      <c r="H434" s="13"/>
      <c r="I434" s="13"/>
      <c r="J434" s="13"/>
      <c r="K434" s="9"/>
      <c r="L434" s="262" t="s">
        <v>24</v>
      </c>
      <c r="M434" t="s">
        <v>97</v>
      </c>
    </row>
    <row r="435" spans="2:13" x14ac:dyDescent="0.3">
      <c r="B435" t="s">
        <v>98</v>
      </c>
      <c r="C435" t="s">
        <v>99</v>
      </c>
      <c r="D435" t="s">
        <v>100</v>
      </c>
      <c r="E435" t="s">
        <v>2906</v>
      </c>
      <c r="F435" t="s">
        <v>16</v>
      </c>
      <c r="G435" t="s">
        <v>18</v>
      </c>
      <c r="H435" s="13"/>
      <c r="I435" s="13"/>
      <c r="J435" s="13"/>
      <c r="K435" s="9"/>
      <c r="L435" s="262" t="s">
        <v>24</v>
      </c>
      <c r="M435" t="s">
        <v>97</v>
      </c>
    </row>
    <row r="436" spans="2:13" x14ac:dyDescent="0.3">
      <c r="B436" t="s">
        <v>101</v>
      </c>
      <c r="C436" t="s">
        <v>102</v>
      </c>
      <c r="D436" t="s">
        <v>103</v>
      </c>
      <c r="E436" t="s">
        <v>2906</v>
      </c>
      <c r="F436" t="s">
        <v>16</v>
      </c>
      <c r="G436" t="s">
        <v>18</v>
      </c>
      <c r="H436" s="13"/>
      <c r="I436" s="13"/>
      <c r="J436" s="13"/>
      <c r="K436" s="9"/>
      <c r="L436" s="262" t="s">
        <v>24</v>
      </c>
      <c r="M436" t="s">
        <v>97</v>
      </c>
    </row>
    <row r="437" spans="2:13" x14ac:dyDescent="0.3">
      <c r="B437" t="s">
        <v>206</v>
      </c>
      <c r="C437" t="s">
        <v>207</v>
      </c>
      <c r="D437" t="s">
        <v>208</v>
      </c>
      <c r="E437" t="s">
        <v>2906</v>
      </c>
      <c r="F437" t="s">
        <v>16</v>
      </c>
      <c r="G437" t="s">
        <v>17</v>
      </c>
      <c r="H437" s="252"/>
      <c r="I437" s="252"/>
      <c r="J437" s="252"/>
      <c r="K437" s="251"/>
      <c r="L437" s="262" t="s">
        <v>24</v>
      </c>
      <c r="M437" t="s">
        <v>97</v>
      </c>
    </row>
    <row r="438" spans="2:13" x14ac:dyDescent="0.3">
      <c r="B438" t="s">
        <v>1342</v>
      </c>
      <c r="C438" t="s">
        <v>1343</v>
      </c>
      <c r="D438" t="s">
        <v>1344</v>
      </c>
      <c r="E438" t="s">
        <v>2906</v>
      </c>
      <c r="F438" t="s">
        <v>16</v>
      </c>
      <c r="G438" t="s">
        <v>17</v>
      </c>
      <c r="H438" s="252"/>
      <c r="I438" s="252"/>
      <c r="J438" s="252"/>
      <c r="K438" s="251"/>
      <c r="L438" s="262" t="s">
        <v>1345</v>
      </c>
      <c r="M438" t="s">
        <v>97</v>
      </c>
    </row>
    <row r="439" spans="2:13" x14ac:dyDescent="0.3">
      <c r="B439" t="s">
        <v>164</v>
      </c>
      <c r="C439" t="s">
        <v>165</v>
      </c>
      <c r="D439" t="s">
        <v>166</v>
      </c>
      <c r="E439" t="s">
        <v>2904</v>
      </c>
      <c r="F439" t="s">
        <v>16</v>
      </c>
      <c r="G439" t="s">
        <v>17</v>
      </c>
      <c r="H439" s="252"/>
      <c r="I439" s="252"/>
      <c r="J439" s="252"/>
      <c r="K439" s="251"/>
      <c r="L439" s="262"/>
      <c r="M439" t="s">
        <v>167</v>
      </c>
    </row>
    <row r="440" spans="2:13" x14ac:dyDescent="0.3">
      <c r="B440" t="s">
        <v>168</v>
      </c>
      <c r="C440" t="s">
        <v>169</v>
      </c>
      <c r="D440" t="s">
        <v>170</v>
      </c>
      <c r="E440" t="s">
        <v>2904</v>
      </c>
      <c r="F440" t="s">
        <v>16</v>
      </c>
      <c r="G440" t="s">
        <v>17</v>
      </c>
      <c r="H440" s="252"/>
      <c r="I440" s="252"/>
      <c r="J440" s="252"/>
      <c r="K440" s="251"/>
      <c r="L440" s="262" t="s">
        <v>24</v>
      </c>
      <c r="M440" t="s">
        <v>167</v>
      </c>
    </row>
    <row r="441" spans="2:13" x14ac:dyDescent="0.3">
      <c r="B441" t="s">
        <v>171</v>
      </c>
      <c r="C441" t="s">
        <v>172</v>
      </c>
      <c r="D441" t="s">
        <v>173</v>
      </c>
      <c r="E441" t="s">
        <v>2904</v>
      </c>
      <c r="F441" t="s">
        <v>16</v>
      </c>
      <c r="G441" t="s">
        <v>18</v>
      </c>
      <c r="H441" s="252"/>
      <c r="I441" s="252"/>
      <c r="J441" s="252"/>
      <c r="K441" s="251"/>
      <c r="L441" s="262" t="s">
        <v>24</v>
      </c>
      <c r="M441" t="s">
        <v>167</v>
      </c>
    </row>
    <row r="442" spans="2:13" x14ac:dyDescent="0.3">
      <c r="B442" t="s">
        <v>174</v>
      </c>
      <c r="C442" t="s">
        <v>175</v>
      </c>
      <c r="D442" t="s">
        <v>176</v>
      </c>
      <c r="E442" t="s">
        <v>2904</v>
      </c>
      <c r="F442" t="s">
        <v>16</v>
      </c>
      <c r="G442" t="s">
        <v>18</v>
      </c>
      <c r="H442" s="252"/>
      <c r="I442" s="252"/>
      <c r="J442" s="252"/>
      <c r="K442" s="251"/>
      <c r="L442" s="262"/>
      <c r="M442" t="s">
        <v>167</v>
      </c>
    </row>
    <row r="443" spans="2:13" x14ac:dyDescent="0.3">
      <c r="B443" t="s">
        <v>177</v>
      </c>
      <c r="C443" t="s">
        <v>178</v>
      </c>
      <c r="D443" t="s">
        <v>179</v>
      </c>
      <c r="E443" t="s">
        <v>2904</v>
      </c>
      <c r="F443" t="s">
        <v>16</v>
      </c>
      <c r="G443" t="s">
        <v>18</v>
      </c>
      <c r="H443" s="252"/>
      <c r="I443" s="252"/>
      <c r="J443" s="252"/>
      <c r="K443" s="251"/>
      <c r="L443" s="262" t="s">
        <v>24</v>
      </c>
      <c r="M443" t="s">
        <v>167</v>
      </c>
    </row>
    <row r="444" spans="2:13" x14ac:dyDescent="0.3">
      <c r="B444" t="s">
        <v>180</v>
      </c>
      <c r="C444" t="s">
        <v>181</v>
      </c>
      <c r="D444" t="s">
        <v>182</v>
      </c>
      <c r="E444" t="s">
        <v>2904</v>
      </c>
      <c r="F444" t="s">
        <v>16</v>
      </c>
      <c r="G444" t="s">
        <v>18</v>
      </c>
      <c r="H444" s="252"/>
      <c r="I444" s="252"/>
      <c r="J444" s="252"/>
      <c r="K444" s="251"/>
      <c r="L444" s="262" t="s">
        <v>24</v>
      </c>
      <c r="M444" t="s">
        <v>167</v>
      </c>
    </row>
    <row r="445" spans="2:13" x14ac:dyDescent="0.3">
      <c r="B445" t="s">
        <v>183</v>
      </c>
      <c r="C445" t="s">
        <v>184</v>
      </c>
      <c r="D445" t="s">
        <v>185</v>
      </c>
      <c r="E445" t="s">
        <v>2904</v>
      </c>
      <c r="F445" t="s">
        <v>16</v>
      </c>
      <c r="G445" t="s">
        <v>18</v>
      </c>
      <c r="H445" s="252"/>
      <c r="I445" s="252"/>
      <c r="J445" s="252"/>
      <c r="K445" s="251"/>
      <c r="L445" s="262" t="s">
        <v>24</v>
      </c>
      <c r="M445" t="s">
        <v>167</v>
      </c>
    </row>
    <row r="446" spans="2:13" x14ac:dyDescent="0.3">
      <c r="B446" t="s">
        <v>186</v>
      </c>
      <c r="C446" t="s">
        <v>187</v>
      </c>
      <c r="D446" t="s">
        <v>188</v>
      </c>
      <c r="E446" t="s">
        <v>2904</v>
      </c>
      <c r="F446" t="s">
        <v>16</v>
      </c>
      <c r="G446" t="s">
        <v>18</v>
      </c>
      <c r="H446" s="252"/>
      <c r="I446" s="252"/>
      <c r="J446" s="252"/>
      <c r="K446" s="251"/>
      <c r="L446" s="262" t="s">
        <v>24</v>
      </c>
      <c r="M446" t="s">
        <v>167</v>
      </c>
    </row>
    <row r="447" spans="2:13" x14ac:dyDescent="0.3">
      <c r="B447" t="s">
        <v>189</v>
      </c>
      <c r="C447" t="s">
        <v>190</v>
      </c>
      <c r="D447" t="s">
        <v>191</v>
      </c>
      <c r="E447" t="s">
        <v>2904</v>
      </c>
      <c r="F447" t="s">
        <v>16</v>
      </c>
      <c r="G447" t="s">
        <v>18</v>
      </c>
      <c r="H447" s="252"/>
      <c r="I447" s="252"/>
      <c r="J447" s="252"/>
      <c r="K447" s="251"/>
      <c r="L447" s="262" t="s">
        <v>24</v>
      </c>
      <c r="M447" t="s">
        <v>167</v>
      </c>
    </row>
    <row r="448" spans="2:13" x14ac:dyDescent="0.3">
      <c r="B448" t="s">
        <v>192</v>
      </c>
      <c r="C448" t="s">
        <v>193</v>
      </c>
      <c r="D448" t="s">
        <v>194</v>
      </c>
      <c r="E448" t="s">
        <v>2904</v>
      </c>
      <c r="F448" t="s">
        <v>16</v>
      </c>
      <c r="G448" t="s">
        <v>18</v>
      </c>
      <c r="H448" s="252"/>
      <c r="I448" s="252"/>
      <c r="J448" s="252"/>
      <c r="K448" s="251"/>
      <c r="L448" s="262" t="s">
        <v>24</v>
      </c>
      <c r="M448" t="s">
        <v>167</v>
      </c>
    </row>
    <row r="449" spans="2:13" x14ac:dyDescent="0.3">
      <c r="B449" t="s">
        <v>195</v>
      </c>
      <c r="C449" t="s">
        <v>196</v>
      </c>
      <c r="D449" t="s">
        <v>173</v>
      </c>
      <c r="E449" t="s">
        <v>2906</v>
      </c>
      <c r="F449" t="s">
        <v>16</v>
      </c>
      <c r="G449" t="s">
        <v>18</v>
      </c>
      <c r="H449" s="252"/>
      <c r="I449" s="252"/>
      <c r="J449" s="252"/>
      <c r="K449" s="251"/>
      <c r="L449" s="262"/>
      <c r="M449" t="s">
        <v>167</v>
      </c>
    </row>
    <row r="450" spans="2:13" x14ac:dyDescent="0.3">
      <c r="B450" t="s">
        <v>197</v>
      </c>
      <c r="C450" t="s">
        <v>198</v>
      </c>
      <c r="D450" t="s">
        <v>199</v>
      </c>
      <c r="E450" t="s">
        <v>2906</v>
      </c>
      <c r="F450" t="s">
        <v>16</v>
      </c>
      <c r="G450" t="s">
        <v>18</v>
      </c>
      <c r="H450" s="252"/>
      <c r="I450" s="252"/>
      <c r="J450" s="252"/>
      <c r="K450" s="251"/>
      <c r="L450" s="262"/>
      <c r="M450" t="s">
        <v>167</v>
      </c>
    </row>
    <row r="451" spans="2:13" x14ac:dyDescent="0.3">
      <c r="B451" t="s">
        <v>200</v>
      </c>
      <c r="C451" t="s">
        <v>201</v>
      </c>
      <c r="D451" t="s">
        <v>202</v>
      </c>
      <c r="E451" t="s">
        <v>2906</v>
      </c>
      <c r="F451" t="s">
        <v>16</v>
      </c>
      <c r="G451" t="s">
        <v>18</v>
      </c>
      <c r="H451" s="252"/>
      <c r="I451" s="252"/>
      <c r="J451" s="252"/>
      <c r="K451" s="251"/>
      <c r="L451" s="262"/>
      <c r="M451" t="s">
        <v>167</v>
      </c>
    </row>
    <row r="452" spans="2:13" x14ac:dyDescent="0.3">
      <c r="B452" t="s">
        <v>203</v>
      </c>
      <c r="C452" t="s">
        <v>204</v>
      </c>
      <c r="D452" t="s">
        <v>205</v>
      </c>
      <c r="E452" t="s">
        <v>2906</v>
      </c>
      <c r="F452" t="s">
        <v>16</v>
      </c>
      <c r="G452" t="s">
        <v>18</v>
      </c>
      <c r="H452" s="252"/>
      <c r="I452" s="252"/>
      <c r="J452" s="252"/>
      <c r="K452" s="251"/>
      <c r="L452" s="262"/>
      <c r="M452" t="s">
        <v>167</v>
      </c>
    </row>
    <row r="453" spans="2:13" x14ac:dyDescent="0.3">
      <c r="B453" t="s">
        <v>209</v>
      </c>
      <c r="C453" t="s">
        <v>210</v>
      </c>
      <c r="D453" t="s">
        <v>211</v>
      </c>
      <c r="E453" t="s">
        <v>2906</v>
      </c>
      <c r="F453" t="s">
        <v>16</v>
      </c>
      <c r="G453" t="s">
        <v>18</v>
      </c>
      <c r="H453" s="252"/>
      <c r="I453" s="252"/>
      <c r="J453" s="252"/>
      <c r="K453" s="251"/>
      <c r="L453" s="262" t="s">
        <v>212</v>
      </c>
      <c r="M453" t="s">
        <v>167</v>
      </c>
    </row>
    <row r="454" spans="2:13" x14ac:dyDescent="0.3">
      <c r="B454" t="s">
        <v>71</v>
      </c>
      <c r="C454" t="s">
        <v>1633</v>
      </c>
      <c r="D454" t="s">
        <v>1634</v>
      </c>
      <c r="E454" t="s">
        <v>2906</v>
      </c>
      <c r="F454" t="s">
        <v>16</v>
      </c>
      <c r="G454" t="s">
        <v>17</v>
      </c>
      <c r="H454" s="252"/>
      <c r="I454" s="252"/>
      <c r="J454" s="252"/>
      <c r="K454" s="251"/>
      <c r="L454" s="262" t="s">
        <v>1637</v>
      </c>
      <c r="M454" t="s">
        <v>72</v>
      </c>
    </row>
    <row r="455" spans="2:13" x14ac:dyDescent="0.3">
      <c r="B455" t="s">
        <v>73</v>
      </c>
      <c r="C455" t="s">
        <v>1640</v>
      </c>
      <c r="D455" t="s">
        <v>1641</v>
      </c>
      <c r="E455" t="s">
        <v>2906</v>
      </c>
      <c r="F455" t="s">
        <v>16</v>
      </c>
      <c r="G455" t="s">
        <v>17</v>
      </c>
      <c r="H455" s="13"/>
      <c r="I455" s="13"/>
      <c r="J455" s="13"/>
      <c r="K455" s="9"/>
      <c r="L455" s="262" t="s">
        <v>1637</v>
      </c>
      <c r="M455" t="s">
        <v>72</v>
      </c>
    </row>
    <row r="456" spans="2:13" x14ac:dyDescent="0.3">
      <c r="B456" t="s">
        <v>75</v>
      </c>
      <c r="C456" t="s">
        <v>1644</v>
      </c>
      <c r="D456" t="s">
        <v>1645</v>
      </c>
      <c r="E456" t="s">
        <v>2906</v>
      </c>
      <c r="F456" t="s">
        <v>16</v>
      </c>
      <c r="G456" t="s">
        <v>17</v>
      </c>
      <c r="H456" s="13"/>
      <c r="I456" s="13"/>
      <c r="J456" s="13"/>
      <c r="K456" s="9"/>
      <c r="L456" s="262" t="s">
        <v>1637</v>
      </c>
      <c r="M456" t="s">
        <v>72</v>
      </c>
    </row>
    <row r="457" spans="2:13" x14ac:dyDescent="0.3">
      <c r="B457" t="s">
        <v>93</v>
      </c>
      <c r="C457" t="s">
        <v>1658</v>
      </c>
      <c r="D457" t="s">
        <v>1659</v>
      </c>
      <c r="E457" t="s">
        <v>2906</v>
      </c>
      <c r="F457" t="s">
        <v>16</v>
      </c>
      <c r="G457" t="s">
        <v>18</v>
      </c>
      <c r="H457" s="13"/>
      <c r="I457" s="13"/>
      <c r="J457" s="13"/>
      <c r="K457" s="9"/>
      <c r="L457" s="262" t="s">
        <v>1660</v>
      </c>
      <c r="M457" t="s">
        <v>72</v>
      </c>
    </row>
    <row r="458" spans="2:13" x14ac:dyDescent="0.3">
      <c r="B458" t="s">
        <v>1675</v>
      </c>
      <c r="C458" t="s">
        <v>1676</v>
      </c>
      <c r="D458" t="s">
        <v>1677</v>
      </c>
      <c r="E458" t="s">
        <v>2906</v>
      </c>
      <c r="F458" t="s">
        <v>16</v>
      </c>
      <c r="G458" t="s">
        <v>17</v>
      </c>
      <c r="H458" s="13"/>
      <c r="I458" s="13"/>
      <c r="J458" s="13"/>
      <c r="K458" s="9"/>
      <c r="L458" s="262" t="s">
        <v>1679</v>
      </c>
      <c r="M458" t="s">
        <v>72</v>
      </c>
    </row>
    <row r="459" spans="2:13" x14ac:dyDescent="0.3">
      <c r="B459" t="s">
        <v>153</v>
      </c>
      <c r="C459" t="s">
        <v>1721</v>
      </c>
      <c r="D459" t="s">
        <v>1722</v>
      </c>
      <c r="E459" t="s">
        <v>2906</v>
      </c>
      <c r="F459" t="s">
        <v>16</v>
      </c>
      <c r="G459" t="s">
        <v>17</v>
      </c>
      <c r="H459" s="252"/>
      <c r="I459" s="252"/>
      <c r="J459" s="252"/>
      <c r="K459" s="251"/>
      <c r="L459" s="262" t="s">
        <v>1637</v>
      </c>
      <c r="M459" t="s">
        <v>72</v>
      </c>
    </row>
    <row r="460" spans="2:13" x14ac:dyDescent="0.3">
      <c r="B460" t="s">
        <v>157</v>
      </c>
      <c r="C460" t="s">
        <v>1727</v>
      </c>
      <c r="D460" t="s">
        <v>1728</v>
      </c>
      <c r="E460" t="s">
        <v>2906</v>
      </c>
      <c r="F460" t="s">
        <v>16</v>
      </c>
      <c r="G460" t="s">
        <v>17</v>
      </c>
      <c r="H460" s="252"/>
      <c r="I460" s="252"/>
      <c r="J460" s="252"/>
      <c r="K460" s="251"/>
      <c r="L460" s="262" t="s">
        <v>1637</v>
      </c>
      <c r="M460" t="s">
        <v>72</v>
      </c>
    </row>
    <row r="461" spans="2:13" x14ac:dyDescent="0.3">
      <c r="B461" t="s">
        <v>158</v>
      </c>
      <c r="C461" t="s">
        <v>1730</v>
      </c>
      <c r="D461" t="s">
        <v>1731</v>
      </c>
      <c r="E461" t="s">
        <v>2906</v>
      </c>
      <c r="F461" t="s">
        <v>16</v>
      </c>
      <c r="G461" t="s">
        <v>17</v>
      </c>
      <c r="H461" s="252"/>
      <c r="I461" s="252"/>
      <c r="J461" s="252"/>
      <c r="K461" s="251"/>
      <c r="L461" s="262" t="s">
        <v>1637</v>
      </c>
      <c r="M461" t="s">
        <v>72</v>
      </c>
    </row>
    <row r="462" spans="2:13" x14ac:dyDescent="0.3">
      <c r="B462" t="s">
        <v>159</v>
      </c>
      <c r="C462" t="s">
        <v>1733</v>
      </c>
      <c r="D462" t="s">
        <v>1734</v>
      </c>
      <c r="E462" t="s">
        <v>2906</v>
      </c>
      <c r="F462" t="s">
        <v>16</v>
      </c>
      <c r="G462" t="s">
        <v>17</v>
      </c>
      <c r="H462" s="13"/>
      <c r="I462" s="13"/>
      <c r="J462" s="13"/>
      <c r="K462" s="9"/>
      <c r="L462" s="262" t="s">
        <v>1637</v>
      </c>
      <c r="M462" t="s">
        <v>72</v>
      </c>
    </row>
    <row r="463" spans="2:13" x14ac:dyDescent="0.3">
      <c r="B463" t="s">
        <v>418</v>
      </c>
      <c r="C463" t="s">
        <v>1930</v>
      </c>
      <c r="D463" t="s">
        <v>1931</v>
      </c>
      <c r="E463" t="s">
        <v>2906</v>
      </c>
      <c r="F463" t="s">
        <v>16</v>
      </c>
      <c r="G463" t="s">
        <v>17</v>
      </c>
      <c r="H463" s="252"/>
      <c r="I463" s="252"/>
      <c r="J463" s="252"/>
      <c r="K463" s="251"/>
      <c r="L463" s="262" t="s">
        <v>1637</v>
      </c>
      <c r="M463" t="s">
        <v>72</v>
      </c>
    </row>
    <row r="464" spans="2:13" x14ac:dyDescent="0.3">
      <c r="B464" t="s">
        <v>428</v>
      </c>
      <c r="C464" t="s">
        <v>1942</v>
      </c>
      <c r="D464" t="s">
        <v>1943</v>
      </c>
      <c r="E464" t="s">
        <v>2906</v>
      </c>
      <c r="F464" t="s">
        <v>16</v>
      </c>
      <c r="G464" t="s">
        <v>18</v>
      </c>
      <c r="H464" s="13"/>
      <c r="I464" s="13"/>
      <c r="J464" s="13"/>
      <c r="K464" s="9"/>
      <c r="L464" s="262" t="s">
        <v>905</v>
      </c>
      <c r="M464" t="s">
        <v>72</v>
      </c>
    </row>
    <row r="465" spans="2:13" x14ac:dyDescent="0.3">
      <c r="B465" t="s">
        <v>429</v>
      </c>
      <c r="C465" t="s">
        <v>1946</v>
      </c>
      <c r="D465" t="s">
        <v>1947</v>
      </c>
      <c r="E465" t="s">
        <v>2906</v>
      </c>
      <c r="F465" t="s">
        <v>16</v>
      </c>
      <c r="G465" t="s">
        <v>17</v>
      </c>
      <c r="H465" s="252"/>
      <c r="I465" s="252"/>
      <c r="J465" s="252"/>
      <c r="K465" s="251"/>
      <c r="L465" s="262" t="s">
        <v>1637</v>
      </c>
      <c r="M465" t="s">
        <v>72</v>
      </c>
    </row>
    <row r="466" spans="2:13" x14ac:dyDescent="0.3">
      <c r="B466" t="s">
        <v>430</v>
      </c>
      <c r="C466" t="s">
        <v>1949</v>
      </c>
      <c r="D466" t="s">
        <v>1950</v>
      </c>
      <c r="E466" t="s">
        <v>2906</v>
      </c>
      <c r="F466" t="s">
        <v>16</v>
      </c>
      <c r="G466" t="s">
        <v>18</v>
      </c>
      <c r="H466" s="252"/>
      <c r="I466" s="252"/>
      <c r="J466" s="252"/>
      <c r="K466" s="251"/>
      <c r="L466" s="262" t="s">
        <v>1637</v>
      </c>
      <c r="M466" t="s">
        <v>72</v>
      </c>
    </row>
    <row r="467" spans="2:13" x14ac:dyDescent="0.3">
      <c r="B467" t="s">
        <v>599</v>
      </c>
      <c r="C467" t="s">
        <v>2067</v>
      </c>
      <c r="D467" t="s">
        <v>2068</v>
      </c>
      <c r="E467" t="s">
        <v>2906</v>
      </c>
      <c r="F467" t="s">
        <v>16</v>
      </c>
      <c r="G467" t="s">
        <v>17</v>
      </c>
      <c r="H467" s="252"/>
      <c r="I467" s="252"/>
      <c r="J467" s="252"/>
      <c r="K467" s="251"/>
      <c r="L467" s="262" t="s">
        <v>1637</v>
      </c>
      <c r="M467" t="s">
        <v>72</v>
      </c>
    </row>
    <row r="468" spans="2:13" x14ac:dyDescent="0.3">
      <c r="B468" t="s">
        <v>600</v>
      </c>
      <c r="C468" t="s">
        <v>2070</v>
      </c>
      <c r="D468" t="s">
        <v>2071</v>
      </c>
      <c r="E468" t="s">
        <v>2906</v>
      </c>
      <c r="F468" t="s">
        <v>16</v>
      </c>
      <c r="G468" t="s">
        <v>18</v>
      </c>
      <c r="H468" s="252"/>
      <c r="I468" s="252"/>
      <c r="J468" s="252"/>
      <c r="K468" s="251"/>
      <c r="L468" s="262" t="s">
        <v>1637</v>
      </c>
      <c r="M468" t="s">
        <v>72</v>
      </c>
    </row>
    <row r="469" spans="2:13" x14ac:dyDescent="0.3">
      <c r="B469" t="s">
        <v>2123</v>
      </c>
      <c r="C469" t="s">
        <v>2124</v>
      </c>
      <c r="D469" t="s">
        <v>2125</v>
      </c>
      <c r="E469" t="s">
        <v>2906</v>
      </c>
      <c r="F469" t="s">
        <v>16</v>
      </c>
      <c r="G469" t="s">
        <v>18</v>
      </c>
      <c r="H469" s="252"/>
      <c r="I469" s="252"/>
      <c r="J469" s="252"/>
      <c r="K469" s="251"/>
      <c r="L469" s="262" t="s">
        <v>905</v>
      </c>
      <c r="M469" t="s">
        <v>72</v>
      </c>
    </row>
    <row r="470" spans="2:13" x14ac:dyDescent="0.3">
      <c r="B470" t="s">
        <v>637</v>
      </c>
      <c r="C470" t="s">
        <v>2128</v>
      </c>
      <c r="D470" t="s">
        <v>2129</v>
      </c>
      <c r="E470" t="s">
        <v>2906</v>
      </c>
      <c r="F470" t="s">
        <v>16</v>
      </c>
      <c r="G470" t="s">
        <v>18</v>
      </c>
      <c r="H470" s="252"/>
      <c r="I470" s="252"/>
      <c r="J470" s="252"/>
      <c r="K470" s="251"/>
      <c r="L470" s="262" t="s">
        <v>1637</v>
      </c>
      <c r="M470" t="s">
        <v>72</v>
      </c>
    </row>
    <row r="471" spans="2:13" x14ac:dyDescent="0.3">
      <c r="B471" t="s">
        <v>638</v>
      </c>
      <c r="C471" t="s">
        <v>2131</v>
      </c>
      <c r="D471" t="s">
        <v>2132</v>
      </c>
      <c r="E471" t="s">
        <v>2906</v>
      </c>
      <c r="F471" t="s">
        <v>16</v>
      </c>
      <c r="G471" t="s">
        <v>18</v>
      </c>
      <c r="H471" s="252"/>
      <c r="I471" s="252"/>
      <c r="J471" s="252"/>
      <c r="K471" s="251"/>
      <c r="L471" s="262" t="s">
        <v>1637</v>
      </c>
      <c r="M471" t="s">
        <v>72</v>
      </c>
    </row>
    <row r="472" spans="2:13" x14ac:dyDescent="0.3">
      <c r="B472" t="s">
        <v>2204</v>
      </c>
      <c r="C472" t="s">
        <v>2205</v>
      </c>
      <c r="D472" t="s">
        <v>2206</v>
      </c>
      <c r="E472" t="s">
        <v>2906</v>
      </c>
      <c r="F472" t="s">
        <v>16</v>
      </c>
      <c r="G472" t="s">
        <v>17</v>
      </c>
      <c r="H472" s="252"/>
      <c r="I472" s="252"/>
      <c r="J472" s="252"/>
      <c r="K472" s="251"/>
      <c r="L472" s="262" t="s">
        <v>1679</v>
      </c>
      <c r="M472" t="s">
        <v>72</v>
      </c>
    </row>
    <row r="473" spans="2:13" x14ac:dyDescent="0.3">
      <c r="B473" t="s">
        <v>2208</v>
      </c>
      <c r="C473" t="s">
        <v>2209</v>
      </c>
      <c r="D473" t="s">
        <v>2210</v>
      </c>
      <c r="E473" t="s">
        <v>2906</v>
      </c>
      <c r="F473" t="s">
        <v>16</v>
      </c>
      <c r="G473" t="s">
        <v>17</v>
      </c>
      <c r="H473" s="252"/>
      <c r="I473" s="252"/>
      <c r="J473" s="252"/>
      <c r="K473" s="251"/>
      <c r="L473" s="262" t="s">
        <v>1679</v>
      </c>
      <c r="M473" t="s">
        <v>72</v>
      </c>
    </row>
    <row r="474" spans="2:13" x14ac:dyDescent="0.3">
      <c r="B474" t="s">
        <v>2212</v>
      </c>
      <c r="C474" t="s">
        <v>2213</v>
      </c>
      <c r="D474" t="s">
        <v>2214</v>
      </c>
      <c r="E474" t="s">
        <v>2906</v>
      </c>
      <c r="F474" t="s">
        <v>16</v>
      </c>
      <c r="G474" t="s">
        <v>17</v>
      </c>
      <c r="H474" s="252"/>
      <c r="I474" s="252"/>
      <c r="J474" s="252"/>
      <c r="K474" s="251"/>
      <c r="L474" s="262" t="s">
        <v>1679</v>
      </c>
      <c r="M474" t="s">
        <v>72</v>
      </c>
    </row>
    <row r="475" spans="2:13" x14ac:dyDescent="0.3">
      <c r="B475" t="s">
        <v>2217</v>
      </c>
      <c r="C475" t="s">
        <v>2218</v>
      </c>
      <c r="D475" t="s">
        <v>2219</v>
      </c>
      <c r="E475" t="s">
        <v>2906</v>
      </c>
      <c r="F475" t="s">
        <v>16</v>
      </c>
      <c r="G475" t="s">
        <v>17</v>
      </c>
      <c r="H475" s="252"/>
      <c r="I475" s="252"/>
      <c r="J475" s="252"/>
      <c r="K475" s="251"/>
      <c r="L475" s="262" t="s">
        <v>1679</v>
      </c>
      <c r="M475" t="s">
        <v>72</v>
      </c>
    </row>
    <row r="476" spans="2:13" x14ac:dyDescent="0.3">
      <c r="B476" t="s">
        <v>2221</v>
      </c>
      <c r="C476" t="s">
        <v>2222</v>
      </c>
      <c r="D476" t="s">
        <v>2223</v>
      </c>
      <c r="E476" t="s">
        <v>2906</v>
      </c>
      <c r="F476" t="s">
        <v>16</v>
      </c>
      <c r="G476" t="s">
        <v>17</v>
      </c>
      <c r="H476" s="252"/>
      <c r="I476" s="252"/>
      <c r="J476" s="252"/>
      <c r="K476" s="251"/>
      <c r="L476" s="262" t="s">
        <v>1679</v>
      </c>
      <c r="M476" t="s">
        <v>72</v>
      </c>
    </row>
    <row r="477" spans="2:13" x14ac:dyDescent="0.3">
      <c r="B477" t="s">
        <v>2225</v>
      </c>
      <c r="C477" t="s">
        <v>2226</v>
      </c>
      <c r="D477" t="s">
        <v>2227</v>
      </c>
      <c r="E477" t="s">
        <v>2906</v>
      </c>
      <c r="F477" t="s">
        <v>16</v>
      </c>
      <c r="G477" t="s">
        <v>17</v>
      </c>
      <c r="H477" s="252"/>
      <c r="I477" s="252"/>
      <c r="J477" s="252"/>
      <c r="K477" s="251"/>
      <c r="L477" s="262" t="s">
        <v>1679</v>
      </c>
      <c r="M477" t="s">
        <v>72</v>
      </c>
    </row>
    <row r="478" spans="2:13" x14ac:dyDescent="0.3">
      <c r="B478" t="s">
        <v>2229</v>
      </c>
      <c r="C478" t="s">
        <v>2230</v>
      </c>
      <c r="D478" t="s">
        <v>2231</v>
      </c>
      <c r="E478" t="s">
        <v>2906</v>
      </c>
      <c r="F478" t="s">
        <v>16</v>
      </c>
      <c r="G478" t="s">
        <v>17</v>
      </c>
      <c r="H478" s="252"/>
      <c r="I478" s="252"/>
      <c r="J478" s="252"/>
      <c r="K478" s="251"/>
      <c r="L478" s="262" t="s">
        <v>1679</v>
      </c>
      <c r="M478" t="s">
        <v>72</v>
      </c>
    </row>
    <row r="479" spans="2:13" x14ac:dyDescent="0.3">
      <c r="B479" t="s">
        <v>2233</v>
      </c>
      <c r="C479" t="s">
        <v>2234</v>
      </c>
      <c r="D479" t="s">
        <v>2235</v>
      </c>
      <c r="E479" t="s">
        <v>2906</v>
      </c>
      <c r="F479" t="s">
        <v>20</v>
      </c>
      <c r="G479" t="s">
        <v>17</v>
      </c>
      <c r="H479" s="252"/>
      <c r="I479" s="252"/>
      <c r="J479" s="252"/>
      <c r="K479" s="251"/>
      <c r="L479" s="262" t="s">
        <v>1679</v>
      </c>
      <c r="M479" t="s">
        <v>72</v>
      </c>
    </row>
    <row r="480" spans="2:13" x14ac:dyDescent="0.3">
      <c r="B480" t="s">
        <v>791</v>
      </c>
      <c r="C480" t="s">
        <v>2287</v>
      </c>
      <c r="D480" t="s">
        <v>2288</v>
      </c>
      <c r="E480" t="s">
        <v>2906</v>
      </c>
      <c r="F480" t="s">
        <v>16</v>
      </c>
      <c r="G480" t="s">
        <v>17</v>
      </c>
      <c r="H480" s="13"/>
      <c r="I480" s="13"/>
      <c r="J480" s="13"/>
      <c r="K480" s="9"/>
      <c r="L480" s="262" t="s">
        <v>1637</v>
      </c>
      <c r="M480" t="s">
        <v>72</v>
      </c>
    </row>
    <row r="481" spans="2:13" x14ac:dyDescent="0.3">
      <c r="B481" t="s">
        <v>792</v>
      </c>
      <c r="C481" t="s">
        <v>2290</v>
      </c>
      <c r="D481" t="s">
        <v>2291</v>
      </c>
      <c r="E481" t="s">
        <v>2906</v>
      </c>
      <c r="F481" t="s">
        <v>16</v>
      </c>
      <c r="G481" t="s">
        <v>17</v>
      </c>
      <c r="H481" s="13"/>
      <c r="I481" s="13"/>
      <c r="J481" s="13"/>
      <c r="K481" s="9"/>
      <c r="L481" s="262" t="s">
        <v>1637</v>
      </c>
      <c r="M481" t="s">
        <v>72</v>
      </c>
    </row>
    <row r="482" spans="2:13" x14ac:dyDescent="0.3">
      <c r="B482" t="s">
        <v>1001</v>
      </c>
      <c r="C482" t="s">
        <v>2453</v>
      </c>
      <c r="D482" t="s">
        <v>2454</v>
      </c>
      <c r="E482" t="s">
        <v>2906</v>
      </c>
      <c r="F482" t="s">
        <v>16</v>
      </c>
      <c r="G482" t="s">
        <v>18</v>
      </c>
      <c r="H482" s="252"/>
      <c r="I482" s="252"/>
      <c r="J482" s="252"/>
      <c r="K482" s="251"/>
      <c r="L482" s="262" t="s">
        <v>1637</v>
      </c>
      <c r="M482" t="s">
        <v>72</v>
      </c>
    </row>
    <row r="483" spans="2:13" x14ac:dyDescent="0.3">
      <c r="B483" t="s">
        <v>1002</v>
      </c>
      <c r="C483" t="s">
        <v>2456</v>
      </c>
      <c r="D483" t="s">
        <v>2457</v>
      </c>
      <c r="E483" t="s">
        <v>2906</v>
      </c>
      <c r="F483" t="s">
        <v>16</v>
      </c>
      <c r="G483" t="s">
        <v>17</v>
      </c>
      <c r="H483" s="252"/>
      <c r="I483" s="252"/>
      <c r="J483" s="252"/>
      <c r="K483" s="251"/>
      <c r="L483" s="262" t="s">
        <v>1637</v>
      </c>
      <c r="M483" t="s">
        <v>72</v>
      </c>
    </row>
    <row r="484" spans="2:13" x14ac:dyDescent="0.3">
      <c r="B484" t="s">
        <v>1079</v>
      </c>
      <c r="C484" t="s">
        <v>2497</v>
      </c>
      <c r="D484" t="s">
        <v>2498</v>
      </c>
      <c r="E484" t="s">
        <v>2906</v>
      </c>
      <c r="F484" t="s">
        <v>16</v>
      </c>
      <c r="G484" t="s">
        <v>17</v>
      </c>
      <c r="H484" s="252"/>
      <c r="I484" s="252"/>
      <c r="J484" s="252"/>
      <c r="K484" s="251"/>
      <c r="L484" s="262" t="s">
        <v>1637</v>
      </c>
      <c r="M484" t="s">
        <v>72</v>
      </c>
    </row>
    <row r="485" spans="2:13" x14ac:dyDescent="0.3">
      <c r="B485" t="s">
        <v>1147</v>
      </c>
      <c r="C485" t="s">
        <v>2558</v>
      </c>
      <c r="D485" t="s">
        <v>2559</v>
      </c>
      <c r="E485" t="s">
        <v>2906</v>
      </c>
      <c r="F485" t="s">
        <v>16</v>
      </c>
      <c r="G485" t="s">
        <v>17</v>
      </c>
      <c r="H485" s="252"/>
      <c r="I485" s="252"/>
      <c r="J485" s="252"/>
      <c r="K485" s="251"/>
      <c r="L485" s="262" t="s">
        <v>1637</v>
      </c>
      <c r="M485" t="s">
        <v>72</v>
      </c>
    </row>
    <row r="486" spans="2:13" x14ac:dyDescent="0.3">
      <c r="B486" t="s">
        <v>1152</v>
      </c>
      <c r="C486" t="s">
        <v>1153</v>
      </c>
      <c r="D486" t="s">
        <v>1154</v>
      </c>
      <c r="E486" t="s">
        <v>2905</v>
      </c>
      <c r="F486" t="s">
        <v>20</v>
      </c>
      <c r="G486" t="s">
        <v>17</v>
      </c>
      <c r="H486" s="252"/>
      <c r="I486" s="252"/>
      <c r="J486" s="252"/>
      <c r="K486" s="251"/>
      <c r="L486" s="262"/>
      <c r="M486" t="s">
        <v>72</v>
      </c>
    </row>
    <row r="487" spans="2:13" x14ac:dyDescent="0.3">
      <c r="B487" s="9" t="s">
        <v>1158</v>
      </c>
      <c r="C487" s="9" t="s">
        <v>2569</v>
      </c>
      <c r="D487" s="9" t="s">
        <v>2570</v>
      </c>
      <c r="E487" s="9" t="s">
        <v>2906</v>
      </c>
      <c r="F487" s="9" t="s">
        <v>16</v>
      </c>
      <c r="G487" s="9" t="s">
        <v>17</v>
      </c>
      <c r="H487" s="252"/>
      <c r="I487" s="252"/>
      <c r="J487" s="252"/>
      <c r="K487" s="251"/>
      <c r="L487" s="283" t="s">
        <v>1637</v>
      </c>
      <c r="M487" s="9" t="s">
        <v>72</v>
      </c>
    </row>
    <row r="488" spans="2:13" x14ac:dyDescent="0.3">
      <c r="B488" s="9" t="s">
        <v>1193</v>
      </c>
      <c r="C488" s="9" t="s">
        <v>2612</v>
      </c>
      <c r="D488" s="9" t="s">
        <v>2613</v>
      </c>
      <c r="E488" s="9" t="s">
        <v>2906</v>
      </c>
      <c r="F488" s="9" t="s">
        <v>16</v>
      </c>
      <c r="G488" s="9" t="s">
        <v>17</v>
      </c>
      <c r="H488" s="252"/>
      <c r="I488" s="252"/>
      <c r="J488" s="252"/>
      <c r="K488" s="251"/>
      <c r="L488" s="283" t="s">
        <v>1637</v>
      </c>
      <c r="M488" s="9" t="s">
        <v>72</v>
      </c>
    </row>
    <row r="489" spans="2:13" x14ac:dyDescent="0.3">
      <c r="B489" s="9" t="s">
        <v>1297</v>
      </c>
      <c r="C489" s="9" t="s">
        <v>2680</v>
      </c>
      <c r="D489" s="9" t="s">
        <v>2681</v>
      </c>
      <c r="E489" s="9" t="s">
        <v>2906</v>
      </c>
      <c r="F489" s="9" t="s">
        <v>16</v>
      </c>
      <c r="G489" s="9" t="s">
        <v>17</v>
      </c>
      <c r="H489" s="13"/>
      <c r="I489" s="13"/>
      <c r="J489" s="13"/>
      <c r="K489" s="9"/>
      <c r="L489" s="283" t="s">
        <v>1637</v>
      </c>
      <c r="M489" s="9" t="s">
        <v>72</v>
      </c>
    </row>
    <row r="490" spans="2:13" ht="28.8" x14ac:dyDescent="0.3">
      <c r="B490" s="251" t="s">
        <v>1322</v>
      </c>
      <c r="C490" s="251" t="s">
        <v>2704</v>
      </c>
      <c r="D490" s="251" t="s">
        <v>2705</v>
      </c>
      <c r="E490" s="251" t="s">
        <v>2906</v>
      </c>
      <c r="F490" s="251" t="s">
        <v>16</v>
      </c>
      <c r="G490" s="251" t="s">
        <v>18</v>
      </c>
      <c r="H490" s="252"/>
      <c r="I490" s="252"/>
      <c r="J490" s="252"/>
      <c r="K490" s="251"/>
      <c r="L490" s="251" t="s">
        <v>905</v>
      </c>
      <c r="M490" s="9" t="s">
        <v>72</v>
      </c>
    </row>
    <row r="491" spans="2:13" x14ac:dyDescent="0.3">
      <c r="B491" s="9" t="s">
        <v>1148</v>
      </c>
      <c r="C491" s="9" t="s">
        <v>1149</v>
      </c>
      <c r="D491" s="9" t="s">
        <v>1150</v>
      </c>
      <c r="E491" s="9" t="s">
        <v>2905</v>
      </c>
      <c r="F491" s="9" t="s">
        <v>20</v>
      </c>
      <c r="G491" s="9" t="s">
        <v>17</v>
      </c>
      <c r="H491" s="252"/>
      <c r="I491" s="252"/>
      <c r="J491" s="252"/>
      <c r="K491" s="251"/>
      <c r="L491" s="283"/>
      <c r="M491" s="9" t="s">
        <v>1151</v>
      </c>
    </row>
    <row r="492" spans="2:13" x14ac:dyDescent="0.3">
      <c r="B492" s="9" t="s">
        <v>1155</v>
      </c>
      <c r="C492" s="9" t="s">
        <v>1156</v>
      </c>
      <c r="D492" s="9" t="s">
        <v>1157</v>
      </c>
      <c r="E492" s="9" t="s">
        <v>2904</v>
      </c>
      <c r="F492" s="9" t="s">
        <v>16</v>
      </c>
      <c r="G492" s="9" t="s">
        <v>17</v>
      </c>
      <c r="H492" s="252"/>
      <c r="I492" s="252"/>
      <c r="J492" s="252"/>
      <c r="K492" s="251"/>
      <c r="L492" s="283" t="s">
        <v>21</v>
      </c>
      <c r="M492" s="9" t="s">
        <v>1151</v>
      </c>
    </row>
    <row r="493" spans="2:13" x14ac:dyDescent="0.3">
      <c r="B493" s="9" t="s">
        <v>2294</v>
      </c>
      <c r="C493" s="9" t="s">
        <v>2295</v>
      </c>
      <c r="D493" s="9" t="s">
        <v>2296</v>
      </c>
      <c r="E493" s="9" t="s">
        <v>2907</v>
      </c>
      <c r="F493" s="9" t="s">
        <v>20</v>
      </c>
      <c r="G493" s="9" t="s">
        <v>17</v>
      </c>
      <c r="H493" s="13"/>
      <c r="I493" s="13"/>
      <c r="J493" s="13"/>
      <c r="K493" s="9"/>
      <c r="L493" s="283" t="s">
        <v>2299</v>
      </c>
      <c r="M493" s="9"/>
    </row>
    <row r="494" spans="2:13" x14ac:dyDescent="0.3">
      <c r="B494" s="251"/>
      <c r="C494" s="251"/>
      <c r="D494" s="251"/>
      <c r="E494" s="251"/>
      <c r="F494" s="251"/>
      <c r="G494" s="251"/>
      <c r="H494" s="252"/>
      <c r="I494" s="252"/>
      <c r="J494" s="252"/>
      <c r="K494" s="251"/>
      <c r="L494" s="251"/>
      <c r="M494" s="9"/>
    </row>
    <row r="495" spans="2:13" x14ac:dyDescent="0.3">
      <c r="B495" s="251"/>
      <c r="C495" s="251"/>
      <c r="D495" s="251"/>
      <c r="E495" s="251"/>
      <c r="F495" s="251"/>
      <c r="G495" s="251"/>
      <c r="H495" s="252"/>
      <c r="I495" s="252"/>
      <c r="J495" s="252"/>
      <c r="K495" s="251"/>
      <c r="L495" s="251"/>
      <c r="M495" s="9"/>
    </row>
    <row r="496" spans="2:13" x14ac:dyDescent="0.3">
      <c r="B496" s="251"/>
      <c r="C496" s="251"/>
      <c r="D496" s="251"/>
      <c r="E496" s="251"/>
      <c r="F496" s="251"/>
      <c r="G496" s="251"/>
      <c r="H496" s="252"/>
      <c r="I496" s="252"/>
      <c r="J496" s="252"/>
      <c r="K496" s="251"/>
      <c r="L496" s="251"/>
      <c r="M496" s="9"/>
    </row>
    <row r="497" spans="2:13" x14ac:dyDescent="0.3">
      <c r="B497" s="9"/>
      <c r="C497" s="9"/>
      <c r="D497" s="9"/>
      <c r="E497" s="9"/>
      <c r="F497" s="9"/>
      <c r="G497" s="9"/>
      <c r="H497" s="13"/>
      <c r="I497" s="13"/>
      <c r="J497" s="13"/>
      <c r="K497" s="9"/>
      <c r="L497" s="9"/>
      <c r="M497" s="9"/>
    </row>
    <row r="498" spans="2:13" x14ac:dyDescent="0.3">
      <c r="B498" s="258"/>
      <c r="C498" s="258"/>
      <c r="D498" s="258"/>
      <c r="E498" s="258"/>
      <c r="F498" s="258"/>
      <c r="G498" s="258"/>
      <c r="H498" s="258"/>
      <c r="I498" s="258"/>
      <c r="J498" s="258"/>
      <c r="K498" s="258"/>
      <c r="L498" s="258"/>
    </row>
    <row r="499" spans="2:13" x14ac:dyDescent="0.3">
      <c r="B499" s="258"/>
      <c r="C499" s="258"/>
      <c r="D499" s="258"/>
      <c r="E499" s="258"/>
      <c r="F499" s="258"/>
      <c r="G499" s="258"/>
      <c r="H499" s="258"/>
      <c r="I499" s="258"/>
      <c r="J499" s="258"/>
      <c r="K499" s="258"/>
      <c r="L499" s="258"/>
    </row>
  </sheetData>
  <sortState xmlns:xlrd2="http://schemas.microsoft.com/office/spreadsheetml/2017/richdata2" ref="B3:M493">
    <sortCondition ref="M3:M493"/>
    <sortCondition ref="B3:B493"/>
  </sortState>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D11F2-6C6F-4D26-AA99-455258BE8435}">
  <dimension ref="A2:K30"/>
  <sheetViews>
    <sheetView topLeftCell="A25" zoomScaleNormal="100" workbookViewId="0">
      <selection activeCell="J40" sqref="J40"/>
    </sheetView>
  </sheetViews>
  <sheetFormatPr defaultRowHeight="14.4" x14ac:dyDescent="0.3"/>
  <cols>
    <col min="1" max="1" width="17.5546875" customWidth="1"/>
    <col min="2" max="3" width="16.6640625" customWidth="1"/>
    <col min="4" max="6" width="3.6640625" customWidth="1"/>
    <col min="7" max="9" width="8.33203125" customWidth="1"/>
    <col min="10" max="10" width="29.8867187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218</v>
      </c>
      <c r="B3" s="251" t="s">
        <v>219</v>
      </c>
      <c r="C3" s="251" t="s">
        <v>220</v>
      </c>
      <c r="D3" s="251" t="s">
        <v>2907</v>
      </c>
      <c r="E3" s="251" t="s">
        <v>20</v>
      </c>
      <c r="F3" s="251" t="s">
        <v>18</v>
      </c>
      <c r="G3" s="252"/>
      <c r="H3" s="252"/>
      <c r="I3" s="252"/>
      <c r="J3" s="251"/>
      <c r="K3" s="251"/>
    </row>
    <row r="4" spans="1:11" ht="45" customHeight="1" x14ac:dyDescent="0.3">
      <c r="A4" s="251" t="s">
        <v>221</v>
      </c>
      <c r="B4" s="251" t="s">
        <v>222</v>
      </c>
      <c r="C4" s="251" t="s">
        <v>223</v>
      </c>
      <c r="D4" s="251" t="s">
        <v>2907</v>
      </c>
      <c r="E4" s="251" t="s">
        <v>20</v>
      </c>
      <c r="F4" s="251" t="s">
        <v>18</v>
      </c>
      <c r="G4" s="252"/>
      <c r="H4" s="252"/>
      <c r="I4" s="252"/>
      <c r="J4" s="251"/>
      <c r="K4" s="251"/>
    </row>
    <row r="5" spans="1:11" ht="45" customHeight="1" x14ac:dyDescent="0.3">
      <c r="A5" s="251" t="s">
        <v>224</v>
      </c>
      <c r="B5" s="251" t="s">
        <v>225</v>
      </c>
      <c r="C5" s="251" t="s">
        <v>226</v>
      </c>
      <c r="D5" s="251" t="s">
        <v>2907</v>
      </c>
      <c r="E5" s="251" t="s">
        <v>20</v>
      </c>
      <c r="F5" s="251" t="s">
        <v>18</v>
      </c>
      <c r="G5" s="252"/>
      <c r="H5" s="252"/>
      <c r="I5" s="252"/>
      <c r="J5" s="251"/>
      <c r="K5" s="251"/>
    </row>
    <row r="6" spans="1:11" ht="45" customHeight="1" x14ac:dyDescent="0.3">
      <c r="A6" s="251" t="s">
        <v>227</v>
      </c>
      <c r="B6" s="251" t="s">
        <v>228</v>
      </c>
      <c r="C6" s="251" t="s">
        <v>229</v>
      </c>
      <c r="D6" s="251" t="s">
        <v>2907</v>
      </c>
      <c r="E6" s="251" t="s">
        <v>20</v>
      </c>
      <c r="F6" s="251" t="s">
        <v>18</v>
      </c>
      <c r="G6" s="252"/>
      <c r="H6" s="252"/>
      <c r="I6" s="252"/>
      <c r="J6" s="251"/>
      <c r="K6" s="251"/>
    </row>
    <row r="7" spans="1:11" ht="45" customHeight="1" x14ac:dyDescent="0.3">
      <c r="A7" s="251" t="s">
        <v>230</v>
      </c>
      <c r="B7" s="251" t="s">
        <v>231</v>
      </c>
      <c r="C7" s="251" t="s">
        <v>232</v>
      </c>
      <c r="D7" s="251" t="s">
        <v>2907</v>
      </c>
      <c r="E7" s="251" t="s">
        <v>20</v>
      </c>
      <c r="F7" s="251" t="s">
        <v>18</v>
      </c>
      <c r="G7" s="252"/>
      <c r="H7" s="252"/>
      <c r="I7" s="252"/>
      <c r="J7" s="251"/>
      <c r="K7" s="251"/>
    </row>
    <row r="8" spans="1:11" ht="45" customHeight="1" x14ac:dyDescent="0.3">
      <c r="A8" s="251" t="s">
        <v>233</v>
      </c>
      <c r="B8" s="251" t="s">
        <v>234</v>
      </c>
      <c r="C8" s="251" t="s">
        <v>235</v>
      </c>
      <c r="D8" s="251" t="s">
        <v>2907</v>
      </c>
      <c r="E8" s="251" t="s">
        <v>20</v>
      </c>
      <c r="F8" s="251" t="s">
        <v>18</v>
      </c>
      <c r="G8" s="252"/>
      <c r="H8" s="252"/>
      <c r="I8" s="252"/>
      <c r="J8" s="251"/>
      <c r="K8" s="251"/>
    </row>
    <row r="9" spans="1:11" ht="45" customHeight="1" x14ac:dyDescent="0.3">
      <c r="A9" s="251" t="s">
        <v>236</v>
      </c>
      <c r="B9" s="251" t="s">
        <v>237</v>
      </c>
      <c r="C9" s="251" t="s">
        <v>238</v>
      </c>
      <c r="D9" s="251" t="s">
        <v>2907</v>
      </c>
      <c r="E9" s="251" t="s">
        <v>20</v>
      </c>
      <c r="F9" s="251" t="s">
        <v>18</v>
      </c>
      <c r="G9" s="252"/>
      <c r="H9" s="252"/>
      <c r="I9" s="252"/>
      <c r="J9" s="251"/>
      <c r="K9" s="251"/>
    </row>
    <row r="10" spans="1:11" ht="45" customHeight="1" x14ac:dyDescent="0.3">
      <c r="A10" s="251" t="s">
        <v>239</v>
      </c>
      <c r="B10" s="251" t="s">
        <v>240</v>
      </c>
      <c r="C10" s="251" t="s">
        <v>241</v>
      </c>
      <c r="D10" s="251" t="s">
        <v>2907</v>
      </c>
      <c r="E10" s="251" t="s">
        <v>20</v>
      </c>
      <c r="F10" s="251" t="s">
        <v>18</v>
      </c>
      <c r="G10" s="252"/>
      <c r="H10" s="252"/>
      <c r="I10" s="252"/>
      <c r="J10" s="251"/>
      <c r="K10" s="251"/>
    </row>
    <row r="11" spans="1:11" ht="45" customHeight="1" x14ac:dyDescent="0.3">
      <c r="A11" s="251" t="s">
        <v>242</v>
      </c>
      <c r="B11" s="251" t="s">
        <v>243</v>
      </c>
      <c r="C11" s="251" t="s">
        <v>244</v>
      </c>
      <c r="D11" s="251" t="s">
        <v>2907</v>
      </c>
      <c r="E11" s="251" t="s">
        <v>20</v>
      </c>
      <c r="F11" s="251" t="s">
        <v>18</v>
      </c>
      <c r="G11" s="252"/>
      <c r="H11" s="252"/>
      <c r="I11" s="252"/>
      <c r="J11" s="251"/>
      <c r="K11" s="251"/>
    </row>
    <row r="12" spans="1:11" ht="45" customHeight="1" x14ac:dyDescent="0.3">
      <c r="A12" s="251" t="s">
        <v>245</v>
      </c>
      <c r="B12" s="251" t="s">
        <v>246</v>
      </c>
      <c r="C12" s="251" t="s">
        <v>247</v>
      </c>
      <c r="D12" s="251" t="s">
        <v>2907</v>
      </c>
      <c r="E12" s="251" t="s">
        <v>20</v>
      </c>
      <c r="F12" s="251" t="s">
        <v>18</v>
      </c>
      <c r="G12" s="252"/>
      <c r="H12" s="252"/>
      <c r="I12" s="252"/>
      <c r="J12" s="251"/>
      <c r="K12" s="251"/>
    </row>
    <row r="13" spans="1:11" ht="45" customHeight="1" x14ac:dyDescent="0.3">
      <c r="A13" s="251" t="s">
        <v>902</v>
      </c>
      <c r="B13" s="251" t="s">
        <v>903</v>
      </c>
      <c r="C13" s="251" t="s">
        <v>904</v>
      </c>
      <c r="D13" s="251" t="s">
        <v>2906</v>
      </c>
      <c r="E13" s="251" t="s">
        <v>20</v>
      </c>
      <c r="F13" s="251" t="s">
        <v>18</v>
      </c>
      <c r="G13" s="252"/>
      <c r="H13" s="252"/>
      <c r="I13" s="252"/>
      <c r="J13" s="251"/>
      <c r="K13" s="251" t="s">
        <v>905</v>
      </c>
    </row>
    <row r="14" spans="1:11" ht="45" customHeight="1" x14ac:dyDescent="0.3">
      <c r="A14" s="251" t="s">
        <v>906</v>
      </c>
      <c r="B14" s="251" t="s">
        <v>907</v>
      </c>
      <c r="C14" s="251" t="s">
        <v>908</v>
      </c>
      <c r="D14" s="251" t="s">
        <v>2906</v>
      </c>
      <c r="E14" s="251" t="s">
        <v>20</v>
      </c>
      <c r="F14" s="251" t="s">
        <v>17</v>
      </c>
      <c r="G14" s="252"/>
      <c r="H14" s="252"/>
      <c r="I14" s="252"/>
      <c r="J14" s="251"/>
      <c r="K14" s="251" t="s">
        <v>905</v>
      </c>
    </row>
    <row r="15" spans="1:11" ht="45" customHeight="1" x14ac:dyDescent="0.3">
      <c r="A15" s="251" t="s">
        <v>909</v>
      </c>
      <c r="B15" s="251" t="s">
        <v>910</v>
      </c>
      <c r="C15" s="251" t="s">
        <v>911</v>
      </c>
      <c r="D15" s="251" t="s">
        <v>2906</v>
      </c>
      <c r="E15" s="251" t="s">
        <v>20</v>
      </c>
      <c r="F15" s="251" t="s">
        <v>18</v>
      </c>
      <c r="G15" s="252"/>
      <c r="H15" s="252"/>
      <c r="I15" s="252"/>
      <c r="J15" s="251"/>
      <c r="K15" s="251" t="s">
        <v>905</v>
      </c>
    </row>
    <row r="16" spans="1:11" ht="45" customHeight="1" x14ac:dyDescent="0.3">
      <c r="A16" s="251" t="s">
        <v>912</v>
      </c>
      <c r="B16" s="251" t="s">
        <v>913</v>
      </c>
      <c r="C16" s="251" t="s">
        <v>914</v>
      </c>
      <c r="D16" s="251" t="s">
        <v>2906</v>
      </c>
      <c r="E16" s="251" t="s">
        <v>20</v>
      </c>
      <c r="F16" s="251" t="s">
        <v>17</v>
      </c>
      <c r="G16" s="252"/>
      <c r="H16" s="252"/>
      <c r="I16" s="252"/>
      <c r="J16" s="251"/>
      <c r="K16" s="251" t="s">
        <v>905</v>
      </c>
    </row>
    <row r="17" spans="1:11" ht="45" customHeight="1" x14ac:dyDescent="0.3">
      <c r="A17" s="251" t="s">
        <v>915</v>
      </c>
      <c r="B17" s="251" t="s">
        <v>916</v>
      </c>
      <c r="C17" s="251" t="s">
        <v>917</v>
      </c>
      <c r="D17" s="251" t="s">
        <v>2906</v>
      </c>
      <c r="E17" s="251" t="s">
        <v>20</v>
      </c>
      <c r="F17" s="251" t="s">
        <v>18</v>
      </c>
      <c r="G17" s="252"/>
      <c r="H17" s="252"/>
      <c r="I17" s="252"/>
      <c r="J17" s="251"/>
      <c r="K17" s="251" t="s">
        <v>905</v>
      </c>
    </row>
    <row r="18" spans="1:11" ht="45" customHeight="1" x14ac:dyDescent="0.3">
      <c r="A18" s="251" t="s">
        <v>918</v>
      </c>
      <c r="B18" s="251" t="s">
        <v>919</v>
      </c>
      <c r="C18" s="251" t="s">
        <v>920</v>
      </c>
      <c r="D18" s="251" t="s">
        <v>2906</v>
      </c>
      <c r="E18" s="251" t="s">
        <v>20</v>
      </c>
      <c r="F18" s="251" t="s">
        <v>17</v>
      </c>
      <c r="G18" s="252"/>
      <c r="H18" s="252"/>
      <c r="I18" s="252"/>
      <c r="J18" s="251"/>
      <c r="K18" s="251" t="s">
        <v>905</v>
      </c>
    </row>
    <row r="19" spans="1:11" ht="45" customHeight="1" x14ac:dyDescent="0.3">
      <c r="A19" s="251" t="s">
        <v>921</v>
      </c>
      <c r="B19" s="251" t="s">
        <v>922</v>
      </c>
      <c r="C19" s="251" t="s">
        <v>923</v>
      </c>
      <c r="D19" s="251" t="s">
        <v>2906</v>
      </c>
      <c r="E19" s="251" t="s">
        <v>20</v>
      </c>
      <c r="F19" s="251" t="s">
        <v>18</v>
      </c>
      <c r="G19" s="252"/>
      <c r="H19" s="252"/>
      <c r="I19" s="252"/>
      <c r="J19" s="251"/>
      <c r="K19" s="251" t="s">
        <v>905</v>
      </c>
    </row>
    <row r="20" spans="1:11" ht="45" customHeight="1" x14ac:dyDescent="0.3">
      <c r="A20" s="251" t="s">
        <v>924</v>
      </c>
      <c r="B20" s="251" t="s">
        <v>925</v>
      </c>
      <c r="C20" s="251" t="s">
        <v>926</v>
      </c>
      <c r="D20" s="251" t="s">
        <v>2906</v>
      </c>
      <c r="E20" s="251" t="s">
        <v>20</v>
      </c>
      <c r="F20" s="251" t="s">
        <v>17</v>
      </c>
      <c r="G20" s="252"/>
      <c r="H20" s="252"/>
      <c r="I20" s="252"/>
      <c r="J20" s="251"/>
      <c r="K20" s="251" t="s">
        <v>905</v>
      </c>
    </row>
    <row r="21" spans="1:11" ht="45" customHeight="1" x14ac:dyDescent="0.3">
      <c r="A21" s="251" t="s">
        <v>927</v>
      </c>
      <c r="B21" s="251" t="s">
        <v>928</v>
      </c>
      <c r="C21" s="251" t="s">
        <v>929</v>
      </c>
      <c r="D21" s="251" t="s">
        <v>2907</v>
      </c>
      <c r="E21" s="251" t="s">
        <v>20</v>
      </c>
      <c r="F21" s="251" t="s">
        <v>17</v>
      </c>
      <c r="G21" s="252"/>
      <c r="H21" s="252"/>
      <c r="I21" s="252"/>
      <c r="J21" s="251"/>
      <c r="K21" s="251" t="s">
        <v>905</v>
      </c>
    </row>
    <row r="22" spans="1:11" ht="45" customHeight="1" x14ac:dyDescent="0.3">
      <c r="A22" s="251" t="s">
        <v>930</v>
      </c>
      <c r="B22" s="251" t="s">
        <v>931</v>
      </c>
      <c r="C22" s="251" t="s">
        <v>932</v>
      </c>
      <c r="D22" s="251" t="s">
        <v>2907</v>
      </c>
      <c r="E22" s="251" t="s">
        <v>20</v>
      </c>
      <c r="F22" s="251" t="s">
        <v>17</v>
      </c>
      <c r="G22" s="252"/>
      <c r="H22" s="252"/>
      <c r="I22" s="252"/>
      <c r="J22" s="251"/>
      <c r="K22" s="251" t="s">
        <v>905</v>
      </c>
    </row>
    <row r="23" spans="1:11" ht="45" customHeight="1" x14ac:dyDescent="0.3">
      <c r="A23" s="251" t="s">
        <v>933</v>
      </c>
      <c r="B23" s="251" t="s">
        <v>934</v>
      </c>
      <c r="C23" s="251" t="s">
        <v>935</v>
      </c>
      <c r="D23" s="251" t="s">
        <v>2906</v>
      </c>
      <c r="E23" s="251" t="s">
        <v>16</v>
      </c>
      <c r="F23" s="251" t="s">
        <v>17</v>
      </c>
      <c r="G23" s="252"/>
      <c r="H23" s="252"/>
      <c r="I23" s="252"/>
      <c r="J23" s="251"/>
      <c r="K23" s="251" t="s">
        <v>905</v>
      </c>
    </row>
    <row r="24" spans="1:11" ht="45" customHeight="1" x14ac:dyDescent="0.3">
      <c r="A24" s="251" t="s">
        <v>1003</v>
      </c>
      <c r="B24" s="251" t="s">
        <v>1004</v>
      </c>
      <c r="C24" s="251" t="s">
        <v>1005</v>
      </c>
      <c r="D24" s="251" t="s">
        <v>2906</v>
      </c>
      <c r="E24" s="251" t="s">
        <v>16</v>
      </c>
      <c r="F24" s="251" t="s">
        <v>18</v>
      </c>
      <c r="G24" s="252"/>
      <c r="H24" s="252"/>
      <c r="I24" s="252"/>
      <c r="J24" s="251"/>
      <c r="K24" s="251" t="s">
        <v>24</v>
      </c>
    </row>
    <row r="25" spans="1:11" ht="45" customHeight="1" x14ac:dyDescent="0.3">
      <c r="A25" s="251" t="s">
        <v>1006</v>
      </c>
      <c r="B25" s="251" t="s">
        <v>1007</v>
      </c>
      <c r="C25" s="251" t="s">
        <v>1008</v>
      </c>
      <c r="D25" s="251" t="s">
        <v>2906</v>
      </c>
      <c r="E25" s="251" t="s">
        <v>16</v>
      </c>
      <c r="F25" s="251" t="s">
        <v>18</v>
      </c>
      <c r="G25" s="252"/>
      <c r="H25" s="252"/>
      <c r="I25" s="252"/>
      <c r="J25" s="251"/>
      <c r="K25" s="251"/>
    </row>
    <row r="26" spans="1:11" ht="45" customHeight="1" x14ac:dyDescent="0.3">
      <c r="A26" s="251" t="s">
        <v>1009</v>
      </c>
      <c r="B26" s="251" t="s">
        <v>1010</v>
      </c>
      <c r="C26" s="251" t="s">
        <v>1011</v>
      </c>
      <c r="D26" s="251" t="s">
        <v>2906</v>
      </c>
      <c r="E26" s="251" t="s">
        <v>16</v>
      </c>
      <c r="F26" s="251" t="s">
        <v>18</v>
      </c>
      <c r="G26" s="252"/>
      <c r="H26" s="252"/>
      <c r="I26" s="252"/>
      <c r="J26" s="251"/>
      <c r="K26" s="251"/>
    </row>
    <row r="27" spans="1:11" ht="45" customHeight="1" x14ac:dyDescent="0.3">
      <c r="A27" s="251" t="s">
        <v>1012</v>
      </c>
      <c r="B27" s="251" t="s">
        <v>1013</v>
      </c>
      <c r="C27" s="251" t="s">
        <v>1014</v>
      </c>
      <c r="D27" s="251" t="s">
        <v>2906</v>
      </c>
      <c r="E27" s="251" t="s">
        <v>16</v>
      </c>
      <c r="F27" s="251" t="s">
        <v>18</v>
      </c>
      <c r="G27" s="252"/>
      <c r="H27" s="252"/>
      <c r="I27" s="252"/>
      <c r="J27" s="251"/>
      <c r="K27" s="251"/>
    </row>
    <row r="28" spans="1:11" ht="45" customHeight="1" x14ac:dyDescent="0.3">
      <c r="A28" s="251" t="s">
        <v>1015</v>
      </c>
      <c r="B28" s="251" t="s">
        <v>1016</v>
      </c>
      <c r="C28" s="251" t="s">
        <v>1017</v>
      </c>
      <c r="D28" s="251" t="s">
        <v>2906</v>
      </c>
      <c r="E28" s="251" t="s">
        <v>16</v>
      </c>
      <c r="F28" s="251" t="s">
        <v>18</v>
      </c>
      <c r="G28" s="252"/>
      <c r="H28" s="252"/>
      <c r="I28" s="252"/>
      <c r="J28" s="251"/>
      <c r="K28" s="251" t="s">
        <v>212</v>
      </c>
    </row>
    <row r="29" spans="1:11" ht="45" customHeight="1" x14ac:dyDescent="0.3">
      <c r="A29" s="251" t="s">
        <v>1015</v>
      </c>
      <c r="B29" s="251" t="s">
        <v>1016</v>
      </c>
      <c r="C29" s="251" t="s">
        <v>1017</v>
      </c>
      <c r="D29" s="251" t="s">
        <v>1493</v>
      </c>
      <c r="E29" s="251" t="s">
        <v>16</v>
      </c>
      <c r="F29" s="251" t="s">
        <v>17</v>
      </c>
      <c r="G29" s="252"/>
      <c r="H29" s="252"/>
      <c r="I29" s="252"/>
      <c r="J29" s="251"/>
      <c r="K29" s="251" t="s">
        <v>212</v>
      </c>
    </row>
    <row r="30" spans="1:11" ht="45" customHeight="1" x14ac:dyDescent="0.3">
      <c r="A30" s="251" t="s">
        <v>414</v>
      </c>
      <c r="B30" s="251" t="s">
        <v>415</v>
      </c>
      <c r="C30" s="251" t="s">
        <v>416</v>
      </c>
      <c r="D30" s="251" t="s">
        <v>1587</v>
      </c>
      <c r="E30" s="251" t="s">
        <v>20</v>
      </c>
      <c r="F30" s="251" t="s">
        <v>17</v>
      </c>
      <c r="G30" s="366"/>
      <c r="H30" s="366"/>
      <c r="I30" s="366"/>
      <c r="J30" s="268"/>
      <c r="K30" s="268"/>
    </row>
  </sheetData>
  <conditionalFormatting sqref="A3:I30">
    <cfRule type="expression" dxfId="15" priority="1">
      <formula>$F3="d"</formula>
    </cfRule>
    <cfRule type="expression" dxfId="14" priority="2">
      <formula>$F3="m"</formula>
    </cfRule>
  </conditionalFormatting>
  <conditionalFormatting sqref="A3:K30">
    <cfRule type="expression" dxfId="13" priority="3">
      <formula>$F3="v"</formula>
    </cfRule>
    <cfRule type="expression" dxfId="12" priority="4">
      <formula>$F3="no"</formula>
    </cfRule>
  </conditionalFormatting>
  <printOptions horizontalCentered="1"/>
  <pageMargins left="0.7" right="0.7" top="0.25" bottom="0.25" header="0.05" footer="0.3"/>
  <pageSetup orientation="landscape" r:id="rId1"/>
  <headerFooter>
    <oddHeader xml:space="preserve">&amp;L&amp;A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0226-02BB-45F2-BF7A-BC5E78DB995F}">
  <dimension ref="A2:K35"/>
  <sheetViews>
    <sheetView workbookViewId="0">
      <selection activeCell="L9" sqref="L3:L9"/>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94</v>
      </c>
      <c r="B3" s="251" t="s">
        <v>95</v>
      </c>
      <c r="C3" s="251" t="s">
        <v>96</v>
      </c>
      <c r="D3" s="251" t="s">
        <v>2906</v>
      </c>
      <c r="E3" s="251" t="s">
        <v>16</v>
      </c>
      <c r="F3" s="251" t="s">
        <v>18</v>
      </c>
      <c r="G3" s="252"/>
      <c r="H3" s="252"/>
      <c r="I3" s="252"/>
      <c r="J3" s="251"/>
      <c r="K3" s="251" t="s">
        <v>24</v>
      </c>
    </row>
    <row r="4" spans="1:11" ht="45" customHeight="1" x14ac:dyDescent="0.3">
      <c r="A4" s="251" t="s">
        <v>98</v>
      </c>
      <c r="B4" s="251" t="s">
        <v>99</v>
      </c>
      <c r="C4" s="251" t="s">
        <v>100</v>
      </c>
      <c r="D4" s="251" t="s">
        <v>2906</v>
      </c>
      <c r="E4" s="251" t="s">
        <v>16</v>
      </c>
      <c r="F4" s="251" t="s">
        <v>18</v>
      </c>
      <c r="G4" s="252"/>
      <c r="H4" s="252"/>
      <c r="I4" s="252"/>
      <c r="J4" s="251"/>
      <c r="K4" s="251" t="s">
        <v>24</v>
      </c>
    </row>
    <row r="5" spans="1:11" ht="45" customHeight="1" x14ac:dyDescent="0.3">
      <c r="A5" s="251" t="s">
        <v>101</v>
      </c>
      <c r="B5" s="251" t="s">
        <v>102</v>
      </c>
      <c r="C5" s="251" t="s">
        <v>103</v>
      </c>
      <c r="D5" s="251" t="s">
        <v>2906</v>
      </c>
      <c r="E5" s="251" t="s">
        <v>16</v>
      </c>
      <c r="F5" s="251" t="s">
        <v>18</v>
      </c>
      <c r="G5" s="252"/>
      <c r="H5" s="252"/>
      <c r="I5" s="252"/>
      <c r="J5" s="251"/>
      <c r="K5" s="251" t="s">
        <v>24</v>
      </c>
    </row>
    <row r="6" spans="1:11" ht="45" customHeight="1" x14ac:dyDescent="0.3">
      <c r="A6" s="251" t="s">
        <v>206</v>
      </c>
      <c r="B6" s="251" t="s">
        <v>207</v>
      </c>
      <c r="C6" s="251" t="s">
        <v>208</v>
      </c>
      <c r="D6" s="251" t="s">
        <v>2906</v>
      </c>
      <c r="E6" s="251" t="s">
        <v>16</v>
      </c>
      <c r="F6" s="251" t="s">
        <v>17</v>
      </c>
      <c r="G6" s="252"/>
      <c r="H6" s="252"/>
      <c r="I6" s="252"/>
      <c r="J6" s="251"/>
      <c r="K6" s="251" t="s">
        <v>24</v>
      </c>
    </row>
    <row r="7" spans="1:11" ht="45" customHeight="1" x14ac:dyDescent="0.3">
      <c r="A7" s="251" t="s">
        <v>1342</v>
      </c>
      <c r="B7" s="251" t="s">
        <v>1343</v>
      </c>
      <c r="C7" s="251" t="s">
        <v>1344</v>
      </c>
      <c r="D7" s="251" t="s">
        <v>2906</v>
      </c>
      <c r="E7" s="251" t="s">
        <v>16</v>
      </c>
      <c r="F7" s="251" t="s">
        <v>17</v>
      </c>
      <c r="G7" s="252"/>
      <c r="H7" s="252"/>
      <c r="I7" s="252"/>
      <c r="J7" s="251"/>
      <c r="K7" s="251" t="s">
        <v>1345</v>
      </c>
    </row>
    <row r="8" spans="1:11" ht="45" customHeight="1" x14ac:dyDescent="0.3">
      <c r="A8" s="251"/>
      <c r="B8" s="251"/>
      <c r="C8" s="251"/>
      <c r="D8" s="251"/>
      <c r="E8" s="251"/>
      <c r="F8" s="251"/>
      <c r="G8" s="252"/>
      <c r="H8" s="252"/>
      <c r="I8" s="252"/>
      <c r="J8" s="251"/>
      <c r="K8" s="251"/>
    </row>
    <row r="9" spans="1:11" ht="45" customHeight="1" x14ac:dyDescent="0.3">
      <c r="A9" s="251"/>
      <c r="B9" s="251"/>
      <c r="C9" s="251"/>
      <c r="D9" s="251"/>
      <c r="E9" s="251"/>
      <c r="F9" s="251"/>
      <c r="G9" s="252"/>
      <c r="H9" s="252"/>
      <c r="I9" s="252"/>
      <c r="J9" s="251"/>
      <c r="K9" s="251"/>
    </row>
    <row r="10" spans="1:11" ht="45" customHeight="1" x14ac:dyDescent="0.3">
      <c r="A10" s="11"/>
      <c r="B10" s="6"/>
      <c r="C10" s="6"/>
      <c r="D10" s="1"/>
      <c r="E10" s="1"/>
      <c r="F10" s="1"/>
      <c r="G10" s="2"/>
      <c r="H10" s="2"/>
      <c r="I10" s="2"/>
      <c r="J10" s="4"/>
      <c r="K10" s="1"/>
    </row>
    <row r="11" spans="1:11" ht="45" customHeight="1" x14ac:dyDescent="0.3">
      <c r="A11" s="11"/>
      <c r="B11" s="6"/>
      <c r="C11" s="6"/>
      <c r="D11" s="1"/>
      <c r="E11" s="1"/>
      <c r="F11" s="1"/>
      <c r="G11" s="2"/>
      <c r="H11" s="2"/>
      <c r="I11" s="2"/>
      <c r="J11" s="4"/>
      <c r="K11" s="1"/>
    </row>
    <row r="12" spans="1:11" ht="45" customHeight="1" x14ac:dyDescent="0.3">
      <c r="A12" s="11"/>
      <c r="B12" s="6"/>
      <c r="C12" s="6"/>
      <c r="D12" s="1"/>
      <c r="E12" s="1"/>
      <c r="F12" s="1"/>
      <c r="G12" s="2"/>
      <c r="H12" s="2"/>
      <c r="I12" s="2"/>
      <c r="J12" s="4"/>
      <c r="K12" s="1"/>
    </row>
    <row r="13" spans="1:11" ht="45" customHeight="1" x14ac:dyDescent="0.3">
      <c r="A13" s="11"/>
      <c r="B13" s="11"/>
      <c r="C13" s="11"/>
      <c r="D13" s="11"/>
      <c r="E13" s="11"/>
      <c r="F13" s="11"/>
      <c r="G13" s="14"/>
      <c r="H13" s="14"/>
      <c r="I13" s="14"/>
      <c r="J13" s="10"/>
      <c r="K13" s="15"/>
    </row>
    <row r="14" spans="1:11" ht="45" customHeight="1" x14ac:dyDescent="0.3">
      <c r="A14" s="11"/>
      <c r="B14" s="11"/>
      <c r="C14" s="11"/>
      <c r="D14" s="11"/>
      <c r="E14" s="11"/>
      <c r="F14" s="11"/>
      <c r="G14" s="14"/>
      <c r="H14" s="14"/>
      <c r="I14" s="14"/>
      <c r="J14" s="10"/>
      <c r="K14" s="15"/>
    </row>
    <row r="15" spans="1:11" ht="45" customHeight="1" x14ac:dyDescent="0.3">
      <c r="A15" s="11"/>
      <c r="B15" s="11"/>
      <c r="C15" s="11"/>
      <c r="D15" s="11"/>
      <c r="E15" s="11"/>
      <c r="F15" s="11"/>
      <c r="G15" s="14"/>
      <c r="H15" s="14"/>
      <c r="I15" s="14"/>
      <c r="J15" s="10"/>
      <c r="K15" s="15"/>
    </row>
    <row r="16" spans="1:11" ht="45" customHeight="1" x14ac:dyDescent="0.3">
      <c r="A16" s="11"/>
      <c r="B16" s="11"/>
      <c r="C16" s="11"/>
      <c r="D16" s="11"/>
      <c r="E16" s="11"/>
      <c r="F16" s="11"/>
      <c r="G16" s="14"/>
      <c r="H16" s="14"/>
      <c r="I16" s="14"/>
      <c r="J16" s="10"/>
      <c r="K16" s="15"/>
    </row>
    <row r="17" spans="1:11" ht="45" customHeight="1" x14ac:dyDescent="0.3">
      <c r="A17" s="11"/>
      <c r="B17" s="11"/>
      <c r="C17" s="11"/>
      <c r="D17" s="11"/>
      <c r="E17" s="11"/>
      <c r="F17" s="11"/>
      <c r="G17" s="14"/>
      <c r="H17" s="14"/>
      <c r="I17" s="14"/>
      <c r="J17" s="10"/>
      <c r="K17" s="15"/>
    </row>
    <row r="18" spans="1:11" ht="45" customHeight="1" x14ac:dyDescent="0.3">
      <c r="A18" s="11"/>
      <c r="B18" s="11"/>
      <c r="C18" s="11"/>
      <c r="D18" s="11"/>
      <c r="E18" s="11"/>
      <c r="F18" s="11"/>
      <c r="G18" s="14"/>
      <c r="H18" s="14"/>
      <c r="I18" s="14"/>
      <c r="J18" s="10"/>
      <c r="K18" s="15"/>
    </row>
    <row r="19" spans="1:11" ht="45" customHeight="1" x14ac:dyDescent="0.3">
      <c r="A19" s="11"/>
      <c r="B19" s="11"/>
      <c r="C19" s="11"/>
      <c r="D19" s="11"/>
      <c r="E19" s="11"/>
      <c r="F19" s="11"/>
      <c r="G19" s="14"/>
      <c r="H19" s="14"/>
      <c r="I19" s="14"/>
      <c r="J19" s="10"/>
      <c r="K19" s="15"/>
    </row>
    <row r="20" spans="1:11" ht="45" customHeight="1" x14ac:dyDescent="0.3">
      <c r="A20" s="11"/>
      <c r="B20" s="11"/>
      <c r="C20" s="11"/>
      <c r="D20" s="11"/>
      <c r="E20" s="11"/>
      <c r="F20" s="11"/>
      <c r="G20" s="14"/>
      <c r="H20" s="14"/>
      <c r="I20" s="14"/>
      <c r="J20" s="10"/>
      <c r="K20" s="15"/>
    </row>
    <row r="21" spans="1:11" ht="45" customHeight="1" x14ac:dyDescent="0.3">
      <c r="A21" s="11"/>
      <c r="B21" s="11"/>
      <c r="C21" s="11"/>
      <c r="D21" s="11"/>
      <c r="E21" s="11"/>
      <c r="F21" s="11"/>
      <c r="G21" s="14"/>
      <c r="H21" s="14"/>
      <c r="I21" s="14"/>
      <c r="J21" s="10"/>
      <c r="K21" s="15"/>
    </row>
    <row r="22" spans="1:11" ht="45" customHeight="1" x14ac:dyDescent="0.3">
      <c r="A22" s="11"/>
      <c r="B22" s="11"/>
      <c r="C22" s="11"/>
      <c r="D22" s="11"/>
      <c r="E22" s="11"/>
      <c r="F22" s="11"/>
      <c r="G22" s="14"/>
      <c r="H22" s="14"/>
      <c r="I22" s="14"/>
      <c r="J22" s="10"/>
      <c r="K22" s="15"/>
    </row>
    <row r="23" spans="1:11" ht="45" customHeight="1" x14ac:dyDescent="0.3">
      <c r="A23" s="11"/>
      <c r="B23" s="11"/>
      <c r="C23" s="11"/>
      <c r="D23" s="11"/>
      <c r="E23" s="11"/>
      <c r="F23" s="11"/>
      <c r="G23" s="14"/>
      <c r="H23" s="14"/>
      <c r="I23" s="14"/>
      <c r="J23" s="10"/>
      <c r="K23" s="15"/>
    </row>
    <row r="24" spans="1:11" ht="45" customHeight="1" x14ac:dyDescent="0.3">
      <c r="A24" s="11"/>
      <c r="B24" s="11"/>
      <c r="C24" s="11"/>
      <c r="D24" s="11"/>
      <c r="E24" s="11"/>
      <c r="F24" s="11"/>
      <c r="G24" s="14"/>
      <c r="H24" s="14"/>
      <c r="I24" s="14"/>
      <c r="J24" s="10"/>
      <c r="K24" s="15"/>
    </row>
    <row r="25" spans="1:11" ht="45" customHeight="1" x14ac:dyDescent="0.3">
      <c r="A25" s="11"/>
      <c r="B25" s="11"/>
      <c r="C25" s="11"/>
      <c r="D25" s="11"/>
      <c r="E25" s="11"/>
      <c r="F25" s="11"/>
      <c r="G25" s="14"/>
      <c r="H25" s="14"/>
      <c r="I25" s="14"/>
      <c r="J25" s="10"/>
      <c r="K25" s="15"/>
    </row>
    <row r="26" spans="1:11" ht="45" customHeight="1" x14ac:dyDescent="0.3">
      <c r="A26" s="11"/>
      <c r="B26" s="11"/>
      <c r="C26" s="11"/>
      <c r="D26" s="11"/>
      <c r="E26" s="11"/>
      <c r="F26" s="11"/>
      <c r="G26" s="11"/>
      <c r="H26" s="11"/>
      <c r="I26" s="11"/>
      <c r="J26" s="11"/>
      <c r="K26" s="16"/>
    </row>
    <row r="27" spans="1:11" ht="45" customHeight="1" x14ac:dyDescent="0.3">
      <c r="A27" s="11"/>
      <c r="B27" s="11"/>
      <c r="C27" s="11"/>
      <c r="D27" s="11"/>
      <c r="E27" s="11"/>
      <c r="F27" s="11"/>
      <c r="G27" s="11"/>
      <c r="H27" s="11"/>
      <c r="I27" s="11"/>
      <c r="J27" s="11"/>
      <c r="K27" s="16"/>
    </row>
    <row r="28" spans="1:11" ht="45" customHeight="1" x14ac:dyDescent="0.3">
      <c r="A28" s="11"/>
      <c r="B28" s="11"/>
      <c r="C28" s="11"/>
      <c r="D28" s="11"/>
      <c r="E28" s="11"/>
      <c r="F28" s="11"/>
      <c r="G28" s="11"/>
      <c r="H28" s="11"/>
      <c r="I28" s="11"/>
      <c r="J28" s="11"/>
      <c r="K28" s="16"/>
    </row>
    <row r="29" spans="1:11" ht="45" customHeight="1" x14ac:dyDescent="0.3">
      <c r="A29" s="11"/>
      <c r="B29" s="11"/>
      <c r="C29" s="11"/>
      <c r="D29" s="11"/>
      <c r="E29" s="11"/>
      <c r="F29" s="11"/>
      <c r="G29" s="11"/>
      <c r="H29" s="11"/>
      <c r="I29" s="11"/>
      <c r="J29" s="11"/>
      <c r="K29" s="16"/>
    </row>
    <row r="30" spans="1:11" ht="45" customHeight="1" x14ac:dyDescent="0.3">
      <c r="A30" s="11"/>
      <c r="B30" s="11"/>
      <c r="C30" s="11"/>
      <c r="D30" s="11"/>
      <c r="E30" s="11"/>
      <c r="F30" s="11"/>
      <c r="G30" s="11"/>
      <c r="H30" s="11"/>
      <c r="I30" s="11"/>
      <c r="J30" s="11"/>
      <c r="K30" s="16"/>
    </row>
    <row r="31" spans="1:11" ht="45" customHeight="1" x14ac:dyDescent="0.3">
      <c r="A31" s="11"/>
      <c r="B31" s="11"/>
      <c r="C31" s="11"/>
      <c r="D31" s="11"/>
      <c r="E31" s="11"/>
      <c r="F31" s="11"/>
      <c r="G31" s="11"/>
      <c r="H31" s="11"/>
      <c r="I31" s="11"/>
      <c r="J31" s="11"/>
      <c r="K31" s="16"/>
    </row>
    <row r="32" spans="1:11" ht="45" customHeight="1" x14ac:dyDescent="0.3">
      <c r="A32" s="11"/>
      <c r="B32" s="11"/>
      <c r="C32" s="11"/>
      <c r="D32" s="11"/>
      <c r="E32" s="11"/>
      <c r="F32" s="11"/>
      <c r="G32" s="11"/>
      <c r="H32" s="11"/>
      <c r="I32" s="11"/>
      <c r="J32" s="11"/>
      <c r="K32" s="16"/>
    </row>
    <row r="33" spans="1:11" ht="45" customHeight="1" x14ac:dyDescent="0.3">
      <c r="A33" s="11"/>
      <c r="B33" s="11"/>
      <c r="C33" s="11"/>
      <c r="D33" s="11"/>
      <c r="E33" s="11"/>
      <c r="F33" s="11"/>
      <c r="G33" s="11"/>
      <c r="H33" s="11"/>
      <c r="I33" s="11"/>
      <c r="J33" s="11"/>
      <c r="K33" s="16"/>
    </row>
    <row r="34" spans="1:11" ht="45" customHeight="1" x14ac:dyDescent="0.3">
      <c r="A34" s="11"/>
      <c r="B34" s="11"/>
      <c r="C34" s="11"/>
      <c r="D34" s="11"/>
      <c r="E34" s="11"/>
      <c r="F34" s="11"/>
      <c r="G34" s="11"/>
      <c r="H34" s="11"/>
      <c r="I34" s="11"/>
      <c r="J34" s="11"/>
      <c r="K34" s="16"/>
    </row>
    <row r="35" spans="1:11" ht="45" customHeight="1" x14ac:dyDescent="0.3">
      <c r="A35" s="11"/>
      <c r="B35" s="11"/>
      <c r="C35" s="11"/>
      <c r="D35" s="11"/>
      <c r="E35" s="11"/>
      <c r="F35" s="11"/>
      <c r="G35" s="11"/>
      <c r="H35" s="11"/>
      <c r="I35" s="11"/>
      <c r="J35" s="11"/>
      <c r="K35" s="16"/>
    </row>
  </sheetData>
  <conditionalFormatting sqref="A3:I35">
    <cfRule type="expression" dxfId="11" priority="1">
      <formula>$F3="d"</formula>
    </cfRule>
    <cfRule type="expression" dxfId="10" priority="2">
      <formula>$F3="m"</formula>
    </cfRule>
  </conditionalFormatting>
  <conditionalFormatting sqref="A3:K35">
    <cfRule type="expression" dxfId="9" priority="3">
      <formula>$F3="v"</formula>
    </cfRule>
    <cfRule type="expression" dxfId="8" priority="4">
      <formula>$F3="no"</formula>
    </cfRule>
  </conditionalFormatting>
  <printOptions horizontalCentered="1"/>
  <pageMargins left="0.2" right="0.2" top="0.25" bottom="0.25" header="0.05" footer="0.3"/>
  <pageSetup orientation="landscape" r:id="rId1"/>
  <headerFooter>
    <oddHeader>&amp;L&amp;A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530A6-F6C4-4847-AEA0-FED265FCE224}">
  <dimension ref="A2:K35"/>
  <sheetViews>
    <sheetView topLeftCell="A12" workbookViewId="0">
      <selection activeCell="B15" sqref="B15"/>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164</v>
      </c>
      <c r="B3" s="251" t="s">
        <v>165</v>
      </c>
      <c r="C3" s="251" t="s">
        <v>166</v>
      </c>
      <c r="D3" s="251" t="s">
        <v>2904</v>
      </c>
      <c r="E3" s="251" t="s">
        <v>16</v>
      </c>
      <c r="F3" s="251" t="s">
        <v>17</v>
      </c>
      <c r="G3" s="252"/>
      <c r="H3" s="252"/>
      <c r="I3" s="252"/>
      <c r="J3" s="251"/>
      <c r="K3" s="251"/>
    </row>
    <row r="4" spans="1:11" ht="45" customHeight="1" x14ac:dyDescent="0.3">
      <c r="A4" s="251" t="s">
        <v>168</v>
      </c>
      <c r="B4" s="251" t="s">
        <v>169</v>
      </c>
      <c r="C4" s="251" t="s">
        <v>170</v>
      </c>
      <c r="D4" s="251" t="s">
        <v>2904</v>
      </c>
      <c r="E4" s="251" t="s">
        <v>16</v>
      </c>
      <c r="F4" s="251" t="s">
        <v>17</v>
      </c>
      <c r="G4" s="252"/>
      <c r="H4" s="252"/>
      <c r="I4" s="252"/>
      <c r="J4" s="251"/>
      <c r="K4" s="251" t="s">
        <v>24</v>
      </c>
    </row>
    <row r="5" spans="1:11" ht="45" customHeight="1" x14ac:dyDescent="0.3">
      <c r="A5" s="251" t="s">
        <v>171</v>
      </c>
      <c r="B5" s="251" t="s">
        <v>172</v>
      </c>
      <c r="C5" s="251" t="s">
        <v>173</v>
      </c>
      <c r="D5" s="251" t="s">
        <v>2904</v>
      </c>
      <c r="E5" s="251" t="s">
        <v>16</v>
      </c>
      <c r="F5" s="251" t="s">
        <v>18</v>
      </c>
      <c r="G5" s="252"/>
      <c r="H5" s="252"/>
      <c r="I5" s="252"/>
      <c r="J5" s="251"/>
      <c r="K5" s="251" t="s">
        <v>24</v>
      </c>
    </row>
    <row r="6" spans="1:11" ht="45" customHeight="1" x14ac:dyDescent="0.3">
      <c r="A6" s="251" t="s">
        <v>174</v>
      </c>
      <c r="B6" s="251" t="s">
        <v>175</v>
      </c>
      <c r="C6" s="251" t="s">
        <v>176</v>
      </c>
      <c r="D6" s="251" t="s">
        <v>2904</v>
      </c>
      <c r="E6" s="251" t="s">
        <v>16</v>
      </c>
      <c r="F6" s="251" t="s">
        <v>18</v>
      </c>
      <c r="G6" s="252"/>
      <c r="H6" s="252"/>
      <c r="I6" s="252"/>
      <c r="J6" s="251"/>
      <c r="K6" s="251"/>
    </row>
    <row r="7" spans="1:11" ht="45" customHeight="1" x14ac:dyDescent="0.3">
      <c r="A7" s="251" t="s">
        <v>177</v>
      </c>
      <c r="B7" s="251" t="s">
        <v>178</v>
      </c>
      <c r="C7" s="251" t="s">
        <v>179</v>
      </c>
      <c r="D7" s="251" t="s">
        <v>2904</v>
      </c>
      <c r="E7" s="251" t="s">
        <v>16</v>
      </c>
      <c r="F7" s="251" t="s">
        <v>18</v>
      </c>
      <c r="G7" s="252"/>
      <c r="H7" s="252"/>
      <c r="I7" s="252"/>
      <c r="J7" s="251"/>
      <c r="K7" s="251" t="s">
        <v>24</v>
      </c>
    </row>
    <row r="8" spans="1:11" ht="45" customHeight="1" x14ac:dyDescent="0.3">
      <c r="A8" s="251" t="s">
        <v>180</v>
      </c>
      <c r="B8" s="251" t="s">
        <v>181</v>
      </c>
      <c r="C8" s="251" t="s">
        <v>182</v>
      </c>
      <c r="D8" s="251" t="s">
        <v>2904</v>
      </c>
      <c r="E8" s="251" t="s">
        <v>16</v>
      </c>
      <c r="F8" s="251" t="s">
        <v>18</v>
      </c>
      <c r="G8" s="252"/>
      <c r="H8" s="252"/>
      <c r="I8" s="252"/>
      <c r="J8" s="251"/>
      <c r="K8" s="251" t="s">
        <v>24</v>
      </c>
    </row>
    <row r="9" spans="1:11" ht="45" customHeight="1" x14ac:dyDescent="0.3">
      <c r="A9" s="251" t="s">
        <v>183</v>
      </c>
      <c r="B9" s="251" t="s">
        <v>184</v>
      </c>
      <c r="C9" s="251" t="s">
        <v>185</v>
      </c>
      <c r="D9" s="251" t="s">
        <v>2904</v>
      </c>
      <c r="E9" s="251" t="s">
        <v>16</v>
      </c>
      <c r="F9" s="251" t="s">
        <v>18</v>
      </c>
      <c r="G9" s="252"/>
      <c r="H9" s="252"/>
      <c r="I9" s="252"/>
      <c r="J9" s="251"/>
      <c r="K9" s="251" t="s">
        <v>24</v>
      </c>
    </row>
    <row r="10" spans="1:11" ht="45" customHeight="1" x14ac:dyDescent="0.3">
      <c r="A10" s="251" t="s">
        <v>186</v>
      </c>
      <c r="B10" s="251" t="s">
        <v>187</v>
      </c>
      <c r="C10" s="251" t="s">
        <v>188</v>
      </c>
      <c r="D10" s="251" t="s">
        <v>2904</v>
      </c>
      <c r="E10" s="251" t="s">
        <v>16</v>
      </c>
      <c r="F10" s="251" t="s">
        <v>18</v>
      </c>
      <c r="G10" s="252"/>
      <c r="H10" s="252"/>
      <c r="I10" s="252"/>
      <c r="J10" s="251"/>
      <c r="K10" s="251" t="s">
        <v>24</v>
      </c>
    </row>
    <row r="11" spans="1:11" ht="45" customHeight="1" x14ac:dyDescent="0.3">
      <c r="A11" s="251" t="s">
        <v>189</v>
      </c>
      <c r="B11" s="251" t="s">
        <v>190</v>
      </c>
      <c r="C11" s="251" t="s">
        <v>191</v>
      </c>
      <c r="D11" s="251" t="s">
        <v>2904</v>
      </c>
      <c r="E11" s="251" t="s">
        <v>16</v>
      </c>
      <c r="F11" s="251" t="s">
        <v>18</v>
      </c>
      <c r="G11" s="252"/>
      <c r="H11" s="252"/>
      <c r="I11" s="252"/>
      <c r="J11" s="251"/>
      <c r="K11" s="251" t="s">
        <v>24</v>
      </c>
    </row>
    <row r="12" spans="1:11" ht="45" customHeight="1" x14ac:dyDescent="0.3">
      <c r="A12" s="251" t="s">
        <v>192</v>
      </c>
      <c r="B12" s="251" t="s">
        <v>193</v>
      </c>
      <c r="C12" s="251" t="s">
        <v>194</v>
      </c>
      <c r="D12" s="251" t="s">
        <v>2904</v>
      </c>
      <c r="E12" s="251" t="s">
        <v>16</v>
      </c>
      <c r="F12" s="251" t="s">
        <v>18</v>
      </c>
      <c r="G12" s="252"/>
      <c r="H12" s="252"/>
      <c r="I12" s="252"/>
      <c r="J12" s="251"/>
      <c r="K12" s="251" t="s">
        <v>24</v>
      </c>
    </row>
    <row r="13" spans="1:11" ht="45" customHeight="1" x14ac:dyDescent="0.3">
      <c r="A13" s="251" t="s">
        <v>195</v>
      </c>
      <c r="B13" s="251" t="s">
        <v>196</v>
      </c>
      <c r="C13" s="251" t="s">
        <v>173</v>
      </c>
      <c r="D13" s="251" t="s">
        <v>2906</v>
      </c>
      <c r="E13" s="251" t="s">
        <v>16</v>
      </c>
      <c r="F13" s="251" t="s">
        <v>18</v>
      </c>
      <c r="G13" s="252"/>
      <c r="H13" s="252"/>
      <c r="I13" s="252"/>
      <c r="J13" s="251"/>
      <c r="K13" s="251"/>
    </row>
    <row r="14" spans="1:11" ht="45" customHeight="1" x14ac:dyDescent="0.3">
      <c r="A14" s="251" t="s">
        <v>197</v>
      </c>
      <c r="B14" s="251" t="s">
        <v>198</v>
      </c>
      <c r="C14" s="251" t="s">
        <v>199</v>
      </c>
      <c r="D14" s="251" t="s">
        <v>2906</v>
      </c>
      <c r="E14" s="251" t="s">
        <v>16</v>
      </c>
      <c r="F14" s="251" t="s">
        <v>18</v>
      </c>
      <c r="G14" s="252"/>
      <c r="H14" s="252"/>
      <c r="I14" s="252"/>
      <c r="J14" s="251"/>
      <c r="K14" s="251"/>
    </row>
    <row r="15" spans="1:11" ht="45" customHeight="1" x14ac:dyDescent="0.3">
      <c r="A15" s="251" t="s">
        <v>200</v>
      </c>
      <c r="B15" s="251" t="s">
        <v>201</v>
      </c>
      <c r="C15" s="251" t="s">
        <v>202</v>
      </c>
      <c r="D15" s="251" t="s">
        <v>2906</v>
      </c>
      <c r="E15" s="251" t="s">
        <v>16</v>
      </c>
      <c r="F15" s="251" t="s">
        <v>18</v>
      </c>
      <c r="G15" s="252"/>
      <c r="H15" s="252"/>
      <c r="I15" s="252"/>
      <c r="J15" s="251"/>
      <c r="K15" s="251"/>
    </row>
    <row r="16" spans="1:11" ht="45" customHeight="1" x14ac:dyDescent="0.3">
      <c r="A16" s="251" t="s">
        <v>203</v>
      </c>
      <c r="B16" s="251" t="s">
        <v>204</v>
      </c>
      <c r="C16" s="251" t="s">
        <v>205</v>
      </c>
      <c r="D16" s="251" t="s">
        <v>2906</v>
      </c>
      <c r="E16" s="251" t="s">
        <v>16</v>
      </c>
      <c r="F16" s="251" t="s">
        <v>18</v>
      </c>
      <c r="G16" s="252"/>
      <c r="H16" s="252"/>
      <c r="I16" s="252"/>
      <c r="J16" s="251"/>
      <c r="K16" s="251"/>
    </row>
    <row r="17" spans="1:11" ht="45" customHeight="1" x14ac:dyDescent="0.3">
      <c r="A17" s="251" t="s">
        <v>209</v>
      </c>
      <c r="B17" s="251" t="s">
        <v>210</v>
      </c>
      <c r="C17" s="251" t="s">
        <v>211</v>
      </c>
      <c r="D17" s="251" t="s">
        <v>2906</v>
      </c>
      <c r="E17" s="251" t="s">
        <v>16</v>
      </c>
      <c r="F17" s="251" t="s">
        <v>18</v>
      </c>
      <c r="G17" s="252"/>
      <c r="H17" s="252"/>
      <c r="I17" s="252"/>
      <c r="J17" s="251"/>
      <c r="K17" s="251" t="s">
        <v>212</v>
      </c>
    </row>
    <row r="18" spans="1:11" x14ac:dyDescent="0.3">
      <c r="A18" s="11"/>
      <c r="B18" s="11"/>
      <c r="C18" s="11"/>
      <c r="D18" s="11"/>
      <c r="E18" s="11"/>
      <c r="F18" s="11"/>
      <c r="G18" s="14"/>
      <c r="H18" s="14"/>
      <c r="I18" s="14"/>
      <c r="J18" s="10"/>
      <c r="K18" s="15"/>
    </row>
    <row r="19" spans="1:11" x14ac:dyDescent="0.3">
      <c r="A19" s="11"/>
      <c r="B19" s="11"/>
      <c r="C19" s="11"/>
      <c r="D19" s="11"/>
      <c r="E19" s="11"/>
      <c r="F19" s="11"/>
      <c r="G19" s="14"/>
      <c r="H19" s="14"/>
      <c r="I19" s="14"/>
      <c r="J19" s="10"/>
      <c r="K19" s="15"/>
    </row>
    <row r="20" spans="1:11" x14ac:dyDescent="0.3">
      <c r="A20" s="11"/>
      <c r="B20" s="11"/>
      <c r="C20" s="11"/>
      <c r="D20" s="11"/>
      <c r="E20" s="11"/>
      <c r="F20" s="11"/>
      <c r="G20" s="14"/>
      <c r="H20" s="14"/>
      <c r="I20" s="14"/>
      <c r="J20" s="10"/>
      <c r="K20" s="15"/>
    </row>
    <row r="21" spans="1:11" x14ac:dyDescent="0.3">
      <c r="A21" s="11"/>
      <c r="B21" s="11"/>
      <c r="C21" s="11"/>
      <c r="D21" s="11"/>
      <c r="E21" s="11"/>
      <c r="F21" s="11"/>
      <c r="G21" s="14"/>
      <c r="H21" s="14"/>
      <c r="I21" s="14"/>
      <c r="J21" s="10"/>
      <c r="K21" s="15"/>
    </row>
    <row r="22" spans="1:11" x14ac:dyDescent="0.3">
      <c r="A22" s="11"/>
      <c r="B22" s="11"/>
      <c r="C22" s="11"/>
      <c r="D22" s="11"/>
      <c r="E22" s="11"/>
      <c r="F22" s="11"/>
      <c r="G22" s="14"/>
      <c r="H22" s="14"/>
      <c r="I22" s="14"/>
      <c r="J22" s="10"/>
      <c r="K22" s="15"/>
    </row>
    <row r="23" spans="1:11" x14ac:dyDescent="0.3">
      <c r="A23" s="11"/>
      <c r="B23" s="11"/>
      <c r="C23" s="11"/>
      <c r="D23" s="11"/>
      <c r="E23" s="11"/>
      <c r="F23" s="11"/>
      <c r="G23" s="14"/>
      <c r="H23" s="14"/>
      <c r="I23" s="14"/>
      <c r="J23" s="10"/>
      <c r="K23" s="15"/>
    </row>
    <row r="24" spans="1:11" x14ac:dyDescent="0.3">
      <c r="A24" s="11"/>
      <c r="B24" s="11"/>
      <c r="C24" s="11"/>
      <c r="D24" s="11"/>
      <c r="E24" s="11"/>
      <c r="F24" s="11"/>
      <c r="G24" s="14"/>
      <c r="H24" s="14"/>
      <c r="I24" s="14"/>
      <c r="J24" s="10"/>
      <c r="K24" s="15"/>
    </row>
    <row r="25" spans="1:11" x14ac:dyDescent="0.3">
      <c r="A25" s="11"/>
      <c r="B25" s="11"/>
      <c r="C25" s="11"/>
      <c r="D25" s="11"/>
      <c r="E25" s="11"/>
      <c r="F25" s="11"/>
      <c r="G25" s="14"/>
      <c r="H25" s="14"/>
      <c r="I25" s="14"/>
      <c r="J25" s="10"/>
      <c r="K25" s="15"/>
    </row>
    <row r="26" spans="1:11" x14ac:dyDescent="0.3">
      <c r="A26" s="11"/>
      <c r="B26" s="11"/>
      <c r="C26" s="11"/>
      <c r="D26" s="11"/>
      <c r="E26" s="11"/>
      <c r="F26" s="11"/>
      <c r="G26" s="11"/>
      <c r="H26" s="11"/>
      <c r="I26" s="11"/>
      <c r="J26" s="11"/>
      <c r="K26" s="16"/>
    </row>
    <row r="27" spans="1:11" x14ac:dyDescent="0.3">
      <c r="A27" s="11"/>
      <c r="B27" s="11"/>
      <c r="C27" s="11"/>
      <c r="D27" s="11"/>
      <c r="E27" s="11"/>
      <c r="F27" s="11"/>
      <c r="G27" s="11"/>
      <c r="H27" s="11"/>
      <c r="I27" s="11"/>
      <c r="J27" s="11"/>
      <c r="K27" s="16"/>
    </row>
    <row r="28" spans="1:11" x14ac:dyDescent="0.3">
      <c r="A28" s="11"/>
      <c r="B28" s="11"/>
      <c r="C28" s="11"/>
      <c r="D28" s="11"/>
      <c r="E28" s="11"/>
      <c r="F28" s="11"/>
      <c r="G28" s="11"/>
      <c r="H28" s="11"/>
      <c r="I28" s="11"/>
      <c r="J28" s="11"/>
      <c r="K28" s="16"/>
    </row>
    <row r="29" spans="1:11" x14ac:dyDescent="0.3">
      <c r="A29" s="11"/>
      <c r="B29" s="11"/>
      <c r="C29" s="11"/>
      <c r="D29" s="11"/>
      <c r="E29" s="11"/>
      <c r="F29" s="11"/>
      <c r="G29" s="11"/>
      <c r="H29" s="11"/>
      <c r="I29" s="11"/>
      <c r="J29" s="11"/>
      <c r="K29" s="16"/>
    </row>
    <row r="30" spans="1:11" x14ac:dyDescent="0.3">
      <c r="A30" s="11"/>
      <c r="B30" s="11"/>
      <c r="C30" s="11"/>
      <c r="D30" s="11"/>
      <c r="E30" s="11"/>
      <c r="F30" s="11"/>
      <c r="G30" s="11"/>
      <c r="H30" s="11"/>
      <c r="I30" s="11"/>
      <c r="J30" s="11"/>
      <c r="K30" s="16"/>
    </row>
    <row r="31" spans="1:11" x14ac:dyDescent="0.3">
      <c r="A31" s="11"/>
      <c r="B31" s="11"/>
      <c r="C31" s="11"/>
      <c r="D31" s="11"/>
      <c r="E31" s="11"/>
      <c r="F31" s="11"/>
      <c r="G31" s="11"/>
      <c r="H31" s="11"/>
      <c r="I31" s="11"/>
      <c r="J31" s="11"/>
      <c r="K31" s="16"/>
    </row>
    <row r="32" spans="1:11" x14ac:dyDescent="0.3">
      <c r="A32" s="11"/>
      <c r="B32" s="11"/>
      <c r="C32" s="11"/>
      <c r="D32" s="11"/>
      <c r="E32" s="11"/>
      <c r="F32" s="11"/>
      <c r="G32" s="11"/>
      <c r="H32" s="11"/>
      <c r="I32" s="11"/>
      <c r="J32" s="11"/>
      <c r="K32" s="16"/>
    </row>
    <row r="33" spans="1:11" x14ac:dyDescent="0.3">
      <c r="A33" s="11"/>
      <c r="B33" s="11"/>
      <c r="C33" s="11"/>
      <c r="D33" s="11"/>
      <c r="E33" s="11"/>
      <c r="F33" s="11"/>
      <c r="G33" s="11"/>
      <c r="H33" s="11"/>
      <c r="I33" s="11"/>
      <c r="J33" s="11"/>
      <c r="K33" s="16"/>
    </row>
    <row r="34" spans="1:11" x14ac:dyDescent="0.3">
      <c r="A34" s="11"/>
      <c r="B34" s="11"/>
      <c r="C34" s="11"/>
      <c r="D34" s="11"/>
      <c r="E34" s="11"/>
      <c r="F34" s="11"/>
      <c r="G34" s="11"/>
      <c r="H34" s="11"/>
      <c r="I34" s="11"/>
      <c r="J34" s="11"/>
      <c r="K34" s="16"/>
    </row>
    <row r="35" spans="1:11" x14ac:dyDescent="0.3">
      <c r="A35" s="11"/>
      <c r="B35" s="11"/>
      <c r="C35" s="11"/>
      <c r="D35" s="11"/>
      <c r="E35" s="11"/>
      <c r="F35" s="11"/>
      <c r="G35" s="11"/>
      <c r="H35" s="11"/>
      <c r="I35" s="11"/>
      <c r="J35" s="11"/>
      <c r="K35" s="16"/>
    </row>
  </sheetData>
  <conditionalFormatting sqref="A3:I35">
    <cfRule type="expression" dxfId="7" priority="2">
      <formula>$F3="m"</formula>
    </cfRule>
  </conditionalFormatting>
  <conditionalFormatting sqref="A3:K35">
    <cfRule type="expression" dxfId="6" priority="3">
      <formula>$F3="v"</formula>
    </cfRule>
    <cfRule type="expression" dxfId="5" priority="4">
      <formula>$F3="no"</formula>
    </cfRule>
  </conditionalFormatting>
  <conditionalFormatting sqref="A3:KI35">
    <cfRule type="expression" dxfId="4" priority="1">
      <formula>$F3="d"</formula>
    </cfRule>
  </conditionalFormatting>
  <printOptions horizontalCentered="1"/>
  <pageMargins left="0.2" right="0.2" top="0.25" bottom="0.25" header="0.05" footer="0.3"/>
  <pageSetup orientation="landscape" r:id="rId1"/>
  <headerFooter>
    <oddHeader>&amp;L&amp;A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D63E5-DBA8-4D8D-9DF7-0564F1714753}">
  <dimension ref="A2:K39"/>
  <sheetViews>
    <sheetView tabSelected="1" topLeftCell="A34" workbookViewId="0">
      <selection activeCell="K39" sqref="A3:K39"/>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 t="s">
        <v>4</v>
      </c>
      <c r="B2" s="3" t="s">
        <v>5</v>
      </c>
      <c r="C2" s="3" t="s">
        <v>6</v>
      </c>
      <c r="D2" s="22" t="s">
        <v>7</v>
      </c>
      <c r="E2" s="22" t="s">
        <v>8</v>
      </c>
      <c r="F2" s="22" t="s">
        <v>1332</v>
      </c>
      <c r="G2" s="3" t="s">
        <v>29</v>
      </c>
      <c r="H2" s="3" t="s">
        <v>30</v>
      </c>
      <c r="I2" s="3" t="s">
        <v>31</v>
      </c>
      <c r="J2" s="3" t="s">
        <v>28</v>
      </c>
      <c r="K2" s="3" t="s">
        <v>14</v>
      </c>
    </row>
    <row r="3" spans="1:11" ht="45" customHeight="1" x14ac:dyDescent="0.3">
      <c r="A3" s="251" t="s">
        <v>71</v>
      </c>
      <c r="B3" s="251" t="s">
        <v>1633</v>
      </c>
      <c r="C3" s="251" t="s">
        <v>1634</v>
      </c>
      <c r="D3" s="251" t="s">
        <v>2906</v>
      </c>
      <c r="E3" s="251" t="s">
        <v>16</v>
      </c>
      <c r="F3" s="251" t="s">
        <v>17</v>
      </c>
      <c r="G3" s="252"/>
      <c r="H3" s="252"/>
      <c r="I3" s="252"/>
      <c r="J3" s="251"/>
      <c r="K3" s="251" t="s">
        <v>1637</v>
      </c>
    </row>
    <row r="4" spans="1:11" ht="45" customHeight="1" x14ac:dyDescent="0.3">
      <c r="A4" s="251" t="s">
        <v>73</v>
      </c>
      <c r="B4" s="251" t="s">
        <v>1640</v>
      </c>
      <c r="C4" s="251" t="s">
        <v>1641</v>
      </c>
      <c r="D4" s="251" t="s">
        <v>2906</v>
      </c>
      <c r="E4" s="251" t="s">
        <v>16</v>
      </c>
      <c r="F4" s="251" t="s">
        <v>17</v>
      </c>
      <c r="G4" s="252"/>
      <c r="H4" s="252"/>
      <c r="I4" s="252"/>
      <c r="J4" s="251"/>
      <c r="K4" s="251" t="s">
        <v>1637</v>
      </c>
    </row>
    <row r="5" spans="1:11" ht="45" customHeight="1" x14ac:dyDescent="0.3">
      <c r="A5" s="251" t="s">
        <v>75</v>
      </c>
      <c r="B5" s="251" t="s">
        <v>1644</v>
      </c>
      <c r="C5" s="251" t="s">
        <v>1645</v>
      </c>
      <c r="D5" s="251" t="s">
        <v>2906</v>
      </c>
      <c r="E5" s="251" t="s">
        <v>16</v>
      </c>
      <c r="F5" s="251" t="s">
        <v>17</v>
      </c>
      <c r="G5" s="252"/>
      <c r="H5" s="252"/>
      <c r="I5" s="252"/>
      <c r="J5" s="251"/>
      <c r="K5" s="251" t="s">
        <v>1637</v>
      </c>
    </row>
    <row r="6" spans="1:11" ht="45" customHeight="1" x14ac:dyDescent="0.3">
      <c r="A6" s="251" t="s">
        <v>93</v>
      </c>
      <c r="B6" s="251" t="s">
        <v>1658</v>
      </c>
      <c r="C6" s="251" t="s">
        <v>1659</v>
      </c>
      <c r="D6" s="251" t="s">
        <v>2906</v>
      </c>
      <c r="E6" s="251" t="s">
        <v>16</v>
      </c>
      <c r="F6" s="251" t="s">
        <v>18</v>
      </c>
      <c r="G6" s="252"/>
      <c r="H6" s="252"/>
      <c r="I6" s="252"/>
      <c r="J6" s="251"/>
      <c r="K6" s="251" t="s">
        <v>1660</v>
      </c>
    </row>
    <row r="7" spans="1:11" ht="45" customHeight="1" x14ac:dyDescent="0.3">
      <c r="A7" s="251" t="s">
        <v>1675</v>
      </c>
      <c r="B7" s="251" t="s">
        <v>1676</v>
      </c>
      <c r="C7" s="251" t="s">
        <v>1677</v>
      </c>
      <c r="D7" s="251" t="s">
        <v>2906</v>
      </c>
      <c r="E7" s="251" t="s">
        <v>16</v>
      </c>
      <c r="F7" s="251" t="s">
        <v>17</v>
      </c>
      <c r="G7" s="252"/>
      <c r="H7" s="252"/>
      <c r="I7" s="252"/>
      <c r="J7" s="251"/>
      <c r="K7" s="251" t="s">
        <v>1679</v>
      </c>
    </row>
    <row r="8" spans="1:11" ht="45" customHeight="1" x14ac:dyDescent="0.3">
      <c r="A8" s="251" t="s">
        <v>153</v>
      </c>
      <c r="B8" s="251" t="s">
        <v>1721</v>
      </c>
      <c r="C8" s="251" t="s">
        <v>1722</v>
      </c>
      <c r="D8" s="251" t="s">
        <v>2906</v>
      </c>
      <c r="E8" s="251" t="s">
        <v>16</v>
      </c>
      <c r="F8" s="251" t="s">
        <v>17</v>
      </c>
      <c r="G8" s="252"/>
      <c r="H8" s="252"/>
      <c r="I8" s="252"/>
      <c r="J8" s="251"/>
      <c r="K8" s="251" t="s">
        <v>1637</v>
      </c>
    </row>
    <row r="9" spans="1:11" ht="45" customHeight="1" x14ac:dyDescent="0.3">
      <c r="A9" s="251" t="s">
        <v>157</v>
      </c>
      <c r="B9" s="251" t="s">
        <v>1727</v>
      </c>
      <c r="C9" s="251" t="s">
        <v>1728</v>
      </c>
      <c r="D9" s="251" t="s">
        <v>2906</v>
      </c>
      <c r="E9" s="251" t="s">
        <v>16</v>
      </c>
      <c r="F9" s="251" t="s">
        <v>17</v>
      </c>
      <c r="G9" s="252"/>
      <c r="H9" s="252"/>
      <c r="I9" s="252"/>
      <c r="J9" s="251"/>
      <c r="K9" s="251" t="s">
        <v>1637</v>
      </c>
    </row>
    <row r="10" spans="1:11" ht="45" customHeight="1" x14ac:dyDescent="0.3">
      <c r="A10" s="251" t="s">
        <v>158</v>
      </c>
      <c r="B10" s="251" t="s">
        <v>1730</v>
      </c>
      <c r="C10" s="251" t="s">
        <v>1731</v>
      </c>
      <c r="D10" s="251" t="s">
        <v>2906</v>
      </c>
      <c r="E10" s="251" t="s">
        <v>16</v>
      </c>
      <c r="F10" s="251" t="s">
        <v>17</v>
      </c>
      <c r="G10" s="252"/>
      <c r="H10" s="252"/>
      <c r="I10" s="252"/>
      <c r="J10" s="251"/>
      <c r="K10" s="251" t="s">
        <v>1637</v>
      </c>
    </row>
    <row r="11" spans="1:11" ht="45" customHeight="1" x14ac:dyDescent="0.3">
      <c r="A11" s="251" t="s">
        <v>159</v>
      </c>
      <c r="B11" s="251" t="s">
        <v>1733</v>
      </c>
      <c r="C11" s="251" t="s">
        <v>1734</v>
      </c>
      <c r="D11" s="251" t="s">
        <v>2906</v>
      </c>
      <c r="E11" s="251" t="s">
        <v>16</v>
      </c>
      <c r="F11" s="251" t="s">
        <v>17</v>
      </c>
      <c r="G11" s="252"/>
      <c r="H11" s="252"/>
      <c r="I11" s="252"/>
      <c r="J11" s="251"/>
      <c r="K11" s="251" t="s">
        <v>1637</v>
      </c>
    </row>
    <row r="12" spans="1:11" ht="45" customHeight="1" x14ac:dyDescent="0.3">
      <c r="A12" s="251" t="s">
        <v>418</v>
      </c>
      <c r="B12" s="251" t="s">
        <v>1930</v>
      </c>
      <c r="C12" s="251" t="s">
        <v>1931</v>
      </c>
      <c r="D12" s="251" t="s">
        <v>2906</v>
      </c>
      <c r="E12" s="251" t="s">
        <v>16</v>
      </c>
      <c r="F12" s="251" t="s">
        <v>17</v>
      </c>
      <c r="G12" s="252"/>
      <c r="H12" s="252"/>
      <c r="I12" s="252"/>
      <c r="J12" s="251"/>
      <c r="K12" s="251" t="s">
        <v>1637</v>
      </c>
    </row>
    <row r="13" spans="1:11" ht="45" customHeight="1" x14ac:dyDescent="0.3">
      <c r="A13" s="251" t="s">
        <v>428</v>
      </c>
      <c r="B13" s="251" t="s">
        <v>1942</v>
      </c>
      <c r="C13" s="251" t="s">
        <v>1943</v>
      </c>
      <c r="D13" s="251" t="s">
        <v>2906</v>
      </c>
      <c r="E13" s="251" t="s">
        <v>16</v>
      </c>
      <c r="F13" s="251" t="s">
        <v>18</v>
      </c>
      <c r="G13" s="252"/>
      <c r="H13" s="252"/>
      <c r="I13" s="252"/>
      <c r="J13" s="251"/>
      <c r="K13" s="251" t="s">
        <v>905</v>
      </c>
    </row>
    <row r="14" spans="1:11" ht="45" customHeight="1" x14ac:dyDescent="0.3">
      <c r="A14" s="251" t="s">
        <v>429</v>
      </c>
      <c r="B14" s="251" t="s">
        <v>1946</v>
      </c>
      <c r="C14" s="251" t="s">
        <v>1947</v>
      </c>
      <c r="D14" s="251" t="s">
        <v>2906</v>
      </c>
      <c r="E14" s="251" t="s">
        <v>16</v>
      </c>
      <c r="F14" s="251" t="s">
        <v>17</v>
      </c>
      <c r="G14" s="252"/>
      <c r="H14" s="252"/>
      <c r="I14" s="252"/>
      <c r="J14" s="251"/>
      <c r="K14" s="251" t="s">
        <v>1637</v>
      </c>
    </row>
    <row r="15" spans="1:11" ht="45" customHeight="1" x14ac:dyDescent="0.3">
      <c r="A15" s="251" t="s">
        <v>430</v>
      </c>
      <c r="B15" s="251" t="s">
        <v>1949</v>
      </c>
      <c r="C15" s="251" t="s">
        <v>1950</v>
      </c>
      <c r="D15" s="251" t="s">
        <v>2906</v>
      </c>
      <c r="E15" s="251" t="s">
        <v>16</v>
      </c>
      <c r="F15" s="251" t="s">
        <v>18</v>
      </c>
      <c r="G15" s="252"/>
      <c r="H15" s="252"/>
      <c r="I15" s="252"/>
      <c r="J15" s="251"/>
      <c r="K15" s="251" t="s">
        <v>1637</v>
      </c>
    </row>
    <row r="16" spans="1:11" ht="45" customHeight="1" x14ac:dyDescent="0.3">
      <c r="A16" s="251" t="s">
        <v>599</v>
      </c>
      <c r="B16" s="251" t="s">
        <v>2067</v>
      </c>
      <c r="C16" s="251" t="s">
        <v>2068</v>
      </c>
      <c r="D16" s="251" t="s">
        <v>2906</v>
      </c>
      <c r="E16" s="251" t="s">
        <v>16</v>
      </c>
      <c r="F16" s="251" t="s">
        <v>17</v>
      </c>
      <c r="G16" s="252"/>
      <c r="H16" s="252"/>
      <c r="I16" s="252"/>
      <c r="J16" s="251"/>
      <c r="K16" s="251" t="s">
        <v>1637</v>
      </c>
    </row>
    <row r="17" spans="1:11" ht="45" customHeight="1" x14ac:dyDescent="0.3">
      <c r="A17" s="251" t="s">
        <v>600</v>
      </c>
      <c r="B17" s="251" t="s">
        <v>2070</v>
      </c>
      <c r="C17" s="251" t="s">
        <v>2071</v>
      </c>
      <c r="D17" s="251" t="s">
        <v>2906</v>
      </c>
      <c r="E17" s="251" t="s">
        <v>16</v>
      </c>
      <c r="F17" s="251" t="s">
        <v>18</v>
      </c>
      <c r="G17" s="252"/>
      <c r="H17" s="252"/>
      <c r="I17" s="252"/>
      <c r="J17" s="251"/>
      <c r="K17" s="251" t="s">
        <v>1637</v>
      </c>
    </row>
    <row r="18" spans="1:11" ht="45" customHeight="1" x14ac:dyDescent="0.3">
      <c r="A18" s="251" t="s">
        <v>2123</v>
      </c>
      <c r="B18" s="251" t="s">
        <v>2124</v>
      </c>
      <c r="C18" s="251" t="s">
        <v>2125</v>
      </c>
      <c r="D18" s="251" t="s">
        <v>2906</v>
      </c>
      <c r="E18" s="251" t="s">
        <v>16</v>
      </c>
      <c r="F18" s="251" t="s">
        <v>18</v>
      </c>
      <c r="G18" s="252"/>
      <c r="H18" s="252"/>
      <c r="I18" s="252"/>
      <c r="J18" s="251"/>
      <c r="K18" s="251" t="s">
        <v>905</v>
      </c>
    </row>
    <row r="19" spans="1:11" ht="45" customHeight="1" x14ac:dyDescent="0.3">
      <c r="A19" s="251" t="s">
        <v>637</v>
      </c>
      <c r="B19" s="251" t="s">
        <v>2128</v>
      </c>
      <c r="C19" s="251" t="s">
        <v>2129</v>
      </c>
      <c r="D19" s="251" t="s">
        <v>2906</v>
      </c>
      <c r="E19" s="251" t="s">
        <v>16</v>
      </c>
      <c r="F19" s="251" t="s">
        <v>18</v>
      </c>
      <c r="G19" s="252"/>
      <c r="H19" s="252"/>
      <c r="I19" s="252"/>
      <c r="J19" s="251"/>
      <c r="K19" s="251" t="s">
        <v>1637</v>
      </c>
    </row>
    <row r="20" spans="1:11" ht="45" customHeight="1" x14ac:dyDescent="0.3">
      <c r="A20" s="251" t="s">
        <v>638</v>
      </c>
      <c r="B20" s="251" t="s">
        <v>2131</v>
      </c>
      <c r="C20" s="251" t="s">
        <v>2132</v>
      </c>
      <c r="D20" s="251" t="s">
        <v>2906</v>
      </c>
      <c r="E20" s="251" t="s">
        <v>16</v>
      </c>
      <c r="F20" s="251" t="s">
        <v>18</v>
      </c>
      <c r="G20" s="252"/>
      <c r="H20" s="252"/>
      <c r="I20" s="252"/>
      <c r="J20" s="251"/>
      <c r="K20" s="251" t="s">
        <v>1637</v>
      </c>
    </row>
    <row r="21" spans="1:11" ht="45" customHeight="1" x14ac:dyDescent="0.3">
      <c r="A21" s="251" t="s">
        <v>2204</v>
      </c>
      <c r="B21" s="251" t="s">
        <v>2205</v>
      </c>
      <c r="C21" s="251" t="s">
        <v>2206</v>
      </c>
      <c r="D21" s="251" t="s">
        <v>2906</v>
      </c>
      <c r="E21" s="251" t="s">
        <v>16</v>
      </c>
      <c r="F21" s="251" t="s">
        <v>17</v>
      </c>
      <c r="G21" s="252"/>
      <c r="H21" s="252"/>
      <c r="I21" s="252"/>
      <c r="J21" s="251"/>
      <c r="K21" s="251" t="s">
        <v>1679</v>
      </c>
    </row>
    <row r="22" spans="1:11" ht="45" customHeight="1" x14ac:dyDescent="0.3">
      <c r="A22" s="251" t="s">
        <v>2208</v>
      </c>
      <c r="B22" s="251" t="s">
        <v>2209</v>
      </c>
      <c r="C22" s="251" t="s">
        <v>2210</v>
      </c>
      <c r="D22" s="251" t="s">
        <v>2906</v>
      </c>
      <c r="E22" s="251" t="s">
        <v>16</v>
      </c>
      <c r="F22" s="251" t="s">
        <v>17</v>
      </c>
      <c r="G22" s="252"/>
      <c r="H22" s="252"/>
      <c r="I22" s="252"/>
      <c r="J22" s="251"/>
      <c r="K22" s="251" t="s">
        <v>1679</v>
      </c>
    </row>
    <row r="23" spans="1:11" ht="45" customHeight="1" x14ac:dyDescent="0.3">
      <c r="A23" s="251" t="s">
        <v>2212</v>
      </c>
      <c r="B23" s="251" t="s">
        <v>2213</v>
      </c>
      <c r="C23" s="251" t="s">
        <v>2214</v>
      </c>
      <c r="D23" s="251" t="s">
        <v>2906</v>
      </c>
      <c r="E23" s="251" t="s">
        <v>16</v>
      </c>
      <c r="F23" s="251" t="s">
        <v>17</v>
      </c>
      <c r="G23" s="252"/>
      <c r="H23" s="252"/>
      <c r="I23" s="252"/>
      <c r="J23" s="251"/>
      <c r="K23" s="251" t="s">
        <v>1679</v>
      </c>
    </row>
    <row r="24" spans="1:11" ht="45" customHeight="1" x14ac:dyDescent="0.3">
      <c r="A24" s="251" t="s">
        <v>2217</v>
      </c>
      <c r="B24" s="251" t="s">
        <v>2218</v>
      </c>
      <c r="C24" s="251" t="s">
        <v>2219</v>
      </c>
      <c r="D24" s="251" t="s">
        <v>2906</v>
      </c>
      <c r="E24" s="251" t="s">
        <v>16</v>
      </c>
      <c r="F24" s="251" t="s">
        <v>17</v>
      </c>
      <c r="G24" s="252"/>
      <c r="H24" s="252"/>
      <c r="I24" s="252"/>
      <c r="J24" s="251"/>
      <c r="K24" s="251" t="s">
        <v>1679</v>
      </c>
    </row>
    <row r="25" spans="1:11" ht="45" customHeight="1" x14ac:dyDescent="0.3">
      <c r="A25" s="251" t="s">
        <v>2221</v>
      </c>
      <c r="B25" s="251" t="s">
        <v>2222</v>
      </c>
      <c r="C25" s="251" t="s">
        <v>2223</v>
      </c>
      <c r="D25" s="251" t="s">
        <v>2906</v>
      </c>
      <c r="E25" s="251" t="s">
        <v>16</v>
      </c>
      <c r="F25" s="251" t="s">
        <v>17</v>
      </c>
      <c r="G25" s="252"/>
      <c r="H25" s="252"/>
      <c r="I25" s="252"/>
      <c r="J25" s="251"/>
      <c r="K25" s="251" t="s">
        <v>1679</v>
      </c>
    </row>
    <row r="26" spans="1:11" ht="45" customHeight="1" x14ac:dyDescent="0.3">
      <c r="A26" s="251" t="s">
        <v>2225</v>
      </c>
      <c r="B26" s="251" t="s">
        <v>2226</v>
      </c>
      <c r="C26" s="251" t="s">
        <v>2227</v>
      </c>
      <c r="D26" s="251" t="s">
        <v>2906</v>
      </c>
      <c r="E26" s="251" t="s">
        <v>16</v>
      </c>
      <c r="F26" s="251" t="s">
        <v>17</v>
      </c>
      <c r="G26" s="252"/>
      <c r="H26" s="252"/>
      <c r="I26" s="252"/>
      <c r="J26" s="251"/>
      <c r="K26" s="251" t="s">
        <v>1679</v>
      </c>
    </row>
    <row r="27" spans="1:11" ht="45" customHeight="1" x14ac:dyDescent="0.3">
      <c r="A27" s="251" t="s">
        <v>2229</v>
      </c>
      <c r="B27" s="251" t="s">
        <v>2230</v>
      </c>
      <c r="C27" s="251" t="s">
        <v>2231</v>
      </c>
      <c r="D27" s="251" t="s">
        <v>2906</v>
      </c>
      <c r="E27" s="251" t="s">
        <v>16</v>
      </c>
      <c r="F27" s="251" t="s">
        <v>17</v>
      </c>
      <c r="G27" s="252"/>
      <c r="H27" s="252"/>
      <c r="I27" s="252"/>
      <c r="J27" s="251"/>
      <c r="K27" s="251" t="s">
        <v>1679</v>
      </c>
    </row>
    <row r="28" spans="1:11" ht="45" customHeight="1" x14ac:dyDescent="0.3">
      <c r="A28" s="251" t="s">
        <v>2233</v>
      </c>
      <c r="B28" s="251" t="s">
        <v>2234</v>
      </c>
      <c r="C28" s="251" t="s">
        <v>2235</v>
      </c>
      <c r="D28" s="251" t="s">
        <v>2906</v>
      </c>
      <c r="E28" s="251" t="s">
        <v>20</v>
      </c>
      <c r="F28" s="251" t="s">
        <v>17</v>
      </c>
      <c r="G28" s="252"/>
      <c r="H28" s="252"/>
      <c r="I28" s="252"/>
      <c r="J28" s="251"/>
      <c r="K28" s="251" t="s">
        <v>1679</v>
      </c>
    </row>
    <row r="29" spans="1:11" ht="45" customHeight="1" x14ac:dyDescent="0.3">
      <c r="A29" s="251" t="s">
        <v>791</v>
      </c>
      <c r="B29" s="251" t="s">
        <v>2287</v>
      </c>
      <c r="C29" s="251" t="s">
        <v>2288</v>
      </c>
      <c r="D29" s="251" t="s">
        <v>2906</v>
      </c>
      <c r="E29" s="251" t="s">
        <v>16</v>
      </c>
      <c r="F29" s="251" t="s">
        <v>17</v>
      </c>
      <c r="G29" s="252"/>
      <c r="H29" s="252"/>
      <c r="I29" s="252"/>
      <c r="J29" s="251"/>
      <c r="K29" s="251" t="s">
        <v>1637</v>
      </c>
    </row>
    <row r="30" spans="1:11" ht="45" customHeight="1" x14ac:dyDescent="0.3">
      <c r="A30" s="11" t="s">
        <v>792</v>
      </c>
      <c r="B30" s="11" t="s">
        <v>2290</v>
      </c>
      <c r="C30" s="11" t="s">
        <v>2291</v>
      </c>
      <c r="D30" s="11" t="s">
        <v>2906</v>
      </c>
      <c r="E30" s="11" t="s">
        <v>16</v>
      </c>
      <c r="F30" s="11" t="s">
        <v>17</v>
      </c>
      <c r="G30" s="367"/>
      <c r="H30" s="367"/>
      <c r="I30" s="367"/>
      <c r="J30" s="11"/>
      <c r="K30" s="16" t="s">
        <v>1637</v>
      </c>
    </row>
    <row r="31" spans="1:11" ht="45" customHeight="1" x14ac:dyDescent="0.3">
      <c r="A31" s="11" t="s">
        <v>1001</v>
      </c>
      <c r="B31" s="11" t="s">
        <v>2453</v>
      </c>
      <c r="C31" s="11" t="s">
        <v>2454</v>
      </c>
      <c r="D31" s="11" t="s">
        <v>2906</v>
      </c>
      <c r="E31" s="11" t="s">
        <v>16</v>
      </c>
      <c r="F31" s="11" t="s">
        <v>18</v>
      </c>
      <c r="G31" s="368"/>
      <c r="H31" s="368"/>
      <c r="I31" s="368"/>
      <c r="J31" s="11"/>
      <c r="K31" s="16" t="s">
        <v>1637</v>
      </c>
    </row>
    <row r="32" spans="1:11" ht="45" customHeight="1" x14ac:dyDescent="0.3">
      <c r="A32" s="11" t="s">
        <v>1002</v>
      </c>
      <c r="B32" s="11" t="s">
        <v>2456</v>
      </c>
      <c r="C32" s="11" t="s">
        <v>2457</v>
      </c>
      <c r="D32" s="11" t="s">
        <v>2906</v>
      </c>
      <c r="E32" s="11" t="s">
        <v>16</v>
      </c>
      <c r="F32" s="11" t="s">
        <v>17</v>
      </c>
      <c r="G32" s="368"/>
      <c r="H32" s="368"/>
      <c r="I32" s="368"/>
      <c r="J32" s="11"/>
      <c r="K32" s="16" t="s">
        <v>1637</v>
      </c>
    </row>
    <row r="33" spans="1:11" ht="45" customHeight="1" x14ac:dyDescent="0.3">
      <c r="A33" s="11" t="s">
        <v>1079</v>
      </c>
      <c r="B33" s="11" t="s">
        <v>2497</v>
      </c>
      <c r="C33" s="11" t="s">
        <v>2498</v>
      </c>
      <c r="D33" s="11" t="s">
        <v>2906</v>
      </c>
      <c r="E33" s="11" t="s">
        <v>16</v>
      </c>
      <c r="F33" s="11" t="s">
        <v>17</v>
      </c>
      <c r="G33" s="368"/>
      <c r="H33" s="368"/>
      <c r="I33" s="368"/>
      <c r="J33" s="11"/>
      <c r="K33" s="16" t="s">
        <v>1637</v>
      </c>
    </row>
    <row r="34" spans="1:11" ht="45" customHeight="1" x14ac:dyDescent="0.3">
      <c r="A34" s="11" t="s">
        <v>1147</v>
      </c>
      <c r="B34" s="11" t="s">
        <v>2558</v>
      </c>
      <c r="C34" s="11" t="s">
        <v>2559</v>
      </c>
      <c r="D34" s="11" t="s">
        <v>2906</v>
      </c>
      <c r="E34" s="11" t="s">
        <v>16</v>
      </c>
      <c r="F34" s="11" t="s">
        <v>17</v>
      </c>
      <c r="G34" s="368"/>
      <c r="H34" s="368"/>
      <c r="I34" s="368"/>
      <c r="J34" s="11"/>
      <c r="K34" s="16" t="s">
        <v>1637</v>
      </c>
    </row>
    <row r="35" spans="1:11" ht="45" customHeight="1" x14ac:dyDescent="0.3">
      <c r="A35" s="11" t="s">
        <v>1152</v>
      </c>
      <c r="B35" s="11" t="s">
        <v>1153</v>
      </c>
      <c r="C35" s="11" t="s">
        <v>1154</v>
      </c>
      <c r="D35" s="11" t="s">
        <v>2905</v>
      </c>
      <c r="E35" s="11" t="s">
        <v>20</v>
      </c>
      <c r="F35" s="11" t="s">
        <v>17</v>
      </c>
      <c r="G35" s="368"/>
      <c r="H35" s="368"/>
      <c r="I35" s="368"/>
      <c r="J35" s="11"/>
      <c r="K35" s="16"/>
    </row>
    <row r="36" spans="1:11" ht="45" customHeight="1" x14ac:dyDescent="0.3">
      <c r="A36" s="263" t="s">
        <v>1158</v>
      </c>
      <c r="B36" s="263" t="s">
        <v>2569</v>
      </c>
      <c r="C36" s="263" t="s">
        <v>2570</v>
      </c>
      <c r="D36" s="263" t="s">
        <v>2906</v>
      </c>
      <c r="E36" s="263" t="s">
        <v>16</v>
      </c>
      <c r="F36" s="263" t="s">
        <v>17</v>
      </c>
      <c r="G36" s="369"/>
      <c r="H36" s="369"/>
      <c r="I36" s="369"/>
      <c r="J36" s="263"/>
      <c r="K36" s="263" t="s">
        <v>1637</v>
      </c>
    </row>
    <row r="37" spans="1:11" ht="45" customHeight="1" x14ac:dyDescent="0.3">
      <c r="A37" s="263" t="s">
        <v>1193</v>
      </c>
      <c r="B37" s="263" t="s">
        <v>2612</v>
      </c>
      <c r="C37" s="263" t="s">
        <v>2613</v>
      </c>
      <c r="D37" s="263" t="s">
        <v>2906</v>
      </c>
      <c r="E37" s="263" t="s">
        <v>16</v>
      </c>
      <c r="F37" s="263" t="s">
        <v>17</v>
      </c>
      <c r="G37" s="369"/>
      <c r="H37" s="369"/>
      <c r="I37" s="369"/>
      <c r="J37" s="263"/>
      <c r="K37" s="263" t="s">
        <v>1637</v>
      </c>
    </row>
    <row r="38" spans="1:11" ht="45" customHeight="1" x14ac:dyDescent="0.3">
      <c r="A38" s="263" t="s">
        <v>1297</v>
      </c>
      <c r="B38" s="263" t="s">
        <v>2680</v>
      </c>
      <c r="C38" s="263" t="s">
        <v>2681</v>
      </c>
      <c r="D38" s="263" t="s">
        <v>2906</v>
      </c>
      <c r="E38" s="263" t="s">
        <v>16</v>
      </c>
      <c r="F38" s="263" t="s">
        <v>17</v>
      </c>
      <c r="G38" s="369"/>
      <c r="H38" s="369"/>
      <c r="I38" s="369"/>
      <c r="J38" s="263"/>
      <c r="K38" s="263" t="s">
        <v>1637</v>
      </c>
    </row>
    <row r="39" spans="1:11" ht="45" customHeight="1" x14ac:dyDescent="0.3">
      <c r="A39" s="263" t="s">
        <v>1322</v>
      </c>
      <c r="B39" s="263" t="s">
        <v>2704</v>
      </c>
      <c r="C39" s="263" t="s">
        <v>2705</v>
      </c>
      <c r="D39" s="263" t="s">
        <v>2906</v>
      </c>
      <c r="E39" s="263" t="s">
        <v>16</v>
      </c>
      <c r="F39" s="263" t="s">
        <v>18</v>
      </c>
      <c r="G39" s="369"/>
      <c r="H39" s="369"/>
      <c r="I39" s="369"/>
      <c r="J39" s="263"/>
      <c r="K39" s="263" t="s">
        <v>905</v>
      </c>
    </row>
  </sheetData>
  <conditionalFormatting sqref="A3:I35">
    <cfRule type="expression" dxfId="3" priority="1">
      <formula>$F3="d"</formula>
    </cfRule>
    <cfRule type="expression" dxfId="2" priority="2">
      <formula>$F3="m"</formula>
    </cfRule>
  </conditionalFormatting>
  <conditionalFormatting sqref="A3:K35">
    <cfRule type="expression" dxfId="1" priority="3">
      <formula>$F3="v"</formula>
    </cfRule>
    <cfRule type="expression" dxfId="0" priority="4">
      <formula>$F3="no"</formula>
    </cfRule>
  </conditionalFormatting>
  <printOptions horizontalCentered="1"/>
  <pageMargins left="0.2" right="0.2" top="0.25" bottom="0.25" header="0.05" footer="0.3"/>
  <pageSetup orientation="landscape" r:id="rId1"/>
  <headerFooter>
    <oddHeader>&amp;L&amp;A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30FF-D366-42C5-8FFD-D8481A3C3254}">
  <dimension ref="A1:E21"/>
  <sheetViews>
    <sheetView zoomScale="86" workbookViewId="0">
      <selection activeCell="A7" sqref="A7"/>
    </sheetView>
  </sheetViews>
  <sheetFormatPr defaultRowHeight="14.4" x14ac:dyDescent="0.3"/>
  <cols>
    <col min="1" max="1" width="95.33203125" customWidth="1"/>
    <col min="2" max="2" width="7" customWidth="1"/>
  </cols>
  <sheetData>
    <row r="1" spans="1:2" x14ac:dyDescent="0.3">
      <c r="A1" s="249" t="s">
        <v>32</v>
      </c>
    </row>
    <row r="2" spans="1:2" ht="15.6" x14ac:dyDescent="0.3">
      <c r="A2" s="255" t="s">
        <v>1453</v>
      </c>
    </row>
    <row r="3" spans="1:2" ht="15.6" x14ac:dyDescent="0.3">
      <c r="A3" s="255" t="s">
        <v>1454</v>
      </c>
    </row>
    <row r="4" spans="1:2" ht="20.100000000000001" customHeight="1" x14ac:dyDescent="0.3">
      <c r="A4" s="255" t="s">
        <v>1455</v>
      </c>
    </row>
    <row r="5" spans="1:2" ht="19.5" customHeight="1" x14ac:dyDescent="0.3">
      <c r="A5" s="249" t="s">
        <v>33</v>
      </c>
    </row>
    <row r="6" spans="1:2" ht="36" customHeight="1" x14ac:dyDescent="0.3">
      <c r="A6" s="249" t="s">
        <v>1496</v>
      </c>
    </row>
    <row r="7" spans="1:2" ht="39" customHeight="1" x14ac:dyDescent="0.3">
      <c r="A7" s="249" t="s">
        <v>1327</v>
      </c>
    </row>
    <row r="8" spans="1:2" ht="36" customHeight="1" x14ac:dyDescent="0.3">
      <c r="A8" s="249" t="s">
        <v>1440</v>
      </c>
    </row>
    <row r="9" spans="1:2" ht="20.25" customHeight="1" x14ac:dyDescent="0.3">
      <c r="A9" s="249" t="s">
        <v>1441</v>
      </c>
    </row>
    <row r="10" spans="1:2" ht="60.75" customHeight="1" x14ac:dyDescent="0.3">
      <c r="A10" s="249" t="s">
        <v>1442</v>
      </c>
    </row>
    <row r="11" spans="1:2" ht="61.5" customHeight="1" x14ac:dyDescent="0.3">
      <c r="A11" s="249" t="s">
        <v>1443</v>
      </c>
    </row>
    <row r="12" spans="1:2" ht="45" customHeight="1" x14ac:dyDescent="0.3">
      <c r="A12" s="249" t="s">
        <v>1456</v>
      </c>
    </row>
    <row r="13" spans="1:2" ht="29.25" customHeight="1" x14ac:dyDescent="0.3">
      <c r="A13" s="249" t="s">
        <v>34</v>
      </c>
    </row>
    <row r="14" spans="1:2" ht="31.5" customHeight="1" x14ac:dyDescent="0.3">
      <c r="A14" s="250" t="s">
        <v>1444</v>
      </c>
    </row>
    <row r="15" spans="1:2" ht="54" x14ac:dyDescent="0.35">
      <c r="A15" s="20" t="s">
        <v>1457</v>
      </c>
      <c r="B15" s="21"/>
    </row>
    <row r="16" spans="1:2" ht="66" customHeight="1" x14ac:dyDescent="0.35">
      <c r="A16" s="255" t="s">
        <v>1458</v>
      </c>
      <c r="B16" s="21"/>
    </row>
    <row r="17" spans="1:5" ht="102" customHeight="1" x14ac:dyDescent="0.35">
      <c r="A17" s="20" t="s">
        <v>35</v>
      </c>
      <c r="B17" s="21"/>
    </row>
    <row r="18" spans="1:5" ht="26.25" customHeight="1" x14ac:dyDescent="0.35">
      <c r="A18" s="254" t="s">
        <v>1445</v>
      </c>
      <c r="B18" s="21"/>
      <c r="D18" t="s">
        <v>1451</v>
      </c>
      <c r="E18" t="s">
        <v>1452</v>
      </c>
    </row>
    <row r="19" spans="1:5" ht="18" x14ac:dyDescent="0.35">
      <c r="A19" s="249" t="s">
        <v>1328</v>
      </c>
      <c r="B19" s="21"/>
      <c r="D19">
        <f>25/6076</f>
        <v>4.1145490454246219E-3</v>
      </c>
      <c r="E19">
        <v>25</v>
      </c>
    </row>
    <row r="20" spans="1:5" ht="18" x14ac:dyDescent="0.35">
      <c r="A20" s="249" t="s">
        <v>1329</v>
      </c>
      <c r="B20" s="21"/>
      <c r="D20">
        <f>50/6076</f>
        <v>8.2290980908492437E-3</v>
      </c>
      <c r="E20">
        <v>50</v>
      </c>
    </row>
    <row r="21" spans="1:5" ht="18" x14ac:dyDescent="0.35">
      <c r="A21" s="249" t="s">
        <v>1330</v>
      </c>
      <c r="B21" s="21"/>
      <c r="D21">
        <f>500/6076</f>
        <v>8.2290980908492434E-2</v>
      </c>
      <c r="E21">
        <v>500</v>
      </c>
    </row>
  </sheetData>
  <printOptions horizontalCentered="1" verticalCentered="1"/>
  <pageMargins left="0.7" right="0.2" top="0.2" bottom="0.2"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7842-C959-4275-9ECC-0C0A7805193E}">
  <dimension ref="A1:B9"/>
  <sheetViews>
    <sheetView workbookViewId="0">
      <selection activeCell="A10" sqref="A10"/>
    </sheetView>
  </sheetViews>
  <sheetFormatPr defaultRowHeight="14.4" x14ac:dyDescent="0.3"/>
  <cols>
    <col min="1" max="1" width="102.44140625" customWidth="1"/>
  </cols>
  <sheetData>
    <row r="1" spans="1:2" x14ac:dyDescent="0.3">
      <c r="A1" t="s">
        <v>1335</v>
      </c>
    </row>
    <row r="2" spans="1:2" x14ac:dyDescent="0.3">
      <c r="A2" t="s">
        <v>1331</v>
      </c>
    </row>
    <row r="3" spans="1:2" x14ac:dyDescent="0.3">
      <c r="A3" t="s">
        <v>1336</v>
      </c>
      <c r="B3" t="s">
        <v>18</v>
      </c>
    </row>
    <row r="4" spans="1:2" x14ac:dyDescent="0.3">
      <c r="A4" t="s">
        <v>1337</v>
      </c>
      <c r="B4" t="s">
        <v>17</v>
      </c>
    </row>
    <row r="5" spans="1:2" x14ac:dyDescent="0.3">
      <c r="A5" t="s">
        <v>1338</v>
      </c>
      <c r="B5" t="s">
        <v>1333</v>
      </c>
    </row>
    <row r="6" spans="1:2" x14ac:dyDescent="0.3">
      <c r="A6" s="253" t="s">
        <v>1450</v>
      </c>
      <c r="B6" t="s">
        <v>1339</v>
      </c>
    </row>
    <row r="7" spans="1:2" x14ac:dyDescent="0.3">
      <c r="A7" t="s">
        <v>1446</v>
      </c>
      <c r="B7" t="s">
        <v>1334</v>
      </c>
    </row>
    <row r="8" spans="1:2" ht="28.8" x14ac:dyDescent="0.3">
      <c r="A8" s="3" t="s">
        <v>1449</v>
      </c>
    </row>
    <row r="9" spans="1:2" x14ac:dyDescent="0.3">
      <c r="A9" t="s">
        <v>1495</v>
      </c>
    </row>
  </sheetData>
  <conditionalFormatting sqref="A3:B7 A9">
    <cfRule type="expression" dxfId="109" priority="1">
      <formula>$B3="m"</formula>
    </cfRule>
    <cfRule type="expression" dxfId="108" priority="2">
      <formula>$B3="d"</formula>
    </cfRule>
    <cfRule type="expression" dxfId="107" priority="3">
      <formula>$B3="v"</formula>
    </cfRule>
    <cfRule type="expression" dxfId="106" priority="4">
      <formula>$B3="no"</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32E75-CA1D-4A3D-86A8-4422A5A156DA}">
  <dimension ref="A1:Z170"/>
  <sheetViews>
    <sheetView workbookViewId="0">
      <selection activeCell="B1" sqref="B1:J1"/>
    </sheetView>
  </sheetViews>
  <sheetFormatPr defaultRowHeight="14.4" x14ac:dyDescent="0.3"/>
  <cols>
    <col min="2" max="2" width="10.6640625" customWidth="1"/>
    <col min="3" max="3" width="15.5546875" customWidth="1"/>
    <col min="5" max="5" width="12.44140625" customWidth="1"/>
    <col min="10" max="10" width="11.5546875" customWidth="1"/>
    <col min="11" max="11" width="11.6640625" hidden="1" customWidth="1"/>
    <col min="12" max="21" width="0" hidden="1" customWidth="1"/>
  </cols>
  <sheetData>
    <row r="1" spans="1:26" ht="37.799999999999997" thickTop="1" thickBot="1" x14ac:dyDescent="0.35">
      <c r="A1" s="23"/>
      <c r="B1" s="338" t="s">
        <v>1438</v>
      </c>
      <c r="C1" s="339"/>
      <c r="D1" s="339"/>
      <c r="E1" s="339"/>
      <c r="F1" s="339"/>
      <c r="G1" s="339"/>
      <c r="H1" s="339"/>
      <c r="I1" s="339"/>
      <c r="J1" s="339"/>
      <c r="K1" s="24"/>
      <c r="L1" s="340" t="s">
        <v>1352</v>
      </c>
      <c r="M1" s="341"/>
      <c r="N1" s="341"/>
      <c r="O1" s="341"/>
      <c r="P1" s="341"/>
      <c r="Q1" s="341"/>
      <c r="R1" s="341"/>
      <c r="S1" s="342"/>
      <c r="T1" s="25"/>
      <c r="U1" s="25"/>
      <c r="V1" s="26"/>
      <c r="W1" s="27"/>
      <c r="X1" s="27"/>
      <c r="Y1" s="27"/>
      <c r="Z1" s="25"/>
    </row>
    <row r="2" spans="1:26" ht="15.6" thickTop="1" thickBot="1" x14ac:dyDescent="0.35">
      <c r="A2" s="23"/>
      <c r="B2" s="28" t="s">
        <v>1353</v>
      </c>
      <c r="C2" s="29" t="s">
        <v>1354</v>
      </c>
      <c r="D2" s="29" t="s">
        <v>1355</v>
      </c>
      <c r="E2" s="29" t="s">
        <v>1356</v>
      </c>
      <c r="F2" s="343"/>
      <c r="G2" s="344"/>
      <c r="H2" s="29" t="s">
        <v>1357</v>
      </c>
      <c r="I2" s="29" t="s">
        <v>1358</v>
      </c>
      <c r="J2" s="30" t="s">
        <v>1359</v>
      </c>
      <c r="K2" s="31" t="s">
        <v>1360</v>
      </c>
      <c r="L2" s="32"/>
      <c r="M2" s="32"/>
      <c r="N2" s="32"/>
      <c r="O2" s="32"/>
      <c r="P2" s="32"/>
      <c r="Q2" s="32"/>
      <c r="R2" s="32"/>
      <c r="S2" s="32"/>
      <c r="T2" s="33"/>
      <c r="U2" s="25"/>
      <c r="V2" s="26"/>
      <c r="W2" s="27"/>
      <c r="X2" s="27"/>
      <c r="Y2" s="27"/>
      <c r="Z2" s="25"/>
    </row>
    <row r="3" spans="1:26" ht="21.6" thickBot="1" x14ac:dyDescent="0.35">
      <c r="A3" s="34"/>
      <c r="B3" s="35">
        <v>2</v>
      </c>
      <c r="C3" s="36">
        <f>IF(B3=0,0,IF(B3=1,25,IF(B3=2,50,IF(B3=3,500,0))))</f>
        <v>50</v>
      </c>
      <c r="D3" s="37">
        <v>8</v>
      </c>
      <c r="E3" s="37">
        <v>6</v>
      </c>
      <c r="F3" s="345"/>
      <c r="G3" s="344"/>
      <c r="H3" s="37">
        <v>2.2999999999999998</v>
      </c>
      <c r="I3" s="37">
        <v>1.3</v>
      </c>
      <c r="J3" s="37">
        <v>7.3</v>
      </c>
      <c r="K3" s="38">
        <f>IF(J3&lt;0,"",(J3+I3-H3))</f>
        <v>6.3</v>
      </c>
      <c r="L3" s="32"/>
      <c r="M3" s="32"/>
      <c r="N3" s="32"/>
      <c r="O3" s="39" t="s">
        <v>1361</v>
      </c>
      <c r="P3" s="32"/>
      <c r="Q3" s="32"/>
      <c r="R3" s="32"/>
      <c r="S3" s="32"/>
      <c r="T3" s="33"/>
      <c r="U3" s="25"/>
      <c r="V3" s="26"/>
      <c r="W3" s="27"/>
      <c r="X3" s="27"/>
      <c r="Y3" s="27"/>
      <c r="Z3" s="25"/>
    </row>
    <row r="4" spans="1:26" ht="15" thickBot="1" x14ac:dyDescent="0.35">
      <c r="A4" s="34"/>
      <c r="B4" s="40"/>
      <c r="C4" s="41"/>
      <c r="D4" s="41"/>
      <c r="E4" s="41"/>
      <c r="F4" s="41"/>
      <c r="G4" s="41"/>
      <c r="H4" s="41"/>
      <c r="I4" s="41"/>
      <c r="J4" s="41"/>
      <c r="K4" s="42"/>
      <c r="L4" s="32"/>
      <c r="M4" s="32"/>
      <c r="N4" s="32"/>
      <c r="O4" s="32"/>
      <c r="P4" s="32"/>
      <c r="Q4" s="32"/>
      <c r="R4" s="32"/>
      <c r="S4" s="32"/>
      <c r="T4" s="33"/>
      <c r="U4" s="25"/>
      <c r="V4" s="26"/>
      <c r="W4" s="27"/>
      <c r="X4" s="27"/>
      <c r="Y4" s="27"/>
      <c r="Z4" s="25"/>
    </row>
    <row r="5" spans="1:26" ht="15" thickBot="1" x14ac:dyDescent="0.35">
      <c r="A5" s="34"/>
      <c r="B5" s="43"/>
      <c r="C5" s="44"/>
      <c r="D5" s="45" t="s">
        <v>1362</v>
      </c>
      <c r="E5" s="46"/>
      <c r="F5" s="47"/>
      <c r="G5" s="44"/>
      <c r="H5" s="45" t="s">
        <v>1363</v>
      </c>
      <c r="I5" s="46"/>
      <c r="J5" s="48" t="s">
        <v>1360</v>
      </c>
      <c r="K5" s="346" t="s">
        <v>1361</v>
      </c>
      <c r="L5" s="32"/>
      <c r="M5" s="32"/>
      <c r="N5" s="32"/>
      <c r="O5" s="32"/>
      <c r="P5" s="32"/>
      <c r="Q5" s="32"/>
      <c r="R5" s="32"/>
      <c r="S5" s="32"/>
      <c r="T5" s="33"/>
      <c r="U5" s="25"/>
      <c r="V5" s="26"/>
      <c r="W5" s="27"/>
      <c r="X5" s="27"/>
      <c r="Y5" s="27"/>
      <c r="Z5" s="25"/>
    </row>
    <row r="6" spans="1:26" ht="15.6" thickTop="1" thickBot="1" x14ac:dyDescent="0.35">
      <c r="A6" s="34"/>
      <c r="B6" s="43"/>
      <c r="C6" s="49" t="s">
        <v>1364</v>
      </c>
      <c r="D6" s="49" t="s">
        <v>1365</v>
      </c>
      <c r="E6" s="49" t="s">
        <v>1366</v>
      </c>
      <c r="F6" s="50"/>
      <c r="G6" s="49" t="s">
        <v>1364</v>
      </c>
      <c r="H6" s="49" t="s">
        <v>1365</v>
      </c>
      <c r="I6" s="49" t="s">
        <v>1366</v>
      </c>
      <c r="J6" s="348">
        <f>K3</f>
        <v>6.3</v>
      </c>
      <c r="K6" s="347"/>
      <c r="L6" s="32"/>
      <c r="M6" s="32"/>
      <c r="N6" s="32" t="s">
        <v>1367</v>
      </c>
      <c r="O6" s="51" t="s">
        <v>1368</v>
      </c>
      <c r="P6" s="32"/>
      <c r="Q6" s="32"/>
      <c r="R6" s="32"/>
      <c r="S6" s="32"/>
      <c r="T6" s="33"/>
      <c r="U6" s="25"/>
      <c r="V6" s="26"/>
      <c r="W6" s="27"/>
      <c r="X6" s="27"/>
      <c r="Y6" s="27"/>
      <c r="Z6" s="25"/>
    </row>
    <row r="7" spans="1:26" ht="19.2" thickTop="1" thickBot="1" x14ac:dyDescent="0.4">
      <c r="A7" s="34"/>
      <c r="B7" s="52" t="s">
        <v>1369</v>
      </c>
      <c r="C7" s="53">
        <v>41</v>
      </c>
      <c r="D7" s="54">
        <v>40</v>
      </c>
      <c r="E7" s="55">
        <v>2.2000000000000002</v>
      </c>
      <c r="F7" s="56" t="s">
        <v>1370</v>
      </c>
      <c r="G7" s="54">
        <v>41</v>
      </c>
      <c r="H7" s="54">
        <v>40</v>
      </c>
      <c r="I7" s="57">
        <v>7</v>
      </c>
      <c r="J7" s="349"/>
      <c r="K7" s="58">
        <v>0</v>
      </c>
      <c r="L7" s="32"/>
      <c r="M7" s="59" t="s">
        <v>1371</v>
      </c>
      <c r="N7" s="60">
        <f>N8-N10</f>
        <v>-6.883899999999997</v>
      </c>
      <c r="O7" s="61" t="e">
        <f>SQRT(N7)</f>
        <v>#NUM!</v>
      </c>
      <c r="P7" s="32" t="s">
        <v>1372</v>
      </c>
      <c r="Q7" s="32"/>
      <c r="R7" s="32"/>
      <c r="S7" s="32"/>
      <c r="T7" s="33"/>
      <c r="U7" s="25"/>
      <c r="V7" s="26"/>
      <c r="W7" s="27"/>
      <c r="X7" s="27"/>
      <c r="Y7" s="27"/>
      <c r="Z7" s="25"/>
    </row>
    <row r="8" spans="1:26" ht="16.8" thickTop="1" thickBot="1" x14ac:dyDescent="0.35">
      <c r="A8" s="34"/>
      <c r="B8" s="62" t="s">
        <v>1373</v>
      </c>
      <c r="C8" s="63">
        <v>70</v>
      </c>
      <c r="D8" s="54">
        <v>10</v>
      </c>
      <c r="E8" s="55">
        <v>51.3</v>
      </c>
      <c r="F8" s="56" t="s">
        <v>1373</v>
      </c>
      <c r="G8" s="64">
        <v>70</v>
      </c>
      <c r="H8" s="54">
        <v>10</v>
      </c>
      <c r="I8" s="55">
        <v>51.06</v>
      </c>
      <c r="J8" s="65" t="s">
        <v>1374</v>
      </c>
      <c r="K8" s="66" t="s">
        <v>1361</v>
      </c>
      <c r="L8" s="67"/>
      <c r="M8" s="68" t="s">
        <v>1375</v>
      </c>
      <c r="N8" s="69">
        <f>N14*N14</f>
        <v>67.076099999999997</v>
      </c>
      <c r="O8" s="61">
        <f>IF(I15=0,SQRT(N8),I15)</f>
        <v>8.19</v>
      </c>
      <c r="P8" s="32" t="s">
        <v>1376</v>
      </c>
      <c r="Q8" s="32"/>
      <c r="R8" s="32"/>
      <c r="S8" s="32"/>
      <c r="T8" s="33"/>
      <c r="U8" s="25"/>
      <c r="V8" s="26"/>
      <c r="W8" s="27"/>
      <c r="X8" s="27"/>
      <c r="Y8" s="27"/>
      <c r="Z8" s="25"/>
    </row>
    <row r="9" spans="1:26" ht="19.2" thickTop="1" thickBot="1" x14ac:dyDescent="0.4">
      <c r="A9" s="34"/>
      <c r="B9" s="52"/>
      <c r="C9" s="70"/>
      <c r="D9" s="71"/>
      <c r="E9" s="71">
        <v>35.22</v>
      </c>
      <c r="F9" s="72"/>
      <c r="G9" s="73"/>
      <c r="H9" s="73"/>
      <c r="I9" s="73"/>
      <c r="J9" s="73"/>
      <c r="K9" s="74"/>
      <c r="L9" s="32"/>
      <c r="M9" s="68"/>
      <c r="N9" s="75"/>
      <c r="O9" s="61"/>
      <c r="P9" s="32"/>
      <c r="Q9" s="32"/>
      <c r="R9" s="32"/>
      <c r="S9" s="32"/>
      <c r="T9" s="33"/>
      <c r="U9" s="25"/>
      <c r="V9" s="26"/>
      <c r="W9" s="27"/>
      <c r="X9" s="27"/>
      <c r="Y9" s="27"/>
      <c r="Z9" s="25"/>
    </row>
    <row r="10" spans="1:26" ht="22.2" thickTop="1" thickBot="1" x14ac:dyDescent="0.35">
      <c r="A10" s="34"/>
      <c r="B10" s="76" t="s">
        <v>1377</v>
      </c>
      <c r="C10" s="350" t="str">
        <f>IF(B3=0,"",IF(C3&gt;F14,"PATON POSITION IS ON STA",""))</f>
        <v/>
      </c>
      <c r="D10" s="351"/>
      <c r="E10" s="351"/>
      <c r="F10" s="352"/>
      <c r="G10" s="353" t="str">
        <f>IF(D3&gt;20,"Caution! EPE is more than 20","")</f>
        <v/>
      </c>
      <c r="H10" s="354"/>
      <c r="I10" s="354"/>
      <c r="J10" s="355"/>
      <c r="K10" s="77">
        <v>0</v>
      </c>
      <c r="L10" s="32"/>
      <c r="M10" s="78" t="s">
        <v>1378</v>
      </c>
      <c r="N10" s="79">
        <f>(N13)*(N13)</f>
        <v>73.959999999999994</v>
      </c>
      <c r="O10" s="61">
        <f>SQRT(N10)</f>
        <v>8.6</v>
      </c>
      <c r="P10" s="32" t="s">
        <v>1379</v>
      </c>
      <c r="Q10" s="32"/>
      <c r="R10" s="32"/>
      <c r="S10" s="32"/>
      <c r="T10" s="33"/>
      <c r="U10" s="25"/>
      <c r="V10" s="26"/>
      <c r="W10" s="27"/>
      <c r="X10" s="27"/>
      <c r="Y10" s="27"/>
      <c r="Z10" s="25"/>
    </row>
    <row r="11" spans="1:26" ht="22.2" thickTop="1" thickBot="1" x14ac:dyDescent="0.35">
      <c r="A11" s="34"/>
      <c r="B11" s="80" t="s">
        <v>1380</v>
      </c>
      <c r="C11" s="356" t="str">
        <f>IF(C3=0,"",IF(F14&gt;C3,"THIS PATON IS OFF STATION",""))</f>
        <v>THIS PATON IS OFF STATION</v>
      </c>
      <c r="D11" s="357"/>
      <c r="E11" s="357"/>
      <c r="F11" s="358"/>
      <c r="G11" s="359" t="str">
        <f>IF(B3=0,"AID TYPE IS NOT DEFINED",IF(B3=1,"LATERAL FIXED DAYBEACON",IF(B3=2,"FLOATING LATERAL  BUOY",IF(B3=3,"REGULATORY AID",""))))</f>
        <v>FLOATING LATERAL  BUOY</v>
      </c>
      <c r="H11" s="360"/>
      <c r="I11" s="360"/>
      <c r="J11" s="361"/>
      <c r="K11" s="81">
        <v>1.3</v>
      </c>
      <c r="L11" s="32"/>
      <c r="M11" s="82"/>
      <c r="N11" s="82"/>
      <c r="O11" s="83"/>
      <c r="P11" s="32"/>
      <c r="Q11" s="32"/>
      <c r="R11" s="32"/>
      <c r="S11" s="32"/>
      <c r="T11" s="33"/>
      <c r="U11" s="25"/>
      <c r="V11" s="26"/>
      <c r="W11" s="27"/>
      <c r="X11" s="27"/>
      <c r="Y11" s="27"/>
      <c r="Z11" s="25"/>
    </row>
    <row r="12" spans="1:26" ht="15.6" thickTop="1" thickBot="1" x14ac:dyDescent="0.35">
      <c r="A12" s="34"/>
      <c r="B12" s="43"/>
      <c r="C12" s="84"/>
      <c r="D12" s="84"/>
      <c r="E12" s="84"/>
      <c r="F12" s="84"/>
      <c r="G12" s="84"/>
      <c r="H12" s="84"/>
      <c r="I12" s="84"/>
      <c r="J12" s="362" t="s">
        <v>1361</v>
      </c>
      <c r="K12" s="363">
        <v>1.2</v>
      </c>
      <c r="L12" s="32"/>
      <c r="M12" s="32"/>
      <c r="N12" s="32"/>
      <c r="O12" s="32"/>
      <c r="P12" s="32"/>
      <c r="Q12" s="32"/>
      <c r="R12" s="32">
        <v>77</v>
      </c>
      <c r="S12" s="32">
        <v>9.18</v>
      </c>
      <c r="T12" s="33"/>
      <c r="U12" s="25"/>
      <c r="V12" s="26"/>
      <c r="W12" s="27"/>
      <c r="X12" s="27"/>
      <c r="Y12" s="27"/>
      <c r="Z12" s="25"/>
    </row>
    <row r="13" spans="1:26" ht="24.6" thickTop="1" thickBot="1" x14ac:dyDescent="0.5">
      <c r="A13" s="34"/>
      <c r="B13" s="364" t="s">
        <v>1381</v>
      </c>
      <c r="C13" s="365"/>
      <c r="D13" s="365"/>
      <c r="E13" s="365"/>
      <c r="F13" s="365"/>
      <c r="G13" s="365"/>
      <c r="H13" s="85"/>
      <c r="I13" s="84"/>
      <c r="J13" s="362"/>
      <c r="K13" s="363"/>
      <c r="L13" s="32"/>
      <c r="M13" s="86" t="s">
        <v>1382</v>
      </c>
      <c r="N13" s="87">
        <f>((K3+H3))</f>
        <v>8.6</v>
      </c>
      <c r="O13" s="335" t="s">
        <v>1383</v>
      </c>
      <c r="P13" s="336"/>
      <c r="Q13" s="337"/>
      <c r="R13" s="32"/>
      <c r="S13" s="32"/>
      <c r="T13" s="33"/>
      <c r="U13" s="25"/>
      <c r="V13" s="26"/>
      <c r="W13" s="27" t="s">
        <v>1384</v>
      </c>
      <c r="X13" s="27"/>
      <c r="Y13" s="27"/>
      <c r="Z13" s="25"/>
    </row>
    <row r="14" spans="1:26" ht="22.2" thickTop="1" thickBot="1" x14ac:dyDescent="0.5">
      <c r="A14" s="34" t="s">
        <v>1361</v>
      </c>
      <c r="B14" s="88" t="s">
        <v>1385</v>
      </c>
      <c r="C14" s="89">
        <f>SQRT(D47*D47+D46*D46)</f>
        <v>8.0055782982356452E-2</v>
      </c>
      <c r="D14" s="90" t="s">
        <v>1386</v>
      </c>
      <c r="E14" s="91" t="s">
        <v>1387</v>
      </c>
      <c r="F14" s="92">
        <f>IF(C7&lt;=1,0,C15-((D3+E3)))</f>
        <v>472.42854409475569</v>
      </c>
      <c r="G14" s="90" t="s">
        <v>1388</v>
      </c>
      <c r="H14" s="326" t="s">
        <v>1389</v>
      </c>
      <c r="I14" s="327"/>
      <c r="J14" s="328"/>
      <c r="K14" s="93">
        <f>(K3+K7)*K12</f>
        <v>7.56</v>
      </c>
      <c r="L14" s="32"/>
      <c r="M14" s="94" t="s">
        <v>1390</v>
      </c>
      <c r="N14" s="95">
        <f>((K3+K7)*K11)</f>
        <v>8.19</v>
      </c>
      <c r="O14" s="329" t="s">
        <v>1391</v>
      </c>
      <c r="P14" s="330"/>
      <c r="Q14" s="331"/>
      <c r="R14" s="32"/>
      <c r="S14" s="32">
        <v>32</v>
      </c>
      <c r="T14" s="33">
        <v>4.92</v>
      </c>
      <c r="U14" s="25"/>
      <c r="V14" s="26"/>
      <c r="W14" s="27"/>
      <c r="X14" s="27"/>
      <c r="Y14" s="27"/>
      <c r="Z14" s="25"/>
    </row>
    <row r="15" spans="1:26" ht="22.2" thickTop="1" thickBot="1" x14ac:dyDescent="0.35">
      <c r="A15" s="34"/>
      <c r="B15" s="96" t="s">
        <v>1385</v>
      </c>
      <c r="C15" s="92">
        <f>C14*6076.12</f>
        <v>486.42854409475569</v>
      </c>
      <c r="D15" s="90" t="s">
        <v>1388</v>
      </c>
      <c r="E15" s="97" t="s">
        <v>1392</v>
      </c>
      <c r="F15" s="98">
        <f>IF(C7=0,"000",C54)</f>
        <v>2.1390102312045136</v>
      </c>
      <c r="G15" s="99" t="b">
        <v>1</v>
      </c>
      <c r="H15" s="293" t="s">
        <v>1393</v>
      </c>
      <c r="I15" s="294"/>
      <c r="J15" s="295"/>
      <c r="K15" s="100">
        <v>0</v>
      </c>
      <c r="L15" s="32"/>
      <c r="M15" s="101" t="s">
        <v>1394</v>
      </c>
      <c r="N15" s="102"/>
      <c r="O15" s="332"/>
      <c r="P15" s="333"/>
      <c r="Q15" s="334"/>
      <c r="R15" s="32"/>
      <c r="S15" s="32"/>
      <c r="T15" s="33"/>
      <c r="U15" s="25"/>
      <c r="V15" s="26"/>
      <c r="W15" s="27"/>
      <c r="X15" s="27"/>
      <c r="Y15" s="27"/>
      <c r="Z15" s="25"/>
    </row>
    <row r="16" spans="1:26" ht="6" customHeight="1" thickTop="1" x14ac:dyDescent="0.3">
      <c r="A16" s="34"/>
      <c r="B16" s="43"/>
      <c r="C16" s="84"/>
      <c r="D16" s="84"/>
      <c r="E16" s="84"/>
      <c r="F16" s="84"/>
      <c r="G16" s="84"/>
      <c r="H16" s="248"/>
      <c r="I16" s="248"/>
      <c r="J16" s="248"/>
      <c r="K16" s="103"/>
      <c r="L16" s="32"/>
      <c r="M16" s="32"/>
      <c r="N16" s="32"/>
      <c r="O16" s="32"/>
      <c r="P16" s="32"/>
      <c r="Q16" s="32"/>
      <c r="R16" s="32"/>
      <c r="S16" s="32"/>
      <c r="T16" s="33"/>
      <c r="U16" s="25"/>
      <c r="V16" s="26"/>
      <c r="W16" s="27"/>
      <c r="X16" s="27"/>
      <c r="Y16" s="27"/>
      <c r="Z16" s="25"/>
    </row>
    <row r="17" spans="1:26" ht="6" customHeight="1" thickBot="1" x14ac:dyDescent="0.35">
      <c r="A17" s="34"/>
      <c r="B17" s="104"/>
      <c r="C17" s="105"/>
      <c r="D17" s="105"/>
      <c r="E17" s="105"/>
      <c r="F17" s="105"/>
      <c r="G17" s="105"/>
      <c r="H17" s="105"/>
      <c r="I17" s="105"/>
      <c r="J17" s="105"/>
      <c r="K17" s="106"/>
      <c r="L17" s="32"/>
      <c r="M17" s="32"/>
      <c r="N17" s="32"/>
      <c r="O17" s="32"/>
      <c r="P17" s="32"/>
      <c r="Q17" s="32"/>
      <c r="R17" s="32"/>
      <c r="S17" s="32"/>
      <c r="T17" s="33"/>
      <c r="U17" s="25"/>
      <c r="V17" s="26"/>
      <c r="W17" s="27"/>
      <c r="X17" s="27"/>
      <c r="Y17" s="27"/>
      <c r="Z17" s="25"/>
    </row>
    <row r="18" spans="1:26" ht="21.6" thickTop="1" x14ac:dyDescent="0.35">
      <c r="A18" s="34"/>
      <c r="B18" s="107" t="s">
        <v>1361</v>
      </c>
      <c r="C18" s="108" t="s">
        <v>1395</v>
      </c>
      <c r="D18" s="109"/>
      <c r="E18" s="110"/>
      <c r="F18" s="111"/>
      <c r="G18" s="112"/>
      <c r="H18" s="113"/>
      <c r="I18" s="114"/>
      <c r="J18" s="115"/>
      <c r="K18" s="116"/>
      <c r="L18" s="32"/>
      <c r="M18" s="32"/>
      <c r="N18" s="32"/>
      <c r="O18" s="32"/>
      <c r="P18" s="32"/>
      <c r="Q18" s="32"/>
      <c r="R18" s="32"/>
      <c r="S18" s="32"/>
      <c r="T18" s="33"/>
      <c r="U18" s="25"/>
      <c r="V18" s="26" t="s">
        <v>1396</v>
      </c>
      <c r="W18" s="27"/>
      <c r="X18" s="27"/>
      <c r="Y18" s="27"/>
      <c r="Z18" s="25"/>
    </row>
    <row r="19" spans="1:26" ht="16.2" thickBot="1" x14ac:dyDescent="0.35">
      <c r="A19" s="34"/>
      <c r="B19" s="117"/>
      <c r="C19" s="118"/>
      <c r="D19" s="119"/>
      <c r="E19" s="120" t="s">
        <v>1397</v>
      </c>
      <c r="F19" s="121"/>
      <c r="G19" s="122" t="s">
        <v>1398</v>
      </c>
      <c r="H19" s="123"/>
      <c r="I19" s="124"/>
      <c r="J19" s="125"/>
      <c r="K19" s="116"/>
      <c r="L19" s="32"/>
      <c r="M19" s="32"/>
      <c r="N19" s="32"/>
      <c r="O19" s="32"/>
      <c r="P19" s="32"/>
      <c r="Q19" s="32"/>
      <c r="R19" s="32"/>
      <c r="S19" s="32"/>
      <c r="T19" s="33"/>
      <c r="U19" s="25"/>
      <c r="V19" s="26"/>
      <c r="W19" s="27"/>
      <c r="X19" s="27"/>
      <c r="Y19" s="27"/>
      <c r="Z19" s="25"/>
    </row>
    <row r="20" spans="1:26" ht="16.8" thickTop="1" thickBot="1" x14ac:dyDescent="0.35">
      <c r="A20" s="34"/>
      <c r="B20" s="43"/>
      <c r="C20" s="118"/>
      <c r="D20" s="119"/>
      <c r="E20" s="126">
        <v>0</v>
      </c>
      <c r="F20" s="90" t="s">
        <v>1386</v>
      </c>
      <c r="G20" s="127">
        <f>IF(E20=0,0,E20*6076.12)</f>
        <v>0</v>
      </c>
      <c r="H20" s="90" t="s">
        <v>1388</v>
      </c>
      <c r="I20" s="124"/>
      <c r="J20" s="125"/>
      <c r="K20" s="116"/>
      <c r="L20" s="32"/>
      <c r="M20" s="32"/>
      <c r="N20" s="32"/>
      <c r="O20" s="32"/>
      <c r="P20" s="32"/>
      <c r="Q20" s="32"/>
      <c r="R20" s="32"/>
      <c r="S20" s="32"/>
      <c r="T20" s="33"/>
      <c r="U20" s="25"/>
      <c r="V20" s="26"/>
      <c r="W20" s="27"/>
      <c r="X20" s="27"/>
      <c r="Y20" s="27"/>
      <c r="Z20" s="25"/>
    </row>
    <row r="21" spans="1:26" ht="15" thickBot="1" x14ac:dyDescent="0.35">
      <c r="A21" s="34"/>
      <c r="B21" s="128"/>
      <c r="C21" s="299" t="s">
        <v>1399</v>
      </c>
      <c r="D21" s="299"/>
      <c r="E21" s="299"/>
      <c r="F21" s="299"/>
      <c r="G21" s="299"/>
      <c r="H21" s="299"/>
      <c r="I21" s="299"/>
      <c r="J21" s="300"/>
      <c r="K21" s="116"/>
      <c r="L21" s="32"/>
      <c r="M21" s="32"/>
      <c r="N21" s="32"/>
      <c r="O21" s="32"/>
      <c r="P21" s="32"/>
      <c r="Q21" s="32"/>
      <c r="R21" s="32"/>
      <c r="S21" s="32"/>
      <c r="T21" s="33"/>
      <c r="U21" s="25"/>
      <c r="V21" s="26"/>
      <c r="W21" s="27"/>
      <c r="X21" s="27"/>
      <c r="Y21" s="27"/>
      <c r="Z21" s="25"/>
    </row>
    <row r="22" spans="1:26" ht="21.6" thickTop="1" x14ac:dyDescent="0.3">
      <c r="A22" s="34"/>
      <c r="B22" s="129"/>
      <c r="C22" s="130" t="s">
        <v>1400</v>
      </c>
      <c r="D22" s="131"/>
      <c r="E22" s="132"/>
      <c r="F22" s="133"/>
      <c r="G22" s="134"/>
      <c r="H22" s="135"/>
      <c r="I22" s="136"/>
      <c r="J22" s="137"/>
      <c r="K22" s="116"/>
      <c r="L22" s="32"/>
      <c r="M22" s="32"/>
      <c r="N22" s="32"/>
      <c r="O22" s="32"/>
      <c r="P22" s="32"/>
      <c r="Q22" s="32"/>
      <c r="R22" s="32"/>
      <c r="S22" s="32"/>
      <c r="T22" s="33"/>
      <c r="U22" s="25"/>
      <c r="V22" s="26"/>
      <c r="W22" s="27"/>
      <c r="X22" s="27"/>
      <c r="Y22" s="27"/>
      <c r="Z22" s="25"/>
    </row>
    <row r="23" spans="1:26" ht="16.2" thickBot="1" x14ac:dyDescent="0.35">
      <c r="A23" s="34"/>
      <c r="B23" s="43"/>
      <c r="C23" s="118"/>
      <c r="D23" s="121"/>
      <c r="E23" s="120" t="s">
        <v>1401</v>
      </c>
      <c r="F23" s="121"/>
      <c r="G23" s="122" t="s">
        <v>1398</v>
      </c>
      <c r="H23" s="138"/>
      <c r="I23" s="124"/>
      <c r="J23" s="125"/>
      <c r="K23" s="116"/>
      <c r="L23" s="32"/>
      <c r="M23" s="32"/>
      <c r="N23" s="32"/>
      <c r="O23" s="32"/>
      <c r="P23" s="32"/>
      <c r="Q23" s="32"/>
      <c r="R23" s="32"/>
      <c r="S23" s="32"/>
      <c r="T23" s="33"/>
      <c r="U23" s="25"/>
      <c r="V23" s="26"/>
      <c r="W23" s="27"/>
      <c r="X23" s="27"/>
      <c r="Y23" s="27"/>
      <c r="Z23" s="25"/>
    </row>
    <row r="24" spans="1:26" ht="16.8" thickTop="1" thickBot="1" x14ac:dyDescent="0.35">
      <c r="A24" s="34"/>
      <c r="B24" s="43"/>
      <c r="C24" s="118"/>
      <c r="D24" s="119"/>
      <c r="E24" s="37">
        <v>132</v>
      </c>
      <c r="F24" s="90" t="s">
        <v>1402</v>
      </c>
      <c r="G24" s="139">
        <f>IF(E24=0,0,E24*3.28)</f>
        <v>432.96</v>
      </c>
      <c r="H24" s="90" t="s">
        <v>1388</v>
      </c>
      <c r="I24" s="124"/>
      <c r="J24" s="125"/>
      <c r="K24" s="116"/>
      <c r="L24" s="32"/>
      <c r="M24" s="32"/>
      <c r="N24" s="32"/>
      <c r="O24" s="32"/>
      <c r="P24" s="32"/>
      <c r="Q24" s="32"/>
      <c r="R24" s="32"/>
      <c r="S24" s="32"/>
      <c r="T24" s="33"/>
      <c r="U24" s="25"/>
      <c r="V24" s="26"/>
      <c r="W24" s="27"/>
      <c r="X24" s="27"/>
      <c r="Y24" s="27"/>
      <c r="Z24" s="25"/>
    </row>
    <row r="25" spans="1:26" ht="15" thickBot="1" x14ac:dyDescent="0.35">
      <c r="A25" s="34"/>
      <c r="B25" s="128"/>
      <c r="C25" s="299" t="s">
        <v>1403</v>
      </c>
      <c r="D25" s="299"/>
      <c r="E25" s="299"/>
      <c r="F25" s="299"/>
      <c r="G25" s="299"/>
      <c r="H25" s="299"/>
      <c r="I25" s="299"/>
      <c r="J25" s="300"/>
      <c r="K25" s="116"/>
      <c r="L25" s="32"/>
      <c r="M25" s="32"/>
      <c r="N25" s="32"/>
      <c r="O25" s="32"/>
      <c r="P25" s="32"/>
      <c r="Q25" s="32"/>
      <c r="R25" s="32"/>
      <c r="S25" s="32"/>
      <c r="T25" s="33"/>
      <c r="U25" s="25"/>
      <c r="V25" s="26"/>
      <c r="W25" s="27"/>
      <c r="X25" s="27"/>
      <c r="Y25" s="27"/>
      <c r="Z25" s="25"/>
    </row>
    <row r="26" spans="1:26" ht="21.6" thickTop="1" x14ac:dyDescent="0.3">
      <c r="A26" s="34"/>
      <c r="B26" s="129"/>
      <c r="C26" s="130" t="s">
        <v>1404</v>
      </c>
      <c r="D26" s="140"/>
      <c r="E26" s="141"/>
      <c r="F26" s="142"/>
      <c r="G26" s="143"/>
      <c r="H26" s="144"/>
      <c r="I26" s="145"/>
      <c r="J26" s="146"/>
      <c r="K26" s="116"/>
      <c r="L26" s="32"/>
      <c r="M26" s="32"/>
      <c r="N26" s="32"/>
      <c r="O26" s="32"/>
      <c r="P26" s="32"/>
      <c r="Q26" s="32"/>
      <c r="R26" s="32"/>
      <c r="S26" s="32"/>
      <c r="T26" s="33"/>
      <c r="U26" s="25"/>
      <c r="V26" s="26"/>
      <c r="W26" s="27"/>
      <c r="X26" s="27"/>
      <c r="Y26" s="27"/>
      <c r="Z26" s="25"/>
    </row>
    <row r="27" spans="1:26" ht="15.6" thickBot="1" x14ac:dyDescent="0.35">
      <c r="A27" s="34"/>
      <c r="B27" s="43"/>
      <c r="C27" s="147"/>
      <c r="D27" s="148"/>
      <c r="E27" s="120" t="s">
        <v>1405</v>
      </c>
      <c r="F27" s="149"/>
      <c r="G27" s="122" t="s">
        <v>1401</v>
      </c>
      <c r="H27" s="150"/>
      <c r="I27" s="151"/>
      <c r="J27" s="152"/>
      <c r="K27" s="116"/>
      <c r="L27" s="32"/>
      <c r="M27" s="32"/>
      <c r="N27" s="32"/>
      <c r="O27" s="32"/>
      <c r="P27" s="32"/>
      <c r="Q27" s="32"/>
      <c r="R27" s="32"/>
      <c r="S27" s="32"/>
      <c r="T27" s="33"/>
      <c r="U27" s="25"/>
      <c r="V27" s="26"/>
      <c r="W27" s="27"/>
      <c r="X27" s="27"/>
      <c r="Y27" s="27"/>
      <c r="Z27" s="25"/>
    </row>
    <row r="28" spans="1:26" ht="16.8" thickTop="1" thickBot="1" x14ac:dyDescent="0.35">
      <c r="A28" s="34"/>
      <c r="B28" s="43"/>
      <c r="C28" s="147"/>
      <c r="D28" s="153"/>
      <c r="E28" s="37">
        <v>0</v>
      </c>
      <c r="F28" s="90" t="s">
        <v>1388</v>
      </c>
      <c r="G28" s="139">
        <f>IF(E28=0,0,E28/3.28)</f>
        <v>0</v>
      </c>
      <c r="H28" s="90" t="s">
        <v>1402</v>
      </c>
      <c r="I28" s="151"/>
      <c r="J28" s="152"/>
      <c r="K28" s="116"/>
      <c r="L28" s="32"/>
      <c r="M28" s="32"/>
      <c r="N28" s="32"/>
      <c r="O28" s="32"/>
      <c r="P28" s="32"/>
      <c r="Q28" s="32"/>
      <c r="R28" s="32"/>
      <c r="S28" s="32"/>
      <c r="T28" s="33"/>
      <c r="U28" s="25"/>
      <c r="V28" s="26"/>
      <c r="W28" s="27"/>
      <c r="X28" s="27"/>
      <c r="Y28" s="27"/>
      <c r="Z28" s="25"/>
    </row>
    <row r="29" spans="1:26" ht="15" thickBot="1" x14ac:dyDescent="0.35">
      <c r="A29" s="34"/>
      <c r="B29" s="128"/>
      <c r="C29" s="299" t="s">
        <v>1406</v>
      </c>
      <c r="D29" s="299"/>
      <c r="E29" s="299"/>
      <c r="F29" s="299"/>
      <c r="G29" s="299"/>
      <c r="H29" s="299"/>
      <c r="I29" s="299"/>
      <c r="J29" s="300"/>
      <c r="K29" s="116"/>
      <c r="L29" s="32"/>
      <c r="M29" s="32"/>
      <c r="N29" s="32"/>
      <c r="O29" s="32"/>
      <c r="P29" s="32"/>
      <c r="Q29" s="32"/>
      <c r="R29" s="32"/>
      <c r="S29" s="32"/>
      <c r="T29" s="33"/>
      <c r="U29" s="25"/>
      <c r="V29" s="26"/>
      <c r="W29" s="27"/>
      <c r="X29" s="27"/>
      <c r="Y29" s="27"/>
      <c r="Z29" s="25"/>
    </row>
    <row r="30" spans="1:26" ht="21.6" thickTop="1" x14ac:dyDescent="0.3">
      <c r="A30" s="34"/>
      <c r="B30" s="129"/>
      <c r="C30" s="130" t="s">
        <v>1407</v>
      </c>
      <c r="D30" s="154"/>
      <c r="E30" s="155"/>
      <c r="F30" s="142"/>
      <c r="G30" s="156"/>
      <c r="H30" s="157"/>
      <c r="I30" s="145"/>
      <c r="J30" s="158"/>
      <c r="K30" s="159"/>
      <c r="L30" s="32"/>
      <c r="M30" s="32"/>
      <c r="N30" s="32"/>
      <c r="O30" s="32"/>
      <c r="P30" s="32"/>
      <c r="Q30" s="32"/>
      <c r="R30" s="32"/>
      <c r="S30" s="32"/>
      <c r="T30" s="33"/>
      <c r="U30" s="25"/>
      <c r="V30" s="26"/>
      <c r="W30" s="27"/>
      <c r="X30" s="27"/>
      <c r="Y30" s="27"/>
      <c r="Z30" s="25"/>
    </row>
    <row r="31" spans="1:26" ht="15.6" thickBot="1" x14ac:dyDescent="0.35">
      <c r="A31" s="34"/>
      <c r="B31" s="43"/>
      <c r="C31" s="301" t="s">
        <v>1408</v>
      </c>
      <c r="D31" s="302"/>
      <c r="E31" s="302"/>
      <c r="F31" s="302"/>
      <c r="G31" s="160" t="s">
        <v>1409</v>
      </c>
      <c r="H31" s="161"/>
      <c r="I31" s="151"/>
      <c r="J31" s="162"/>
      <c r="K31" s="159"/>
      <c r="L31" s="32"/>
      <c r="M31" s="32"/>
      <c r="N31" s="32"/>
      <c r="O31" s="32"/>
      <c r="P31" s="32"/>
      <c r="Q31" s="32"/>
      <c r="R31" s="32"/>
      <c r="S31" s="32"/>
      <c r="T31" s="33"/>
      <c r="U31" s="25"/>
      <c r="V31" s="26"/>
      <c r="W31" s="27"/>
      <c r="X31" s="27"/>
      <c r="Y31" s="27"/>
      <c r="Z31" s="25"/>
    </row>
    <row r="32" spans="1:26" ht="19.2" thickBot="1" x14ac:dyDescent="0.35">
      <c r="A32" s="34"/>
      <c r="B32" s="43"/>
      <c r="C32" s="163"/>
      <c r="D32" s="164">
        <v>0</v>
      </c>
      <c r="E32" s="90" t="s">
        <v>1388</v>
      </c>
      <c r="F32" s="165"/>
      <c r="G32" s="166">
        <f>IF(D32=0,0, (D32*12)/D35)</f>
        <v>0</v>
      </c>
      <c r="H32" s="161"/>
      <c r="I32" s="151"/>
      <c r="J32" s="162"/>
      <c r="K32" s="159"/>
      <c r="L32" s="32"/>
      <c r="M32" s="32"/>
      <c r="N32" s="32"/>
      <c r="O32" s="32"/>
      <c r="P32" s="32"/>
      <c r="Q32" s="32"/>
      <c r="R32" s="32"/>
      <c r="S32" s="32"/>
      <c r="T32" s="33"/>
      <c r="U32" s="25"/>
      <c r="V32" s="26"/>
      <c r="W32" s="27"/>
      <c r="X32" s="27"/>
      <c r="Y32" s="27"/>
      <c r="Z32" s="25"/>
    </row>
    <row r="33" spans="1:26" ht="15" x14ac:dyDescent="0.3">
      <c r="A33" s="34"/>
      <c r="B33" s="43"/>
      <c r="C33" s="163"/>
      <c r="D33" s="167" t="s">
        <v>1410</v>
      </c>
      <c r="E33" s="168"/>
      <c r="F33" s="169" t="s">
        <v>1411</v>
      </c>
      <c r="G33" s="170"/>
      <c r="H33" s="161"/>
      <c r="I33" s="151"/>
      <c r="J33" s="162"/>
      <c r="K33" s="159"/>
      <c r="L33" s="32"/>
      <c r="M33" s="32"/>
      <c r="N33" s="32"/>
      <c r="O33" s="32"/>
      <c r="P33" s="32"/>
      <c r="Q33" s="32"/>
      <c r="R33" s="32"/>
      <c r="S33" s="32"/>
      <c r="T33" s="33"/>
      <c r="U33" s="25"/>
      <c r="V33" s="26"/>
      <c r="W33" s="27"/>
      <c r="X33" s="27"/>
      <c r="Y33" s="27"/>
      <c r="Z33" s="25"/>
    </row>
    <row r="34" spans="1:26" ht="18" thickBot="1" x14ac:dyDescent="0.35">
      <c r="A34" s="34"/>
      <c r="B34" s="43"/>
      <c r="C34" s="171" t="s">
        <v>1361</v>
      </c>
      <c r="D34" s="172" t="str">
        <f>IF(B34=0," ",IF(D32&lt;0.03,"NOT CHARTABLE","CHARTABLE"))</f>
        <v xml:space="preserve"> </v>
      </c>
      <c r="E34" s="173"/>
      <c r="F34" s="174" t="s">
        <v>1361</v>
      </c>
      <c r="G34" s="175"/>
      <c r="H34" s="161"/>
      <c r="I34" s="151"/>
      <c r="J34" s="162"/>
      <c r="K34" s="159"/>
      <c r="L34" s="32"/>
      <c r="M34" s="32"/>
      <c r="N34" s="32"/>
      <c r="O34" s="32"/>
      <c r="P34" s="32"/>
      <c r="Q34" s="32"/>
      <c r="R34" s="32"/>
      <c r="S34" s="32"/>
      <c r="T34" s="33"/>
      <c r="U34" s="25"/>
      <c r="V34" s="26"/>
      <c r="W34" s="27"/>
      <c r="X34" s="27"/>
      <c r="Y34" s="27"/>
      <c r="Z34" s="25"/>
    </row>
    <row r="35" spans="1:26" ht="18.600000000000001" thickBot="1" x14ac:dyDescent="0.35">
      <c r="A35" s="34"/>
      <c r="B35" s="43"/>
      <c r="C35" s="171" t="s">
        <v>1412</v>
      </c>
      <c r="D35" s="176">
        <v>0</v>
      </c>
      <c r="E35" s="90" t="s">
        <v>1413</v>
      </c>
      <c r="F35" s="303" t="str">
        <f>IF(D35=0," ",IF(G32&lt;0.03,"THE OBJECT IS NOT CHARTABLE","THE OBJECT IS CHARTABLE"))</f>
        <v xml:space="preserve"> </v>
      </c>
      <c r="G35" s="304"/>
      <c r="H35" s="304"/>
      <c r="I35" s="305"/>
      <c r="J35" s="162"/>
      <c r="K35" s="159"/>
      <c r="L35" s="32"/>
      <c r="M35" s="32"/>
      <c r="N35" s="32"/>
      <c r="O35" s="32"/>
      <c r="P35" s="32"/>
      <c r="Q35" s="32"/>
      <c r="R35" s="32"/>
      <c r="S35" s="32"/>
      <c r="T35" s="33"/>
      <c r="U35" s="25"/>
      <c r="V35" s="26"/>
      <c r="W35" s="27"/>
      <c r="X35" s="27"/>
      <c r="Y35" s="27"/>
      <c r="Z35" s="25"/>
    </row>
    <row r="36" spans="1:26" ht="18" x14ac:dyDescent="0.3">
      <c r="A36" s="34"/>
      <c r="B36" s="43"/>
      <c r="C36" s="177" t="s">
        <v>1361</v>
      </c>
      <c r="D36" s="178"/>
      <c r="E36" s="179"/>
      <c r="F36" s="180"/>
      <c r="G36" s="181"/>
      <c r="H36" s="182"/>
      <c r="I36" s="183"/>
      <c r="J36" s="162"/>
      <c r="K36" s="159"/>
      <c r="L36" s="32"/>
      <c r="M36" s="32"/>
      <c r="N36" s="32"/>
      <c r="O36" s="32"/>
      <c r="P36" s="32"/>
      <c r="Q36" s="32"/>
      <c r="R36" s="32"/>
      <c r="S36" s="32"/>
      <c r="T36" s="33"/>
      <c r="U36" s="25"/>
      <c r="V36" s="26"/>
      <c r="W36" s="27"/>
      <c r="X36" s="27"/>
      <c r="Y36" s="27"/>
      <c r="Z36" s="25"/>
    </row>
    <row r="37" spans="1:26" x14ac:dyDescent="0.3">
      <c r="A37" s="34"/>
      <c r="B37" s="43"/>
      <c r="C37" s="306" t="s">
        <v>1414</v>
      </c>
      <c r="D37" s="306"/>
      <c r="E37" s="306"/>
      <c r="F37" s="306"/>
      <c r="G37" s="306"/>
      <c r="H37" s="306"/>
      <c r="I37" s="306"/>
      <c r="J37" s="307"/>
      <c r="K37" s="159"/>
      <c r="L37" s="32"/>
      <c r="M37" s="32"/>
      <c r="N37" s="32"/>
      <c r="O37" s="32"/>
      <c r="P37" s="32"/>
      <c r="Q37" s="32"/>
      <c r="R37" s="32"/>
      <c r="S37" s="32"/>
      <c r="T37" s="33"/>
      <c r="U37" s="25"/>
      <c r="V37" s="26"/>
      <c r="W37" s="27"/>
      <c r="X37" s="27"/>
      <c r="Y37" s="27"/>
      <c r="Z37" s="25"/>
    </row>
    <row r="38" spans="1:26" x14ac:dyDescent="0.3">
      <c r="A38" s="34"/>
      <c r="B38" s="43"/>
      <c r="C38" s="306"/>
      <c r="D38" s="306"/>
      <c r="E38" s="306"/>
      <c r="F38" s="306"/>
      <c r="G38" s="306"/>
      <c r="H38" s="306"/>
      <c r="I38" s="306"/>
      <c r="J38" s="307"/>
      <c r="K38" s="184"/>
      <c r="L38" s="32"/>
      <c r="M38" s="32"/>
      <c r="N38" s="32"/>
      <c r="O38" s="32"/>
      <c r="P38" s="32"/>
      <c r="Q38" s="32"/>
      <c r="R38" s="32"/>
      <c r="S38" s="32"/>
      <c r="T38" s="33"/>
      <c r="U38" s="25"/>
      <c r="V38" s="26"/>
      <c r="W38" s="27"/>
      <c r="X38" s="27"/>
      <c r="Y38" s="27"/>
      <c r="Z38" s="25"/>
    </row>
    <row r="39" spans="1:26" ht="15" thickBot="1" x14ac:dyDescent="0.35">
      <c r="A39" s="34"/>
      <c r="B39" s="128"/>
      <c r="C39" s="308"/>
      <c r="D39" s="308"/>
      <c r="E39" s="308"/>
      <c r="F39" s="308"/>
      <c r="G39" s="308"/>
      <c r="H39" s="308"/>
      <c r="I39" s="308"/>
      <c r="J39" s="309"/>
      <c r="K39" s="185"/>
      <c r="L39" s="32"/>
      <c r="M39" s="32"/>
      <c r="N39" s="32"/>
      <c r="O39" s="32"/>
      <c r="P39" s="32"/>
      <c r="Q39" s="32"/>
      <c r="R39" s="32"/>
      <c r="S39" s="32"/>
      <c r="T39" s="33"/>
      <c r="U39" s="25"/>
      <c r="V39" s="26"/>
      <c r="W39" s="27"/>
      <c r="X39" s="27"/>
      <c r="Y39" s="27"/>
      <c r="Z39" s="25"/>
    </row>
    <row r="40" spans="1:26" ht="15.6" hidden="1" thickTop="1" thickBot="1" x14ac:dyDescent="0.35">
      <c r="A40" s="186"/>
      <c r="B40" s="129"/>
      <c r="C40" s="187"/>
      <c r="D40" s="188"/>
      <c r="E40" s="188"/>
      <c r="F40" s="188"/>
      <c r="G40" s="188"/>
      <c r="H40" s="188"/>
      <c r="I40" s="188"/>
      <c r="J40" s="188"/>
      <c r="K40" s="185"/>
      <c r="L40" s="32"/>
      <c r="M40" s="32"/>
      <c r="N40" s="32"/>
      <c r="O40" s="32"/>
      <c r="P40" s="32"/>
      <c r="Q40" s="32"/>
      <c r="R40" s="32"/>
      <c r="S40" s="32"/>
      <c r="T40" s="33"/>
      <c r="U40" s="25"/>
      <c r="V40" s="26"/>
      <c r="W40" s="27"/>
      <c r="X40" s="27"/>
      <c r="Y40" s="27"/>
      <c r="Z40" s="25"/>
    </row>
    <row r="41" spans="1:26" ht="15.6" hidden="1" thickTop="1" thickBot="1" x14ac:dyDescent="0.35">
      <c r="A41" s="186"/>
      <c r="B41" s="189"/>
      <c r="C41" s="190" t="s">
        <v>1415</v>
      </c>
      <c r="D41" s="190" t="s">
        <v>1416</v>
      </c>
      <c r="E41" s="191"/>
      <c r="F41" s="191"/>
      <c r="G41" s="191" t="s">
        <v>1417</v>
      </c>
      <c r="H41" s="190"/>
      <c r="I41" s="191">
        <v>41.644529166666665</v>
      </c>
      <c r="J41" s="191">
        <v>41.625384444444443</v>
      </c>
      <c r="K41" s="185"/>
      <c r="L41" s="32"/>
      <c r="M41" s="32"/>
      <c r="N41" s="32"/>
      <c r="O41" s="32"/>
      <c r="P41" s="32"/>
      <c r="Q41" s="32"/>
      <c r="R41" s="32"/>
      <c r="S41" s="32"/>
      <c r="T41" s="33"/>
      <c r="U41" s="25"/>
      <c r="V41" s="26"/>
      <c r="W41" s="27"/>
      <c r="X41" s="27"/>
      <c r="Y41" s="27"/>
      <c r="Z41" s="25"/>
    </row>
    <row r="42" spans="1:26" ht="15" hidden="1" thickTop="1" x14ac:dyDescent="0.3">
      <c r="A42" s="186"/>
      <c r="B42" s="192"/>
      <c r="C42" s="193">
        <f>C7+D7/60+E7/60/60</f>
        <v>41.667277777777777</v>
      </c>
      <c r="D42" s="194">
        <f>G7+H7/60+I7/60/60</f>
        <v>41.668611111111112</v>
      </c>
      <c r="E42" s="73"/>
      <c r="F42" s="72" t="s">
        <v>1418</v>
      </c>
      <c r="G42" s="194">
        <f>D42-C42</f>
        <v>1.3333333333349628E-3</v>
      </c>
      <c r="H42" s="194"/>
      <c r="I42" s="73">
        <v>71.370781944444431</v>
      </c>
      <c r="J42" s="73">
        <v>71.392271944444445</v>
      </c>
      <c r="K42" s="185"/>
      <c r="L42" s="32"/>
      <c r="M42" s="32"/>
      <c r="N42" s="32"/>
      <c r="O42" s="32"/>
      <c r="P42" s="32"/>
      <c r="Q42" s="32"/>
      <c r="R42" s="32"/>
      <c r="S42" s="32"/>
      <c r="T42" s="33"/>
      <c r="U42" s="25"/>
      <c r="V42" s="26"/>
      <c r="W42" s="27"/>
      <c r="X42" s="27"/>
      <c r="Y42" s="27"/>
      <c r="Z42" s="25"/>
    </row>
    <row r="43" spans="1:26" ht="15" hidden="1" thickBot="1" x14ac:dyDescent="0.35">
      <c r="A43" s="186"/>
      <c r="B43" s="189"/>
      <c r="C43" s="194">
        <f>C8+D8/60+E8/60/60</f>
        <v>70.180916666666675</v>
      </c>
      <c r="D43" s="194">
        <f>G8+H8/60+I8/60/60</f>
        <v>70.180850000000007</v>
      </c>
      <c r="E43" s="73"/>
      <c r="F43" s="72" t="s">
        <v>1419</v>
      </c>
      <c r="G43" s="194">
        <f>C43-D43</f>
        <v>6.666666666887977E-5</v>
      </c>
      <c r="H43" s="194"/>
      <c r="I43" s="73"/>
      <c r="J43" s="73"/>
      <c r="K43" s="185"/>
      <c r="L43" s="32"/>
      <c r="M43" s="32"/>
      <c r="N43" s="32"/>
      <c r="O43" s="32"/>
      <c r="P43" s="32"/>
      <c r="Q43" s="32"/>
      <c r="R43" s="32"/>
      <c r="S43" s="32"/>
      <c r="T43" s="33"/>
      <c r="U43" s="25"/>
      <c r="V43" s="26"/>
      <c r="W43" s="27"/>
      <c r="X43" s="27"/>
      <c r="Y43" s="27"/>
      <c r="Z43" s="25"/>
    </row>
    <row r="44" spans="1:26" ht="15" hidden="1" thickTop="1" x14ac:dyDescent="0.3">
      <c r="A44" s="186"/>
      <c r="B44" s="192"/>
      <c r="C44" s="73"/>
      <c r="D44" s="73"/>
      <c r="E44" s="73"/>
      <c r="F44" s="73"/>
      <c r="G44" s="73"/>
      <c r="H44" s="73"/>
      <c r="I44" s="73"/>
      <c r="J44" s="73"/>
      <c r="K44" s="185"/>
      <c r="L44" s="32"/>
      <c r="M44" s="32"/>
      <c r="N44" s="32"/>
      <c r="O44" s="32"/>
      <c r="P44" s="32"/>
      <c r="Q44" s="32"/>
      <c r="R44" s="32"/>
      <c r="S44" s="32"/>
      <c r="T44" s="33"/>
      <c r="U44" s="25"/>
      <c r="V44" s="26"/>
      <c r="W44" s="27"/>
      <c r="X44" s="27"/>
      <c r="Y44" s="27"/>
      <c r="Z44" s="25"/>
    </row>
    <row r="45" spans="1:26" ht="15" hidden="1" thickBot="1" x14ac:dyDescent="0.35">
      <c r="A45" s="186"/>
      <c r="B45" s="189"/>
      <c r="C45" s="73" t="s">
        <v>1420</v>
      </c>
      <c r="D45" s="73"/>
      <c r="E45" s="73"/>
      <c r="F45" s="73"/>
      <c r="G45" s="73"/>
      <c r="H45" s="73"/>
      <c r="I45" s="73"/>
      <c r="J45" s="73"/>
      <c r="K45" s="185"/>
      <c r="L45" s="32"/>
      <c r="M45" s="32"/>
      <c r="N45" s="32"/>
      <c r="O45" s="32"/>
      <c r="P45" s="32"/>
      <c r="Q45" s="32"/>
      <c r="R45" s="32"/>
      <c r="S45" s="32"/>
      <c r="T45" s="33"/>
      <c r="U45" s="25"/>
      <c r="V45" s="26"/>
      <c r="W45" s="27"/>
      <c r="X45" s="27"/>
      <c r="Y45" s="27"/>
      <c r="Z45" s="25"/>
    </row>
    <row r="46" spans="1:26" ht="15" hidden="1" thickTop="1" x14ac:dyDescent="0.3">
      <c r="A46" s="186"/>
      <c r="B46" s="192"/>
      <c r="C46" s="73"/>
      <c r="D46" s="194">
        <f>G43*60*COS((C42+D42)/2*PI()/180)</f>
        <v>2.9880409807280439E-3</v>
      </c>
      <c r="E46" s="195">
        <f>D46*6076.1</f>
        <v>18.155635803001669</v>
      </c>
      <c r="F46" s="73"/>
      <c r="G46" s="73"/>
      <c r="H46" s="73"/>
      <c r="I46" s="73"/>
      <c r="J46" s="73"/>
      <c r="K46" s="185"/>
      <c r="L46" s="32"/>
      <c r="M46" s="32"/>
      <c r="N46" s="32"/>
      <c r="O46" s="32"/>
      <c r="P46" s="32"/>
      <c r="Q46" s="32"/>
      <c r="R46" s="32"/>
      <c r="S46" s="32"/>
      <c r="T46" s="33"/>
      <c r="U46" s="25"/>
      <c r="V46" s="26"/>
      <c r="W46" s="27"/>
      <c r="X46" s="27"/>
      <c r="Y46" s="27"/>
      <c r="Z46" s="25"/>
    </row>
    <row r="47" spans="1:26" ht="15" hidden="1" thickBot="1" x14ac:dyDescent="0.35">
      <c r="A47" s="186"/>
      <c r="B47" s="189"/>
      <c r="C47" s="73"/>
      <c r="D47" s="194">
        <f>G42*60</f>
        <v>8.0000000000097771E-2</v>
      </c>
      <c r="E47" s="195">
        <f>D47*6076.1</f>
        <v>486.08800000059409</v>
      </c>
      <c r="F47" s="73"/>
      <c r="G47" s="73"/>
      <c r="H47" s="73"/>
      <c r="I47" s="73"/>
      <c r="J47" s="73"/>
      <c r="K47" s="185"/>
      <c r="L47" s="32"/>
      <c r="M47" s="32"/>
      <c r="N47" s="32"/>
      <c r="O47" s="32"/>
      <c r="P47" s="32"/>
      <c r="Q47" s="32"/>
      <c r="R47" s="32"/>
      <c r="S47" s="32"/>
      <c r="T47" s="33"/>
      <c r="U47" s="25"/>
      <c r="V47" s="26"/>
      <c r="W47" s="27"/>
      <c r="X47" s="27"/>
      <c r="Y47" s="27"/>
      <c r="Z47" s="25"/>
    </row>
    <row r="48" spans="1:26" ht="15" hidden="1" thickTop="1" x14ac:dyDescent="0.3">
      <c r="A48" s="186"/>
      <c r="B48" s="192"/>
      <c r="C48" s="73"/>
      <c r="D48" s="196" t="s">
        <v>1386</v>
      </c>
      <c r="E48" s="196" t="s">
        <v>1421</v>
      </c>
      <c r="F48" s="73"/>
      <c r="G48" s="73"/>
      <c r="H48" s="73"/>
      <c r="I48" s="73"/>
      <c r="J48" s="73"/>
      <c r="K48" s="185"/>
      <c r="L48" s="32"/>
      <c r="M48" s="32"/>
      <c r="N48" s="32"/>
      <c r="O48" s="32"/>
      <c r="P48" s="32"/>
      <c r="Q48" s="32"/>
      <c r="R48" s="32"/>
      <c r="S48" s="32"/>
      <c r="T48" s="33"/>
      <c r="U48" s="25"/>
      <c r="V48" s="26"/>
      <c r="W48" s="27"/>
      <c r="X48" s="27"/>
      <c r="Y48" s="27"/>
      <c r="Z48" s="25"/>
    </row>
    <row r="49" spans="1:26" ht="15" hidden="1" thickBot="1" x14ac:dyDescent="0.35">
      <c r="A49" s="186"/>
      <c r="B49" s="189"/>
      <c r="C49" s="197" t="s">
        <v>1422</v>
      </c>
      <c r="D49" s="73"/>
      <c r="E49" s="73"/>
      <c r="F49" s="73"/>
      <c r="G49" s="73"/>
      <c r="H49" s="73"/>
      <c r="I49" s="73"/>
      <c r="J49" s="73"/>
      <c r="K49" s="185"/>
      <c r="L49" s="32"/>
      <c r="M49" s="32"/>
      <c r="N49" s="32"/>
      <c r="O49" s="32"/>
      <c r="P49" s="32"/>
      <c r="Q49" s="32"/>
      <c r="R49" s="32"/>
      <c r="S49" s="32"/>
      <c r="T49" s="33"/>
      <c r="U49" s="25"/>
      <c r="V49" s="26"/>
      <c r="W49" s="27"/>
      <c r="X49" s="27"/>
      <c r="Y49" s="27"/>
      <c r="Z49" s="25"/>
    </row>
    <row r="50" spans="1:26" ht="15" hidden="1" thickTop="1" x14ac:dyDescent="0.3">
      <c r="A50" s="186"/>
      <c r="B50" s="192"/>
      <c r="C50" s="73">
        <f>C42*PI()/180</f>
        <v>0.72723118756528848</v>
      </c>
      <c r="D50" s="73">
        <f>D42*PI()/180</f>
        <v>0.72725445862198168</v>
      </c>
      <c r="E50" s="73"/>
      <c r="F50" s="194"/>
      <c r="G50" s="73"/>
      <c r="H50" s="73"/>
      <c r="I50" s="73"/>
      <c r="J50" s="73"/>
      <c r="K50" s="185"/>
      <c r="L50" s="32"/>
      <c r="M50" s="32"/>
      <c r="N50" s="32"/>
      <c r="O50" s="32"/>
      <c r="P50" s="32"/>
      <c r="Q50" s="32"/>
      <c r="R50" s="32"/>
      <c r="S50" s="32"/>
      <c r="T50" s="33"/>
      <c r="U50" s="25"/>
      <c r="V50" s="26"/>
      <c r="W50" s="27"/>
      <c r="X50" s="27"/>
      <c r="Y50" s="27"/>
      <c r="Z50" s="25"/>
    </row>
    <row r="51" spans="1:26" ht="15" hidden="1" thickBot="1" x14ac:dyDescent="0.35">
      <c r="A51" s="186"/>
      <c r="B51" s="189"/>
      <c r="C51" s="73">
        <f>C43*PI()/180</f>
        <v>1.2248880679010972</v>
      </c>
      <c r="D51" s="73">
        <f>D43*PI()/180</f>
        <v>1.2248869043482624</v>
      </c>
      <c r="E51" s="73"/>
      <c r="F51" s="73"/>
      <c r="G51" s="73"/>
      <c r="H51" s="73"/>
      <c r="I51" s="73"/>
      <c r="J51" s="73"/>
      <c r="K51" s="185"/>
      <c r="L51" s="32"/>
      <c r="M51" s="32"/>
      <c r="N51" s="32"/>
      <c r="O51" s="32"/>
      <c r="P51" s="32"/>
      <c r="Q51" s="32"/>
      <c r="R51" s="32"/>
      <c r="S51" s="32"/>
      <c r="T51" s="33"/>
      <c r="U51" s="25"/>
      <c r="V51" s="26"/>
      <c r="W51" s="27"/>
      <c r="X51" s="27"/>
      <c r="Y51" s="27"/>
      <c r="Z51" s="25"/>
    </row>
    <row r="52" spans="1:26" ht="15" hidden="1" thickTop="1" x14ac:dyDescent="0.3">
      <c r="A52" s="186"/>
      <c r="B52" s="192"/>
      <c r="C52" s="73"/>
      <c r="D52" s="73"/>
      <c r="E52" s="73"/>
      <c r="F52" s="73"/>
      <c r="G52" s="73"/>
      <c r="H52" s="73"/>
      <c r="I52" s="73"/>
      <c r="J52" s="73"/>
      <c r="K52" s="185"/>
      <c r="L52" s="32"/>
      <c r="M52" s="32"/>
      <c r="N52" s="32"/>
      <c r="O52" s="32"/>
      <c r="P52" s="32"/>
      <c r="Q52" s="32"/>
      <c r="R52" s="32"/>
      <c r="S52" s="32"/>
      <c r="T52" s="33"/>
      <c r="U52" s="25"/>
      <c r="V52" s="26"/>
      <c r="W52" s="27"/>
      <c r="X52" s="27"/>
      <c r="Y52" s="27"/>
      <c r="Z52" s="25"/>
    </row>
    <row r="53" spans="1:26" ht="18.600000000000001" hidden="1" thickBot="1" x14ac:dyDescent="0.4">
      <c r="A53" s="186"/>
      <c r="B53" s="189"/>
      <c r="C53" s="73">
        <f>-1*ATAN2(COS(C50)*SIN(D50)-SIN(C50)*COS(D50)*COS(D51-C51),SIN(D51-C51)*COS(D50))</f>
        <v>3.7332771268363915E-2</v>
      </c>
      <c r="D53" s="73"/>
      <c r="E53" s="73"/>
      <c r="F53" s="198" t="s">
        <v>1423</v>
      </c>
      <c r="G53" s="73"/>
      <c r="H53" s="73"/>
      <c r="I53" s="73"/>
      <c r="J53" s="73"/>
      <c r="K53" s="185"/>
      <c r="L53" s="32"/>
      <c r="M53" s="32"/>
      <c r="N53" s="32"/>
      <c r="O53" s="32"/>
      <c r="P53" s="32"/>
      <c r="Q53" s="32"/>
      <c r="R53" s="32"/>
      <c r="S53" s="32"/>
      <c r="T53" s="33"/>
      <c r="U53" s="25"/>
      <c r="V53" s="26"/>
      <c r="W53" s="27"/>
      <c r="X53" s="27"/>
      <c r="Y53" s="27"/>
      <c r="Z53" s="25"/>
    </row>
    <row r="54" spans="1:26" ht="15" hidden="1" thickTop="1" x14ac:dyDescent="0.3">
      <c r="A54" s="186"/>
      <c r="B54" s="192"/>
      <c r="C54" s="73">
        <f>IF(360+C53/(2*PI())*360&gt;360,C53/(2*PI())*360,360+C53/(2*PI())*360)</f>
        <v>2.1390102312045136</v>
      </c>
      <c r="D54" s="73" t="s">
        <v>1424</v>
      </c>
      <c r="E54" s="73"/>
      <c r="F54" s="73"/>
      <c r="G54" s="73"/>
      <c r="H54" s="73"/>
      <c r="I54" s="73"/>
      <c r="J54" s="73"/>
      <c r="K54" s="185"/>
      <c r="L54" s="32"/>
      <c r="M54" s="32"/>
      <c r="N54" s="32"/>
      <c r="O54" s="32"/>
      <c r="P54" s="32"/>
      <c r="Q54" s="32"/>
      <c r="R54" s="32"/>
      <c r="S54" s="32"/>
      <c r="T54" s="33"/>
      <c r="U54" s="25"/>
      <c r="V54" s="26"/>
      <c r="W54" s="27"/>
      <c r="X54" s="27"/>
      <c r="Y54" s="27"/>
      <c r="Z54" s="25"/>
    </row>
    <row r="55" spans="1:26" ht="15" hidden="1" thickBot="1" x14ac:dyDescent="0.35">
      <c r="A55" s="186"/>
      <c r="B55" s="189"/>
      <c r="C55" s="73">
        <f>61.582*ACOS(SIN(C42)*SIN(D42)+COS(C42)*COS(D42)*COS(C43-D43))*6371.14</f>
        <v>523.42959936201908</v>
      </c>
      <c r="D55" s="73" t="s">
        <v>1425</v>
      </c>
      <c r="E55" s="73"/>
      <c r="F55" s="73"/>
      <c r="G55" s="73"/>
      <c r="H55" s="73"/>
      <c r="I55" s="73"/>
      <c r="J55" s="73"/>
      <c r="K55" s="185"/>
      <c r="L55" s="32"/>
      <c r="M55" s="32"/>
      <c r="N55" s="32"/>
      <c r="O55" s="32"/>
      <c r="P55" s="32"/>
      <c r="Q55" s="32"/>
      <c r="R55" s="32"/>
      <c r="S55" s="32"/>
      <c r="T55" s="33"/>
      <c r="U55" s="25"/>
      <c r="V55" s="26"/>
      <c r="W55" s="27"/>
      <c r="X55" s="27"/>
      <c r="Y55" s="27"/>
      <c r="Z55" s="25"/>
    </row>
    <row r="56" spans="1:26" ht="21.6" thickTop="1" x14ac:dyDescent="0.4">
      <c r="A56" s="186"/>
      <c r="B56" s="296" t="s">
        <v>1426</v>
      </c>
      <c r="C56" s="297"/>
      <c r="D56" s="297"/>
      <c r="E56" s="297"/>
      <c r="F56" s="297"/>
      <c r="G56" s="297"/>
      <c r="H56" s="297"/>
      <c r="I56" s="297"/>
      <c r="J56" s="298"/>
      <c r="K56" s="185"/>
      <c r="L56" s="321" t="s">
        <v>1361</v>
      </c>
      <c r="M56" s="322"/>
      <c r="N56" s="322"/>
      <c r="O56" s="322"/>
      <c r="P56" s="199"/>
      <c r="Q56" s="32"/>
      <c r="R56" s="32"/>
      <c r="S56" s="32"/>
      <c r="T56" s="33"/>
      <c r="U56" s="25"/>
      <c r="V56" s="26"/>
      <c r="W56" s="27"/>
      <c r="X56" s="27"/>
      <c r="Y56" s="27"/>
      <c r="Z56" s="25"/>
    </row>
    <row r="57" spans="1:26" ht="19.2" thickBot="1" x14ac:dyDescent="0.35">
      <c r="A57" s="186"/>
      <c r="B57" s="200" t="s">
        <v>1361</v>
      </c>
      <c r="C57" s="73"/>
      <c r="D57" s="73"/>
      <c r="E57" s="122" t="s">
        <v>1427</v>
      </c>
      <c r="F57" s="73"/>
      <c r="G57" s="73"/>
      <c r="H57" s="73"/>
      <c r="I57" s="73"/>
      <c r="J57" s="74"/>
      <c r="K57" s="185"/>
      <c r="L57" s="201"/>
      <c r="M57" s="202"/>
      <c r="N57" s="201"/>
      <c r="O57" s="203"/>
      <c r="P57" s="199"/>
      <c r="Q57" s="32"/>
      <c r="R57" s="32"/>
      <c r="S57" s="32"/>
      <c r="T57" s="33"/>
      <c r="U57" s="25"/>
      <c r="V57" s="26"/>
      <c r="W57" s="27"/>
      <c r="X57" s="27"/>
      <c r="Y57" s="27"/>
      <c r="Z57" s="25"/>
    </row>
    <row r="58" spans="1:26" ht="19.2" thickBot="1" x14ac:dyDescent="0.35">
      <c r="A58" s="186"/>
      <c r="B58" s="204" t="s">
        <v>1361</v>
      </c>
      <c r="C58" s="73"/>
      <c r="D58" s="73"/>
      <c r="E58" s="205">
        <v>0</v>
      </c>
      <c r="F58" s="206" t="s">
        <v>1428</v>
      </c>
      <c r="G58" s="73"/>
      <c r="H58" s="73"/>
      <c r="I58" s="73"/>
      <c r="J58" s="74"/>
      <c r="K58" s="185"/>
      <c r="L58" s="201"/>
      <c r="M58" s="202"/>
      <c r="N58" s="207"/>
      <c r="O58" s="208" t="s">
        <v>1361</v>
      </c>
      <c r="P58" s="209" t="s">
        <v>1361</v>
      </c>
      <c r="Q58" s="32"/>
      <c r="R58" s="32"/>
      <c r="S58" s="32"/>
      <c r="T58" s="33"/>
      <c r="U58" s="25"/>
      <c r="V58" s="26"/>
      <c r="W58" s="27"/>
      <c r="X58" s="27"/>
      <c r="Y58" s="27"/>
      <c r="Z58" s="25"/>
    </row>
    <row r="59" spans="1:26" ht="19.2" thickBot="1" x14ac:dyDescent="0.35">
      <c r="A59" s="186"/>
      <c r="B59" s="204" t="s">
        <v>1361</v>
      </c>
      <c r="C59" s="323" t="s">
        <v>1429</v>
      </c>
      <c r="D59" s="324"/>
      <c r="E59" s="324"/>
      <c r="F59" s="324"/>
      <c r="G59" s="324"/>
      <c r="H59" s="324"/>
      <c r="I59" s="324"/>
      <c r="J59" s="325"/>
      <c r="K59" s="185"/>
      <c r="L59" s="201"/>
      <c r="M59" s="202"/>
      <c r="N59" s="210"/>
      <c r="O59" s="203"/>
      <c r="P59" s="209" t="s">
        <v>1361</v>
      </c>
      <c r="Q59" s="32"/>
      <c r="R59" s="32"/>
      <c r="S59" s="32"/>
      <c r="T59" s="33"/>
      <c r="U59" s="25"/>
      <c r="V59" s="26"/>
      <c r="W59" s="27"/>
      <c r="X59" s="27"/>
      <c r="Y59" s="27"/>
      <c r="Z59" s="25"/>
    </row>
    <row r="60" spans="1:26" ht="19.8" thickTop="1" thickBot="1" x14ac:dyDescent="0.35">
      <c r="A60" s="186"/>
      <c r="B60" s="204" t="s">
        <v>1361</v>
      </c>
      <c r="C60" s="73"/>
      <c r="D60" s="73"/>
      <c r="E60" s="211">
        <v>0</v>
      </c>
      <c r="F60" s="212" t="s">
        <v>1430</v>
      </c>
      <c r="G60" s="73"/>
      <c r="H60" s="73"/>
      <c r="I60" s="73"/>
      <c r="J60" s="74"/>
      <c r="K60" s="185"/>
      <c r="L60" s="201"/>
      <c r="M60" s="202"/>
      <c r="N60" s="207" t="s">
        <v>1361</v>
      </c>
      <c r="O60" s="208" t="s">
        <v>1361</v>
      </c>
      <c r="P60" s="209" t="s">
        <v>1361</v>
      </c>
      <c r="Q60" s="32"/>
      <c r="R60" s="32"/>
      <c r="S60" s="32"/>
      <c r="T60" s="33"/>
      <c r="U60" s="25"/>
      <c r="V60" s="26"/>
      <c r="W60" s="27"/>
      <c r="X60" s="27"/>
      <c r="Y60" s="27"/>
      <c r="Z60" s="25"/>
    </row>
    <row r="61" spans="1:26" ht="19.8" thickTop="1" thickBot="1" x14ac:dyDescent="0.35">
      <c r="A61" s="186"/>
      <c r="B61" s="204" t="s">
        <v>1361</v>
      </c>
      <c r="C61" s="73"/>
      <c r="D61" s="73"/>
      <c r="E61" s="122" t="s">
        <v>1431</v>
      </c>
      <c r="F61" s="73"/>
      <c r="G61" s="73"/>
      <c r="H61" s="73"/>
      <c r="I61" s="73"/>
      <c r="J61" s="74"/>
      <c r="K61" s="185"/>
      <c r="L61" s="310" t="s">
        <v>1361</v>
      </c>
      <c r="M61" s="311"/>
      <c r="N61" s="311"/>
      <c r="O61" s="311"/>
      <c r="P61" s="311"/>
      <c r="Q61" s="32"/>
      <c r="R61" s="32"/>
      <c r="S61" s="32"/>
      <c r="T61" s="33"/>
      <c r="U61" s="25"/>
      <c r="V61" s="26"/>
      <c r="W61" s="27"/>
      <c r="X61" s="27"/>
      <c r="Y61" s="27"/>
      <c r="Z61" s="25"/>
    </row>
    <row r="62" spans="1:26" ht="22.2" thickTop="1" thickBot="1" x14ac:dyDescent="0.35">
      <c r="A62" s="186"/>
      <c r="B62" s="204" t="s">
        <v>1361</v>
      </c>
      <c r="C62" s="73"/>
      <c r="D62" s="73"/>
      <c r="E62" s="213" t="str">
        <f>IF(E60=0," ",(E58*(VLOOKUP(E60,D74:E163,2))))</f>
        <v xml:space="preserve"> </v>
      </c>
      <c r="F62" s="206" t="s">
        <v>1428</v>
      </c>
      <c r="G62" s="73"/>
      <c r="H62" s="73"/>
      <c r="I62" s="73"/>
      <c r="J62" s="74"/>
      <c r="K62" s="185"/>
      <c r="L62" s="312" t="s">
        <v>1361</v>
      </c>
      <c r="M62" s="313"/>
      <c r="N62" s="313"/>
      <c r="O62" s="313"/>
      <c r="P62" s="313"/>
      <c r="Q62" s="32"/>
      <c r="R62" s="32"/>
      <c r="S62" s="32"/>
      <c r="T62" s="33"/>
      <c r="U62" s="25"/>
      <c r="V62" s="26"/>
      <c r="W62" s="27"/>
      <c r="X62" s="27"/>
      <c r="Y62" s="27"/>
      <c r="Z62" s="25"/>
    </row>
    <row r="63" spans="1:26" ht="19.2" thickTop="1" x14ac:dyDescent="0.3">
      <c r="A63" s="186"/>
      <c r="B63" s="204" t="s">
        <v>1361</v>
      </c>
      <c r="C63" s="314" t="s">
        <v>1432</v>
      </c>
      <c r="D63" s="315"/>
      <c r="E63" s="315"/>
      <c r="F63" s="315"/>
      <c r="G63" s="315"/>
      <c r="H63" s="315"/>
      <c r="I63" s="315"/>
      <c r="J63" s="316"/>
      <c r="K63" s="185"/>
      <c r="L63" s="312" t="s">
        <v>1361</v>
      </c>
      <c r="M63" s="313"/>
      <c r="N63" s="313"/>
      <c r="O63" s="313"/>
      <c r="P63" s="313"/>
      <c r="Q63" s="32"/>
      <c r="R63" s="32"/>
      <c r="S63" s="32"/>
      <c r="T63" s="33"/>
      <c r="U63" s="25"/>
      <c r="V63" s="26"/>
      <c r="W63" s="27"/>
      <c r="X63" s="27"/>
      <c r="Y63" s="27"/>
      <c r="Z63" s="25"/>
    </row>
    <row r="64" spans="1:26" ht="18.600000000000001" x14ac:dyDescent="0.3">
      <c r="A64" s="186"/>
      <c r="B64" s="204" t="s">
        <v>1361</v>
      </c>
      <c r="C64" s="315"/>
      <c r="D64" s="315"/>
      <c r="E64" s="315"/>
      <c r="F64" s="315"/>
      <c r="G64" s="315"/>
      <c r="H64" s="315"/>
      <c r="I64" s="315"/>
      <c r="J64" s="316"/>
      <c r="K64" s="185"/>
      <c r="L64" s="312" t="s">
        <v>1361</v>
      </c>
      <c r="M64" s="313"/>
      <c r="N64" s="313"/>
      <c r="O64" s="313"/>
      <c r="P64" s="313"/>
      <c r="Q64" s="32"/>
      <c r="R64" s="32"/>
      <c r="S64" s="32"/>
      <c r="T64" s="33"/>
      <c r="U64" s="25"/>
      <c r="V64" s="26"/>
      <c r="W64" s="27"/>
      <c r="X64" s="27"/>
      <c r="Y64" s="27"/>
      <c r="Z64" s="25"/>
    </row>
    <row r="65" spans="1:26" ht="18.600000000000001" x14ac:dyDescent="0.3">
      <c r="A65" s="186"/>
      <c r="B65" s="204" t="s">
        <v>1361</v>
      </c>
      <c r="C65" s="315"/>
      <c r="D65" s="315"/>
      <c r="E65" s="315"/>
      <c r="F65" s="315"/>
      <c r="G65" s="315"/>
      <c r="H65" s="315"/>
      <c r="I65" s="315"/>
      <c r="J65" s="316"/>
      <c r="K65" s="185"/>
      <c r="L65" s="319" t="s">
        <v>1361</v>
      </c>
      <c r="M65" s="320"/>
      <c r="N65" s="320"/>
      <c r="O65" s="320"/>
      <c r="P65" s="320"/>
      <c r="Q65" s="32"/>
      <c r="R65" s="32"/>
      <c r="S65" s="32"/>
      <c r="T65" s="33"/>
      <c r="U65" s="25"/>
      <c r="V65" s="26"/>
      <c r="W65" s="27"/>
      <c r="X65" s="27"/>
      <c r="Y65" s="27"/>
      <c r="Z65" s="25"/>
    </row>
    <row r="66" spans="1:26" ht="18.600000000000001" x14ac:dyDescent="0.3">
      <c r="A66" s="186"/>
      <c r="B66" s="204" t="s">
        <v>1361</v>
      </c>
      <c r="C66" s="315"/>
      <c r="D66" s="315"/>
      <c r="E66" s="315"/>
      <c r="F66" s="315"/>
      <c r="G66" s="315"/>
      <c r="H66" s="315"/>
      <c r="I66" s="315"/>
      <c r="J66" s="316"/>
      <c r="K66" s="185"/>
      <c r="L66" s="32"/>
      <c r="M66" s="32"/>
      <c r="N66" s="32"/>
      <c r="O66" s="32"/>
      <c r="P66" s="32"/>
      <c r="Q66" s="32"/>
      <c r="R66" s="32"/>
      <c r="S66" s="32"/>
      <c r="T66" s="33"/>
      <c r="U66" s="25"/>
      <c r="V66" s="26"/>
      <c r="W66" s="27"/>
      <c r="X66" s="27"/>
      <c r="Y66" s="27"/>
      <c r="Z66" s="25"/>
    </row>
    <row r="67" spans="1:26" ht="15" thickBot="1" x14ac:dyDescent="0.35">
      <c r="A67" s="186"/>
      <c r="B67" s="128"/>
      <c r="C67" s="317"/>
      <c r="D67" s="317"/>
      <c r="E67" s="317"/>
      <c r="F67" s="317"/>
      <c r="G67" s="317"/>
      <c r="H67" s="317"/>
      <c r="I67" s="317"/>
      <c r="J67" s="318"/>
      <c r="K67" s="185"/>
      <c r="L67" s="32"/>
      <c r="M67" s="32"/>
      <c r="N67" s="32"/>
      <c r="O67" s="32"/>
      <c r="P67" s="32"/>
      <c r="Q67" s="32"/>
      <c r="R67" s="32"/>
      <c r="S67" s="32"/>
      <c r="T67" s="33"/>
      <c r="U67" s="25"/>
      <c r="V67" s="26"/>
      <c r="W67" s="27"/>
      <c r="X67" s="27"/>
      <c r="Y67" s="27"/>
      <c r="Z67" s="25"/>
    </row>
    <row r="68" spans="1:26" ht="15.6" thickTop="1" thickBot="1" x14ac:dyDescent="0.35">
      <c r="A68" s="25"/>
      <c r="B68" s="214"/>
      <c r="C68" s="32"/>
      <c r="D68" s="32"/>
      <c r="E68" s="32"/>
      <c r="F68" s="32"/>
      <c r="G68" s="32"/>
      <c r="H68" s="32"/>
      <c r="I68" s="32"/>
      <c r="J68" s="82"/>
      <c r="K68" s="215"/>
      <c r="L68" s="32"/>
      <c r="M68" s="32"/>
      <c r="N68" s="32"/>
      <c r="O68" s="32"/>
      <c r="P68" s="32"/>
      <c r="Q68" s="32"/>
      <c r="R68" s="32"/>
      <c r="S68" s="32"/>
      <c r="T68" s="33"/>
      <c r="U68" s="25"/>
      <c r="V68" s="26"/>
      <c r="W68" s="27"/>
      <c r="X68" s="27"/>
      <c r="Y68" s="27"/>
      <c r="Z68" s="25"/>
    </row>
    <row r="69" spans="1:26" ht="19.2" thickBot="1" x14ac:dyDescent="0.35">
      <c r="A69" s="25"/>
      <c r="B69" s="216" t="s">
        <v>1361</v>
      </c>
      <c r="C69" s="217"/>
      <c r="D69" s="217"/>
      <c r="E69" s="217"/>
      <c r="F69" s="218" t="s">
        <v>1433</v>
      </c>
      <c r="G69" s="217"/>
      <c r="H69" s="217"/>
      <c r="I69" s="217"/>
      <c r="J69" s="219"/>
      <c r="K69" s="215"/>
      <c r="L69" s="32"/>
      <c r="M69" s="32"/>
      <c r="N69" s="32"/>
      <c r="O69" s="32"/>
      <c r="P69" s="32"/>
      <c r="Q69" s="32"/>
      <c r="R69" s="32"/>
      <c r="S69" s="32"/>
      <c r="T69" s="33"/>
      <c r="U69" s="25"/>
      <c r="V69" s="26"/>
      <c r="W69" s="27"/>
      <c r="X69" s="27"/>
      <c r="Y69" s="27"/>
      <c r="Z69" s="25"/>
    </row>
    <row r="70" spans="1:26" ht="19.2" hidden="1" thickBot="1" x14ac:dyDescent="0.35">
      <c r="A70" s="25"/>
      <c r="B70" s="220" t="s">
        <v>1361</v>
      </c>
      <c r="C70" s="221"/>
      <c r="D70" s="221"/>
      <c r="E70" s="221"/>
      <c r="F70" s="221"/>
      <c r="G70" s="221"/>
      <c r="H70" s="221"/>
      <c r="I70" s="221"/>
      <c r="J70" s="221"/>
      <c r="K70" s="222"/>
      <c r="L70" s="32"/>
      <c r="M70" s="32"/>
      <c r="N70" s="32"/>
      <c r="O70" s="32"/>
      <c r="P70" s="32"/>
      <c r="Q70" s="32"/>
      <c r="R70" s="32"/>
      <c r="S70" s="32"/>
      <c r="T70" s="33"/>
      <c r="U70" s="25"/>
      <c r="V70" s="26"/>
      <c r="W70" s="27"/>
      <c r="X70" s="27"/>
      <c r="Y70" s="27"/>
      <c r="Z70" s="25"/>
    </row>
    <row r="71" spans="1:26" ht="15" hidden="1" x14ac:dyDescent="0.3">
      <c r="A71" s="186"/>
      <c r="B71" s="285" t="s">
        <v>1434</v>
      </c>
      <c r="C71" s="286"/>
      <c r="D71" s="286"/>
      <c r="E71" s="286"/>
      <c r="F71" s="286"/>
      <c r="G71" s="286"/>
      <c r="H71" s="286"/>
      <c r="I71" s="286"/>
      <c r="J71" s="287"/>
      <c r="K71" s="223"/>
      <c r="L71" s="224"/>
      <c r="M71" s="186"/>
      <c r="N71" s="186"/>
      <c r="O71" s="186"/>
      <c r="P71" s="186"/>
      <c r="Q71" s="186"/>
      <c r="R71" s="186"/>
      <c r="S71" s="186"/>
      <c r="T71" s="225"/>
      <c r="U71" s="186"/>
      <c r="V71" s="27"/>
      <c r="W71" s="27"/>
      <c r="X71" s="27"/>
      <c r="Y71" s="27"/>
      <c r="Z71" s="25"/>
    </row>
    <row r="72" spans="1:26" ht="15" hidden="1" x14ac:dyDescent="0.3">
      <c r="A72" s="186"/>
      <c r="B72" s="288" t="s">
        <v>1435</v>
      </c>
      <c r="C72" s="289"/>
      <c r="D72" s="289"/>
      <c r="E72" s="289"/>
      <c r="F72" s="289"/>
      <c r="G72" s="289"/>
      <c r="H72" s="289"/>
      <c r="I72" s="289"/>
      <c r="J72" s="290"/>
      <c r="K72" s="226"/>
      <c r="L72" s="224"/>
      <c r="M72" s="186"/>
      <c r="N72" s="186"/>
      <c r="O72" s="186"/>
      <c r="P72" s="186"/>
      <c r="Q72" s="186"/>
      <c r="R72" s="186"/>
      <c r="S72" s="186"/>
      <c r="T72" s="225"/>
      <c r="U72" s="186"/>
      <c r="V72" s="27"/>
      <c r="W72" s="27"/>
      <c r="X72" s="27"/>
      <c r="Y72" s="27"/>
      <c r="Z72" s="25"/>
    </row>
    <row r="73" spans="1:26" ht="15" hidden="1" x14ac:dyDescent="0.3">
      <c r="A73" s="186"/>
      <c r="B73" s="186"/>
      <c r="C73" s="227"/>
      <c r="D73" s="228" t="s">
        <v>1436</v>
      </c>
      <c r="E73" s="228" t="s">
        <v>1437</v>
      </c>
      <c r="F73" s="229" t="s">
        <v>1436</v>
      </c>
      <c r="G73" s="228" t="s">
        <v>1437</v>
      </c>
      <c r="H73" s="228" t="s">
        <v>1436</v>
      </c>
      <c r="I73" s="228" t="s">
        <v>1437</v>
      </c>
      <c r="J73" s="228" t="s">
        <v>1436</v>
      </c>
      <c r="K73" s="228" t="s">
        <v>1437</v>
      </c>
      <c r="L73" s="224"/>
      <c r="M73" s="186"/>
      <c r="N73" s="186"/>
      <c r="O73" s="186"/>
      <c r="P73" s="186"/>
      <c r="Q73" s="186"/>
      <c r="R73" s="186"/>
      <c r="S73" s="186"/>
      <c r="T73" s="225"/>
      <c r="U73" s="186"/>
      <c r="V73" s="27"/>
      <c r="W73" s="27"/>
      <c r="X73" s="27"/>
      <c r="Y73" s="27"/>
      <c r="Z73" s="25"/>
    </row>
    <row r="74" spans="1:26" ht="15" hidden="1" x14ac:dyDescent="0.3">
      <c r="A74" s="186"/>
      <c r="B74" s="186"/>
      <c r="C74" s="227"/>
      <c r="D74" s="228">
        <v>1</v>
      </c>
      <c r="E74" s="230">
        <v>1.7000000000000001E-2</v>
      </c>
      <c r="F74" s="229">
        <v>26</v>
      </c>
      <c r="G74" s="230">
        <v>0.48699999999999999</v>
      </c>
      <c r="H74" s="231">
        <v>51</v>
      </c>
      <c r="I74" s="230">
        <v>1.234</v>
      </c>
      <c r="J74" s="229">
        <v>76</v>
      </c>
      <c r="K74" s="230">
        <v>4.01</v>
      </c>
      <c r="L74" s="224"/>
      <c r="M74" s="186"/>
      <c r="N74" s="186"/>
      <c r="O74" s="186"/>
      <c r="P74" s="186"/>
      <c r="Q74" s="186"/>
      <c r="R74" s="186"/>
      <c r="S74" s="186"/>
      <c r="T74" s="225"/>
      <c r="U74" s="186"/>
      <c r="V74" s="27"/>
      <c r="W74" s="27"/>
      <c r="X74" s="27"/>
      <c r="Y74" s="27"/>
      <c r="Z74" s="25"/>
    </row>
    <row r="75" spans="1:26" ht="15" hidden="1" x14ac:dyDescent="0.3">
      <c r="A75" s="186"/>
      <c r="B75" s="186"/>
      <c r="C75" s="227"/>
      <c r="D75" s="228">
        <v>2</v>
      </c>
      <c r="E75" s="230">
        <v>3.4000000000000002E-2</v>
      </c>
      <c r="F75" s="229">
        <v>27</v>
      </c>
      <c r="G75" s="230">
        <v>0.50900000000000001</v>
      </c>
      <c r="H75" s="231">
        <v>52</v>
      </c>
      <c r="I75" s="230">
        <v>1.2789999999999999</v>
      </c>
      <c r="J75" s="229">
        <v>77</v>
      </c>
      <c r="K75" s="230">
        <v>4.3310000000000004</v>
      </c>
      <c r="L75" s="224"/>
      <c r="M75" s="186"/>
      <c r="N75" s="186"/>
      <c r="O75" s="186"/>
      <c r="P75" s="186"/>
      <c r="Q75" s="186"/>
      <c r="R75" s="186"/>
      <c r="S75" s="186"/>
      <c r="T75" s="225"/>
      <c r="U75" s="186"/>
      <c r="V75" s="27"/>
      <c r="W75" s="27"/>
      <c r="X75" s="27"/>
      <c r="Y75" s="27"/>
      <c r="Z75" s="25"/>
    </row>
    <row r="76" spans="1:26" ht="15" hidden="1" x14ac:dyDescent="0.3">
      <c r="A76" s="186"/>
      <c r="B76" s="186"/>
      <c r="C76" s="227"/>
      <c r="D76" s="228">
        <v>3</v>
      </c>
      <c r="E76" s="230">
        <v>5.1999999999999998E-2</v>
      </c>
      <c r="F76" s="229">
        <v>28</v>
      </c>
      <c r="G76" s="230">
        <v>0.53100000000000003</v>
      </c>
      <c r="H76" s="231">
        <v>53</v>
      </c>
      <c r="I76" s="230">
        <v>1.327</v>
      </c>
      <c r="J76" s="229">
        <v>78</v>
      </c>
      <c r="K76" s="230">
        <v>4.7039999999999997</v>
      </c>
      <c r="L76" s="224"/>
      <c r="M76" s="186"/>
      <c r="N76" s="186"/>
      <c r="O76" s="186"/>
      <c r="P76" s="186"/>
      <c r="Q76" s="186"/>
      <c r="R76" s="186"/>
      <c r="S76" s="186"/>
      <c r="T76" s="225"/>
      <c r="U76" s="186"/>
      <c r="V76" s="27"/>
      <c r="W76" s="27"/>
      <c r="X76" s="27"/>
      <c r="Y76" s="27"/>
      <c r="Z76" s="25"/>
    </row>
    <row r="77" spans="1:26" ht="15" hidden="1" x14ac:dyDescent="0.3">
      <c r="A77" s="186"/>
      <c r="B77" s="186"/>
      <c r="C77" s="232"/>
      <c r="D77" s="228">
        <v>4</v>
      </c>
      <c r="E77" s="230">
        <v>6.9000000000000006E-2</v>
      </c>
      <c r="F77" s="229">
        <v>29</v>
      </c>
      <c r="G77" s="230">
        <v>0.55400000000000005</v>
      </c>
      <c r="H77" s="231">
        <v>54</v>
      </c>
      <c r="I77" s="230">
        <v>1.3759999999999999</v>
      </c>
      <c r="J77" s="229">
        <v>79</v>
      </c>
      <c r="K77" s="230">
        <v>5.1440000000000001</v>
      </c>
      <c r="L77" s="233"/>
      <c r="M77" s="186"/>
      <c r="N77" s="186"/>
      <c r="O77" s="186"/>
      <c r="P77" s="186"/>
      <c r="Q77" s="186"/>
      <c r="R77" s="186"/>
      <c r="S77" s="186"/>
      <c r="T77" s="225"/>
      <c r="U77" s="186"/>
      <c r="V77" s="27"/>
      <c r="W77" s="27"/>
      <c r="X77" s="27"/>
      <c r="Y77" s="27"/>
      <c r="Z77" s="25"/>
    </row>
    <row r="78" spans="1:26" ht="15" hidden="1" x14ac:dyDescent="0.3">
      <c r="A78" s="186"/>
      <c r="B78" s="186"/>
      <c r="C78" s="234"/>
      <c r="D78" s="228">
        <v>5</v>
      </c>
      <c r="E78" s="230">
        <v>8.6999999999999994E-2</v>
      </c>
      <c r="F78" s="229">
        <v>30</v>
      </c>
      <c r="G78" s="230">
        <v>0.57699999999999996</v>
      </c>
      <c r="H78" s="231">
        <v>55</v>
      </c>
      <c r="I78" s="230">
        <v>1.4279999999999999</v>
      </c>
      <c r="J78" s="229">
        <v>80</v>
      </c>
      <c r="K78" s="230">
        <v>5.6710000000000003</v>
      </c>
      <c r="L78" s="224"/>
      <c r="M78" s="186"/>
      <c r="N78" s="186"/>
      <c r="O78" s="186"/>
      <c r="P78" s="186"/>
      <c r="Q78" s="186"/>
      <c r="R78" s="186"/>
      <c r="S78" s="186"/>
      <c r="T78" s="225"/>
      <c r="U78" s="186"/>
      <c r="V78" s="27"/>
      <c r="W78" s="27"/>
      <c r="X78" s="27"/>
      <c r="Y78" s="27"/>
      <c r="Z78" s="25"/>
    </row>
    <row r="79" spans="1:26" ht="15" hidden="1" x14ac:dyDescent="0.3">
      <c r="A79" s="186"/>
      <c r="B79" s="186"/>
      <c r="C79" s="234"/>
      <c r="D79" s="228">
        <v>6</v>
      </c>
      <c r="E79" s="230">
        <v>0.105</v>
      </c>
      <c r="F79" s="229">
        <v>31</v>
      </c>
      <c r="G79" s="230">
        <v>0.6</v>
      </c>
      <c r="H79" s="231">
        <v>56</v>
      </c>
      <c r="I79" s="230">
        <v>1.482</v>
      </c>
      <c r="J79" s="229">
        <v>81</v>
      </c>
      <c r="K79" s="230">
        <v>6.3129999999999997</v>
      </c>
      <c r="L79" s="224"/>
      <c r="M79" s="186"/>
      <c r="N79" s="186"/>
      <c r="O79" s="186"/>
      <c r="P79" s="186"/>
      <c r="Q79" s="186"/>
      <c r="R79" s="186"/>
      <c r="S79" s="186"/>
      <c r="T79" s="225"/>
      <c r="U79" s="186"/>
      <c r="V79" s="27"/>
      <c r="W79" s="27"/>
      <c r="X79" s="27"/>
      <c r="Y79" s="27"/>
      <c r="Z79" s="25"/>
    </row>
    <row r="80" spans="1:26" ht="15" hidden="1" x14ac:dyDescent="0.3">
      <c r="A80" s="186"/>
      <c r="B80" s="186"/>
      <c r="C80" s="227"/>
      <c r="D80" s="228">
        <v>7</v>
      </c>
      <c r="E80" s="230">
        <v>0.122</v>
      </c>
      <c r="F80" s="229">
        <v>32</v>
      </c>
      <c r="G80" s="230">
        <v>0.624</v>
      </c>
      <c r="H80" s="231">
        <v>57</v>
      </c>
      <c r="I80" s="230">
        <v>1.5389999999999999</v>
      </c>
      <c r="J80" s="229">
        <v>82</v>
      </c>
      <c r="K80" s="230">
        <v>7.1150000000000002</v>
      </c>
      <c r="L80" s="224"/>
      <c r="M80" s="186"/>
      <c r="N80" s="186"/>
      <c r="O80" s="186"/>
      <c r="P80" s="186"/>
      <c r="Q80" s="186"/>
      <c r="R80" s="186"/>
      <c r="S80" s="186"/>
      <c r="T80" s="225"/>
      <c r="U80" s="186"/>
      <c r="V80" s="27"/>
      <c r="W80" s="27"/>
      <c r="X80" s="27"/>
      <c r="Y80" s="27"/>
      <c r="Z80" s="25"/>
    </row>
    <row r="81" spans="1:26" ht="15" hidden="1" x14ac:dyDescent="0.3">
      <c r="A81" s="186"/>
      <c r="B81" s="186"/>
      <c r="C81" s="235"/>
      <c r="D81" s="228">
        <v>8</v>
      </c>
      <c r="E81" s="230">
        <v>0.14000000000000001</v>
      </c>
      <c r="F81" s="229">
        <v>33</v>
      </c>
      <c r="G81" s="230">
        <v>0.64900000000000002</v>
      </c>
      <c r="H81" s="231">
        <v>58</v>
      </c>
      <c r="I81" s="230">
        <v>1.6</v>
      </c>
      <c r="J81" s="229">
        <v>83</v>
      </c>
      <c r="K81" s="230">
        <v>8.1440000000000001</v>
      </c>
      <c r="L81" s="224"/>
      <c r="M81" s="186"/>
      <c r="N81" s="186"/>
      <c r="O81" s="186"/>
      <c r="P81" s="186"/>
      <c r="Q81" s="186"/>
      <c r="R81" s="186"/>
      <c r="S81" s="186"/>
      <c r="T81" s="225"/>
      <c r="U81" s="186"/>
      <c r="V81" s="27"/>
      <c r="W81" s="27"/>
      <c r="X81" s="27"/>
      <c r="Y81" s="27"/>
      <c r="Z81" s="25"/>
    </row>
    <row r="82" spans="1:26" ht="15" hidden="1" x14ac:dyDescent="0.3">
      <c r="A82" s="186"/>
      <c r="B82" s="186"/>
      <c r="C82" s="235"/>
      <c r="D82" s="228">
        <v>9</v>
      </c>
      <c r="E82" s="230">
        <v>0.158</v>
      </c>
      <c r="F82" s="229">
        <v>34</v>
      </c>
      <c r="G82" s="230">
        <v>0.67400000000000004</v>
      </c>
      <c r="H82" s="231">
        <v>59</v>
      </c>
      <c r="I82" s="230">
        <v>1.6639999999999999</v>
      </c>
      <c r="J82" s="229">
        <v>84</v>
      </c>
      <c r="K82" s="230">
        <v>9.5139999999999993</v>
      </c>
      <c r="L82" s="224"/>
      <c r="M82" s="186"/>
      <c r="N82" s="186"/>
      <c r="O82" s="186"/>
      <c r="P82" s="186"/>
      <c r="Q82" s="186"/>
      <c r="R82" s="186"/>
      <c r="S82" s="186"/>
      <c r="T82" s="225"/>
      <c r="U82" s="186"/>
      <c r="V82" s="27"/>
      <c r="W82" s="27"/>
      <c r="X82" s="27"/>
      <c r="Y82" s="27"/>
      <c r="Z82" s="25"/>
    </row>
    <row r="83" spans="1:26" ht="15" hidden="1" x14ac:dyDescent="0.3">
      <c r="A83" s="186"/>
      <c r="B83" s="186"/>
      <c r="C83" s="236"/>
      <c r="D83" s="228">
        <v>10</v>
      </c>
      <c r="E83" s="230">
        <v>0.17599999999999999</v>
      </c>
      <c r="F83" s="229">
        <v>35</v>
      </c>
      <c r="G83" s="230">
        <v>0.7</v>
      </c>
      <c r="H83" s="231">
        <v>60</v>
      </c>
      <c r="I83" s="230">
        <v>1.732</v>
      </c>
      <c r="J83" s="229">
        <v>85</v>
      </c>
      <c r="K83" s="230">
        <v>11.43</v>
      </c>
      <c r="L83" s="224"/>
      <c r="M83" s="186"/>
      <c r="N83" s="186"/>
      <c r="O83" s="186"/>
      <c r="P83" s="186"/>
      <c r="Q83" s="186"/>
      <c r="R83" s="186"/>
      <c r="S83" s="186"/>
      <c r="T83" s="225"/>
      <c r="U83" s="186"/>
      <c r="V83" s="27"/>
      <c r="W83" s="27"/>
      <c r="X83" s="27"/>
      <c r="Y83" s="27"/>
      <c r="Z83" s="25"/>
    </row>
    <row r="84" spans="1:26" ht="15" hidden="1" x14ac:dyDescent="0.3">
      <c r="A84" s="186"/>
      <c r="B84" s="186"/>
      <c r="C84" s="228"/>
      <c r="D84" s="228">
        <v>11</v>
      </c>
      <c r="E84" s="230">
        <v>0.19400000000000001</v>
      </c>
      <c r="F84" s="229">
        <v>36</v>
      </c>
      <c r="G84" s="230">
        <v>0.72599999999999998</v>
      </c>
      <c r="H84" s="231">
        <v>61</v>
      </c>
      <c r="I84" s="230">
        <v>1.804</v>
      </c>
      <c r="J84" s="229">
        <v>86</v>
      </c>
      <c r="K84" s="230">
        <v>14.3</v>
      </c>
      <c r="L84" s="224"/>
      <c r="M84" s="186"/>
      <c r="N84" s="186"/>
      <c r="O84" s="186"/>
      <c r="P84" s="186"/>
      <c r="Q84" s="186"/>
      <c r="R84" s="186"/>
      <c r="S84" s="186"/>
      <c r="T84" s="225"/>
      <c r="U84" s="186"/>
      <c r="V84" s="27"/>
      <c r="W84" s="27"/>
      <c r="X84" s="27"/>
      <c r="Y84" s="27"/>
      <c r="Z84" s="25"/>
    </row>
    <row r="85" spans="1:26" ht="15" hidden="1" x14ac:dyDescent="0.3">
      <c r="A85" s="186"/>
      <c r="B85" s="186"/>
      <c r="C85" s="228"/>
      <c r="D85" s="228">
        <v>12</v>
      </c>
      <c r="E85" s="230">
        <v>0.21199999999999999</v>
      </c>
      <c r="F85" s="229">
        <v>37</v>
      </c>
      <c r="G85" s="230">
        <v>0.753</v>
      </c>
      <c r="H85" s="231">
        <v>62</v>
      </c>
      <c r="I85" s="230">
        <v>1.88</v>
      </c>
      <c r="J85" s="229">
        <v>87</v>
      </c>
      <c r="K85" s="230">
        <v>19.081</v>
      </c>
      <c r="L85" s="224"/>
      <c r="M85" s="186"/>
      <c r="N85" s="186"/>
      <c r="O85" s="186"/>
      <c r="P85" s="186"/>
      <c r="Q85" s="186"/>
      <c r="R85" s="186"/>
      <c r="S85" s="186"/>
      <c r="T85" s="225"/>
      <c r="U85" s="186"/>
      <c r="V85" s="27"/>
      <c r="W85" s="27"/>
      <c r="X85" s="27"/>
      <c r="Y85" s="27"/>
      <c r="Z85" s="25"/>
    </row>
    <row r="86" spans="1:26" ht="15" hidden="1" x14ac:dyDescent="0.3">
      <c r="A86" s="186"/>
      <c r="B86" s="186"/>
      <c r="C86" s="228"/>
      <c r="D86" s="228">
        <v>13</v>
      </c>
      <c r="E86" s="230">
        <v>0.23</v>
      </c>
      <c r="F86" s="229">
        <v>38</v>
      </c>
      <c r="G86" s="230">
        <v>0.78100000000000003</v>
      </c>
      <c r="H86" s="231">
        <v>63</v>
      </c>
      <c r="I86" s="230">
        <v>1.962</v>
      </c>
      <c r="J86" s="229">
        <v>88</v>
      </c>
      <c r="K86" s="230">
        <v>28.635999999999999</v>
      </c>
      <c r="L86" s="224"/>
      <c r="M86" s="186"/>
      <c r="N86" s="186"/>
      <c r="O86" s="186"/>
      <c r="P86" s="186"/>
      <c r="Q86" s="186"/>
      <c r="R86" s="186"/>
      <c r="S86" s="186"/>
      <c r="T86" s="225"/>
      <c r="U86" s="186"/>
      <c r="V86" s="27"/>
      <c r="W86" s="27"/>
      <c r="X86" s="27"/>
      <c r="Y86" s="27"/>
      <c r="Z86" s="25"/>
    </row>
    <row r="87" spans="1:26" ht="15" hidden="1" x14ac:dyDescent="0.3">
      <c r="A87" s="186"/>
      <c r="B87" s="186"/>
      <c r="C87" s="228"/>
      <c r="D87" s="228">
        <v>14</v>
      </c>
      <c r="E87" s="230">
        <v>0.249</v>
      </c>
      <c r="F87" s="229">
        <v>39</v>
      </c>
      <c r="G87" s="230">
        <v>0.80900000000000005</v>
      </c>
      <c r="H87" s="231">
        <v>64</v>
      </c>
      <c r="I87" s="230">
        <v>2.0499999999999998</v>
      </c>
      <c r="J87" s="229">
        <v>89</v>
      </c>
      <c r="K87" s="230">
        <v>57.29</v>
      </c>
      <c r="L87" s="224"/>
      <c r="M87" s="186"/>
      <c r="N87" s="186"/>
      <c r="O87" s="186"/>
      <c r="P87" s="186"/>
      <c r="Q87" s="186"/>
      <c r="R87" s="186"/>
      <c r="S87" s="186"/>
      <c r="T87" s="225"/>
      <c r="U87" s="186"/>
      <c r="V87" s="27"/>
      <c r="W87" s="27"/>
      <c r="X87" s="27"/>
      <c r="Y87" s="27"/>
      <c r="Z87" s="25"/>
    </row>
    <row r="88" spans="1:26" ht="15" hidden="1" x14ac:dyDescent="0.3">
      <c r="A88" s="186"/>
      <c r="B88" s="186"/>
      <c r="C88" s="228"/>
      <c r="D88" s="228">
        <v>15</v>
      </c>
      <c r="E88" s="230">
        <v>0.26700000000000002</v>
      </c>
      <c r="F88" s="229">
        <v>40</v>
      </c>
      <c r="G88" s="230">
        <v>0.83899999999999997</v>
      </c>
      <c r="H88" s="231">
        <v>65</v>
      </c>
      <c r="I88" s="230">
        <v>2.1440000000000001</v>
      </c>
      <c r="J88" s="229">
        <v>90</v>
      </c>
      <c r="K88" s="230">
        <v>0</v>
      </c>
      <c r="L88" s="224"/>
      <c r="M88" s="186"/>
      <c r="N88" s="186"/>
      <c r="O88" s="186"/>
      <c r="P88" s="186"/>
      <c r="Q88" s="186"/>
      <c r="R88" s="186"/>
      <c r="S88" s="186"/>
      <c r="T88" s="225"/>
      <c r="U88" s="186"/>
      <c r="V88" s="27"/>
      <c r="W88" s="27"/>
      <c r="X88" s="27"/>
      <c r="Y88" s="27"/>
      <c r="Z88" s="25"/>
    </row>
    <row r="89" spans="1:26" ht="15" hidden="1" x14ac:dyDescent="0.3">
      <c r="A89" s="186"/>
      <c r="B89" s="186"/>
      <c r="C89" s="228"/>
      <c r="D89" s="228">
        <v>16</v>
      </c>
      <c r="E89" s="230">
        <v>0.28599999999999998</v>
      </c>
      <c r="F89" s="229">
        <v>41</v>
      </c>
      <c r="G89" s="230">
        <v>0.86899999999999999</v>
      </c>
      <c r="H89" s="231">
        <v>66</v>
      </c>
      <c r="I89" s="230">
        <v>2.246</v>
      </c>
      <c r="J89" s="229"/>
      <c r="K89" s="224"/>
      <c r="L89" s="224"/>
      <c r="M89" s="186"/>
      <c r="N89" s="186"/>
      <c r="O89" s="186"/>
      <c r="P89" s="186"/>
      <c r="Q89" s="186"/>
      <c r="R89" s="186"/>
      <c r="S89" s="186"/>
      <c r="T89" s="225"/>
      <c r="U89" s="186"/>
      <c r="V89" s="27"/>
      <c r="W89" s="27"/>
      <c r="X89" s="27"/>
      <c r="Y89" s="27"/>
      <c r="Z89" s="25"/>
    </row>
    <row r="90" spans="1:26" ht="15" hidden="1" x14ac:dyDescent="0.3">
      <c r="A90" s="186"/>
      <c r="B90" s="186"/>
      <c r="C90" s="228"/>
      <c r="D90" s="228">
        <v>17</v>
      </c>
      <c r="E90" s="230">
        <v>0.30499999999999999</v>
      </c>
      <c r="F90" s="229">
        <v>42</v>
      </c>
      <c r="G90" s="230">
        <v>0.9</v>
      </c>
      <c r="H90" s="231">
        <v>67</v>
      </c>
      <c r="I90" s="230">
        <v>2.355</v>
      </c>
      <c r="J90" s="229"/>
      <c r="K90" s="224"/>
      <c r="L90" s="224"/>
      <c r="M90" s="186"/>
      <c r="N90" s="186"/>
      <c r="O90" s="186"/>
      <c r="P90" s="186"/>
      <c r="Q90" s="186"/>
      <c r="R90" s="186"/>
      <c r="S90" s="186"/>
      <c r="T90" s="225"/>
      <c r="U90" s="186"/>
      <c r="V90" s="27"/>
      <c r="W90" s="27"/>
      <c r="X90" s="27"/>
      <c r="Y90" s="27"/>
      <c r="Z90" s="25"/>
    </row>
    <row r="91" spans="1:26" ht="15" hidden="1" x14ac:dyDescent="0.3">
      <c r="A91" s="186"/>
      <c r="B91" s="186"/>
      <c r="C91" s="228"/>
      <c r="D91" s="228">
        <v>18</v>
      </c>
      <c r="E91" s="230">
        <v>0.32400000000000001</v>
      </c>
      <c r="F91" s="229">
        <v>43</v>
      </c>
      <c r="G91" s="230">
        <v>0.93500000000000005</v>
      </c>
      <c r="H91" s="231">
        <v>68</v>
      </c>
      <c r="I91" s="230">
        <v>2.4750000000000001</v>
      </c>
      <c r="J91" s="229"/>
      <c r="K91" s="224"/>
      <c r="L91" s="224"/>
      <c r="M91" s="186"/>
      <c r="N91" s="186"/>
      <c r="O91" s="186"/>
      <c r="P91" s="186"/>
      <c r="Q91" s="186"/>
      <c r="R91" s="186"/>
      <c r="S91" s="186"/>
      <c r="T91" s="225"/>
      <c r="U91" s="186"/>
      <c r="V91" s="27"/>
      <c r="W91" s="27"/>
      <c r="X91" s="27"/>
      <c r="Y91" s="27"/>
      <c r="Z91" s="25"/>
    </row>
    <row r="92" spans="1:26" ht="15" hidden="1" x14ac:dyDescent="0.3">
      <c r="A92" s="186"/>
      <c r="B92" s="186"/>
      <c r="C92" s="228"/>
      <c r="D92" s="228">
        <v>19</v>
      </c>
      <c r="E92" s="230">
        <v>0.34399999999999997</v>
      </c>
      <c r="F92" s="229">
        <v>44</v>
      </c>
      <c r="G92" s="230">
        <v>0.96499999999999997</v>
      </c>
      <c r="H92" s="231">
        <v>69</v>
      </c>
      <c r="I92" s="230">
        <v>2.605</v>
      </c>
      <c r="J92" s="229"/>
      <c r="K92" s="224"/>
      <c r="L92" s="224"/>
      <c r="M92" s="186"/>
      <c r="N92" s="186"/>
      <c r="O92" s="186"/>
      <c r="P92" s="186"/>
      <c r="Q92" s="186"/>
      <c r="R92" s="186"/>
      <c r="S92" s="186"/>
      <c r="T92" s="225"/>
      <c r="U92" s="186"/>
      <c r="V92" s="27"/>
      <c r="W92" s="27"/>
      <c r="X92" s="27"/>
      <c r="Y92" s="27"/>
      <c r="Z92" s="25"/>
    </row>
    <row r="93" spans="1:26" ht="15" hidden="1" x14ac:dyDescent="0.3">
      <c r="A93" s="186"/>
      <c r="B93" s="186"/>
      <c r="C93" s="228"/>
      <c r="D93" s="228">
        <v>20</v>
      </c>
      <c r="E93" s="230">
        <v>0.36299999999999999</v>
      </c>
      <c r="F93" s="229">
        <v>45</v>
      </c>
      <c r="G93" s="230">
        <v>1</v>
      </c>
      <c r="H93" s="231">
        <v>70</v>
      </c>
      <c r="I93" s="230">
        <v>2.7469999999999999</v>
      </c>
      <c r="J93" s="229"/>
      <c r="K93" s="224"/>
      <c r="L93" s="224"/>
      <c r="M93" s="186"/>
      <c r="N93" s="186"/>
      <c r="O93" s="186"/>
      <c r="P93" s="186"/>
      <c r="Q93" s="186"/>
      <c r="R93" s="186"/>
      <c r="S93" s="186"/>
      <c r="T93" s="225"/>
      <c r="U93" s="186"/>
      <c r="V93" s="27"/>
      <c r="W93" s="27"/>
      <c r="X93" s="27"/>
      <c r="Y93" s="27"/>
      <c r="Z93" s="25"/>
    </row>
    <row r="94" spans="1:26" ht="15" hidden="1" x14ac:dyDescent="0.3">
      <c r="A94" s="186"/>
      <c r="B94" s="186"/>
      <c r="C94" s="228"/>
      <c r="D94" s="228">
        <v>21</v>
      </c>
      <c r="E94" s="230">
        <v>0.38300000000000001</v>
      </c>
      <c r="F94" s="229">
        <v>46</v>
      </c>
      <c r="G94" s="230">
        <v>1.0349999999999999</v>
      </c>
      <c r="H94" s="231">
        <v>71</v>
      </c>
      <c r="I94" s="230">
        <v>2.9039999999999999</v>
      </c>
      <c r="J94" s="229"/>
      <c r="K94" s="224"/>
      <c r="L94" s="224"/>
      <c r="M94" s="186"/>
      <c r="N94" s="186"/>
      <c r="O94" s="186"/>
      <c r="P94" s="186"/>
      <c r="Q94" s="186"/>
      <c r="R94" s="186"/>
      <c r="S94" s="186"/>
      <c r="T94" s="225"/>
      <c r="U94" s="186"/>
      <c r="V94" s="27"/>
      <c r="W94" s="27"/>
      <c r="X94" s="27"/>
      <c r="Y94" s="27"/>
      <c r="Z94" s="25"/>
    </row>
    <row r="95" spans="1:26" ht="15" hidden="1" x14ac:dyDescent="0.3">
      <c r="A95" s="186"/>
      <c r="B95" s="186"/>
      <c r="C95" s="228"/>
      <c r="D95" s="228">
        <v>22</v>
      </c>
      <c r="E95" s="230">
        <v>0.40400000000000003</v>
      </c>
      <c r="F95" s="229">
        <v>47</v>
      </c>
      <c r="G95" s="230">
        <v>1.0720000000000001</v>
      </c>
      <c r="H95" s="231">
        <v>72</v>
      </c>
      <c r="I95" s="230">
        <v>3.077</v>
      </c>
      <c r="J95" s="229"/>
      <c r="K95" s="224"/>
      <c r="L95" s="224"/>
      <c r="M95" s="186"/>
      <c r="N95" s="186"/>
      <c r="O95" s="186"/>
      <c r="P95" s="186"/>
      <c r="Q95" s="186"/>
      <c r="R95" s="186"/>
      <c r="S95" s="186"/>
      <c r="T95" s="225"/>
      <c r="U95" s="186"/>
      <c r="V95" s="27"/>
      <c r="W95" s="27"/>
      <c r="X95" s="27"/>
      <c r="Y95" s="27"/>
      <c r="Z95" s="25"/>
    </row>
    <row r="96" spans="1:26" ht="15" hidden="1" x14ac:dyDescent="0.3">
      <c r="A96" s="186"/>
      <c r="B96" s="186"/>
      <c r="C96" s="228"/>
      <c r="D96" s="228">
        <v>23</v>
      </c>
      <c r="E96" s="230">
        <v>0.42399999999999999</v>
      </c>
      <c r="F96" s="229">
        <v>48</v>
      </c>
      <c r="G96" s="230">
        <v>1.1100000000000001</v>
      </c>
      <c r="H96" s="231">
        <v>73</v>
      </c>
      <c r="I96" s="230">
        <v>3.27</v>
      </c>
      <c r="J96" s="229"/>
      <c r="K96" s="224"/>
      <c r="L96" s="224"/>
      <c r="M96" s="186"/>
      <c r="N96" s="186"/>
      <c r="O96" s="186"/>
      <c r="P96" s="186"/>
      <c r="Q96" s="186"/>
      <c r="R96" s="186"/>
      <c r="S96" s="186"/>
      <c r="T96" s="225"/>
      <c r="U96" s="186"/>
      <c r="V96" s="27"/>
      <c r="W96" s="27"/>
      <c r="X96" s="27"/>
      <c r="Y96" s="27"/>
      <c r="Z96" s="25"/>
    </row>
    <row r="97" spans="1:26" ht="15" hidden="1" x14ac:dyDescent="0.3">
      <c r="A97" s="186"/>
      <c r="B97" s="186"/>
      <c r="C97" s="228"/>
      <c r="D97" s="228">
        <v>24</v>
      </c>
      <c r="E97" s="230">
        <v>0.44500000000000001</v>
      </c>
      <c r="F97" s="229">
        <v>49</v>
      </c>
      <c r="G97" s="230">
        <v>1.1499999999999999</v>
      </c>
      <c r="H97" s="231">
        <v>74</v>
      </c>
      <c r="I97" s="230">
        <v>3.4870000000000001</v>
      </c>
      <c r="J97" s="229"/>
      <c r="K97" s="224"/>
      <c r="L97" s="224"/>
      <c r="M97" s="186"/>
      <c r="N97" s="186"/>
      <c r="O97" s="186"/>
      <c r="P97" s="186"/>
      <c r="Q97" s="186"/>
      <c r="R97" s="186"/>
      <c r="S97" s="186"/>
      <c r="T97" s="225"/>
      <c r="U97" s="186"/>
      <c r="V97" s="27"/>
      <c r="W97" s="27"/>
      <c r="X97" s="27"/>
      <c r="Y97" s="27"/>
      <c r="Z97" s="25"/>
    </row>
    <row r="98" spans="1:26" ht="15" hidden="1" x14ac:dyDescent="0.3">
      <c r="A98" s="186"/>
      <c r="B98" s="186"/>
      <c r="C98" s="228"/>
      <c r="D98" s="228">
        <v>25</v>
      </c>
      <c r="E98" s="230">
        <v>0.46600000000000003</v>
      </c>
      <c r="F98" s="229">
        <v>50</v>
      </c>
      <c r="G98" s="230">
        <v>1.1910000000000001</v>
      </c>
      <c r="H98" s="231">
        <v>75</v>
      </c>
      <c r="I98" s="230">
        <v>3.7320000000000002</v>
      </c>
      <c r="J98" s="229"/>
      <c r="K98" s="224"/>
      <c r="L98" s="224"/>
      <c r="M98" s="186"/>
      <c r="N98" s="186"/>
      <c r="O98" s="186"/>
      <c r="P98" s="186"/>
      <c r="Q98" s="186"/>
      <c r="R98" s="186"/>
      <c r="S98" s="186"/>
      <c r="T98" s="225"/>
      <c r="U98" s="186"/>
      <c r="V98" s="27"/>
      <c r="W98" s="27"/>
      <c r="X98" s="27"/>
      <c r="Y98" s="27"/>
      <c r="Z98" s="25"/>
    </row>
    <row r="99" spans="1:26" ht="15" hidden="1" x14ac:dyDescent="0.3">
      <c r="A99" s="186"/>
      <c r="B99" s="186"/>
      <c r="C99" s="228"/>
      <c r="D99" s="229">
        <v>26</v>
      </c>
      <c r="E99" s="230">
        <v>0.48699999999999999</v>
      </c>
      <c r="F99" s="229"/>
      <c r="G99" s="237"/>
      <c r="H99" s="231"/>
      <c r="I99" s="231"/>
      <c r="J99" s="224"/>
      <c r="K99" s="224"/>
      <c r="L99" s="224"/>
      <c r="M99" s="186"/>
      <c r="N99" s="186"/>
      <c r="O99" s="186"/>
      <c r="P99" s="186"/>
      <c r="Q99" s="186"/>
      <c r="R99" s="186"/>
      <c r="S99" s="186"/>
      <c r="T99" s="225"/>
      <c r="U99" s="186"/>
      <c r="V99" s="27"/>
      <c r="W99" s="27"/>
      <c r="X99" s="27"/>
      <c r="Y99" s="27"/>
      <c r="Z99" s="25"/>
    </row>
    <row r="100" spans="1:26" ht="15" hidden="1" x14ac:dyDescent="0.3">
      <c r="A100" s="186"/>
      <c r="B100" s="186"/>
      <c r="C100" s="228"/>
      <c r="D100" s="229">
        <v>27</v>
      </c>
      <c r="E100" s="230">
        <v>0.50900000000000001</v>
      </c>
      <c r="F100" s="229"/>
      <c r="G100" s="237"/>
      <c r="H100" s="231"/>
      <c r="I100" s="231"/>
      <c r="J100" s="224"/>
      <c r="K100" s="224"/>
      <c r="L100" s="224"/>
      <c r="M100" s="186"/>
      <c r="N100" s="186"/>
      <c r="O100" s="186"/>
      <c r="P100" s="186"/>
      <c r="Q100" s="186"/>
      <c r="R100" s="186"/>
      <c r="S100" s="186"/>
      <c r="T100" s="225"/>
      <c r="U100" s="186"/>
      <c r="V100" s="27"/>
      <c r="W100" s="27"/>
      <c r="X100" s="27"/>
      <c r="Y100" s="27"/>
      <c r="Z100" s="25"/>
    </row>
    <row r="101" spans="1:26" ht="15" hidden="1" x14ac:dyDescent="0.3">
      <c r="A101" s="186"/>
      <c r="B101" s="186"/>
      <c r="C101" s="228"/>
      <c r="D101" s="229">
        <v>28</v>
      </c>
      <c r="E101" s="230">
        <v>0.53100000000000003</v>
      </c>
      <c r="F101" s="229"/>
      <c r="G101" s="237"/>
      <c r="H101" s="231"/>
      <c r="I101" s="231"/>
      <c r="J101" s="224"/>
      <c r="K101" s="224"/>
      <c r="L101" s="224"/>
      <c r="M101" s="186"/>
      <c r="N101" s="186"/>
      <c r="O101" s="186"/>
      <c r="P101" s="186"/>
      <c r="Q101" s="186"/>
      <c r="R101" s="186"/>
      <c r="S101" s="186"/>
      <c r="T101" s="225"/>
      <c r="U101" s="186"/>
      <c r="V101" s="27"/>
      <c r="W101" s="27"/>
      <c r="X101" s="27"/>
      <c r="Y101" s="27"/>
      <c r="Z101" s="25"/>
    </row>
    <row r="102" spans="1:26" ht="15" hidden="1" x14ac:dyDescent="0.3">
      <c r="A102" s="186"/>
      <c r="B102" s="186"/>
      <c r="C102" s="228"/>
      <c r="D102" s="238">
        <v>29</v>
      </c>
      <c r="E102" s="230">
        <v>0.55400000000000005</v>
      </c>
      <c r="F102" s="229"/>
      <c r="G102" s="237"/>
      <c r="H102" s="231"/>
      <c r="I102" s="231"/>
      <c r="J102" s="224"/>
      <c r="K102" s="224"/>
      <c r="L102" s="224"/>
      <c r="M102" s="186"/>
      <c r="N102" s="186"/>
      <c r="O102" s="186"/>
      <c r="P102" s="186"/>
      <c r="Q102" s="186"/>
      <c r="R102" s="186"/>
      <c r="S102" s="186"/>
      <c r="T102" s="225"/>
      <c r="U102" s="186"/>
      <c r="V102" s="27"/>
      <c r="W102" s="27"/>
      <c r="X102" s="27"/>
      <c r="Y102" s="27"/>
      <c r="Z102" s="25"/>
    </row>
    <row r="103" spans="1:26" ht="15" hidden="1" x14ac:dyDescent="0.3">
      <c r="A103" s="186"/>
      <c r="B103" s="186"/>
      <c r="C103" s="228"/>
      <c r="D103" s="229">
        <v>30</v>
      </c>
      <c r="E103" s="230">
        <v>0.57699999999999996</v>
      </c>
      <c r="F103" s="229"/>
      <c r="G103" s="237"/>
      <c r="H103" s="231"/>
      <c r="I103" s="231"/>
      <c r="J103" s="224"/>
      <c r="K103" s="224"/>
      <c r="L103" s="224"/>
      <c r="M103" s="186"/>
      <c r="N103" s="186"/>
      <c r="O103" s="186"/>
      <c r="P103" s="186"/>
      <c r="Q103" s="186"/>
      <c r="R103" s="186"/>
      <c r="S103" s="186"/>
      <c r="T103" s="225"/>
      <c r="U103" s="186"/>
      <c r="V103" s="27"/>
      <c r="W103" s="27"/>
      <c r="X103" s="27"/>
      <c r="Y103" s="27"/>
      <c r="Z103" s="25"/>
    </row>
    <row r="104" spans="1:26" ht="15" hidden="1" x14ac:dyDescent="0.3">
      <c r="A104" s="186"/>
      <c r="B104" s="186"/>
      <c r="C104" s="228"/>
      <c r="D104" s="229">
        <v>31</v>
      </c>
      <c r="E104" s="230">
        <v>0.6</v>
      </c>
      <c r="F104" s="229"/>
      <c r="G104" s="237"/>
      <c r="H104" s="231"/>
      <c r="I104" s="231"/>
      <c r="J104" s="224"/>
      <c r="K104" s="224"/>
      <c r="L104" s="224"/>
      <c r="M104" s="186"/>
      <c r="N104" s="186"/>
      <c r="O104" s="186"/>
      <c r="P104" s="186"/>
      <c r="Q104" s="186"/>
      <c r="R104" s="186"/>
      <c r="S104" s="186"/>
      <c r="T104" s="225"/>
      <c r="U104" s="186"/>
      <c r="V104" s="27"/>
      <c r="W104" s="27"/>
      <c r="X104" s="27"/>
      <c r="Y104" s="27"/>
      <c r="Z104" s="25"/>
    </row>
    <row r="105" spans="1:26" ht="15" hidden="1" x14ac:dyDescent="0.3">
      <c r="A105" s="186"/>
      <c r="B105" s="186"/>
      <c r="C105" s="228"/>
      <c r="D105" s="229">
        <v>32</v>
      </c>
      <c r="E105" s="230">
        <v>0.624</v>
      </c>
      <c r="F105" s="229"/>
      <c r="G105" s="237"/>
      <c r="H105" s="231"/>
      <c r="I105" s="231"/>
      <c r="J105" s="224"/>
      <c r="K105" s="224"/>
      <c r="L105" s="224"/>
      <c r="M105" s="186"/>
      <c r="N105" s="186"/>
      <c r="O105" s="186"/>
      <c r="P105" s="186"/>
      <c r="Q105" s="186"/>
      <c r="R105" s="186"/>
      <c r="S105" s="186"/>
      <c r="T105" s="225"/>
      <c r="U105" s="186"/>
      <c r="V105" s="27"/>
      <c r="W105" s="27"/>
      <c r="X105" s="27"/>
      <c r="Y105" s="27"/>
      <c r="Z105" s="25"/>
    </row>
    <row r="106" spans="1:26" ht="15" hidden="1" x14ac:dyDescent="0.3">
      <c r="A106" s="186"/>
      <c r="B106" s="186"/>
      <c r="C106" s="228"/>
      <c r="D106" s="229">
        <v>33</v>
      </c>
      <c r="E106" s="230">
        <v>0.64900000000000002</v>
      </c>
      <c r="F106" s="229"/>
      <c r="G106" s="237"/>
      <c r="H106" s="231"/>
      <c r="I106" s="231"/>
      <c r="J106" s="224"/>
      <c r="K106" s="224"/>
      <c r="L106" s="224"/>
      <c r="M106" s="186"/>
      <c r="N106" s="186"/>
      <c r="O106" s="186"/>
      <c r="P106" s="186"/>
      <c r="Q106" s="186"/>
      <c r="R106" s="186"/>
      <c r="S106" s="186"/>
      <c r="T106" s="225"/>
      <c r="U106" s="186"/>
      <c r="V106" s="27"/>
      <c r="W106" s="27"/>
      <c r="X106" s="27"/>
      <c r="Y106" s="27"/>
      <c r="Z106" s="25"/>
    </row>
    <row r="107" spans="1:26" ht="15" hidden="1" x14ac:dyDescent="0.3">
      <c r="A107" s="186"/>
      <c r="B107" s="186"/>
      <c r="C107" s="228"/>
      <c r="D107" s="229">
        <v>34</v>
      </c>
      <c r="E107" s="230">
        <v>0.67400000000000004</v>
      </c>
      <c r="F107" s="229"/>
      <c r="G107" s="237"/>
      <c r="H107" s="231"/>
      <c r="I107" s="231"/>
      <c r="J107" s="224"/>
      <c r="K107" s="224"/>
      <c r="L107" s="224"/>
      <c r="M107" s="186"/>
      <c r="N107" s="186"/>
      <c r="O107" s="186"/>
      <c r="P107" s="186"/>
      <c r="Q107" s="186"/>
      <c r="R107" s="186"/>
      <c r="S107" s="186"/>
      <c r="T107" s="225"/>
      <c r="U107" s="186"/>
      <c r="V107" s="27"/>
      <c r="W107" s="27"/>
      <c r="X107" s="27"/>
      <c r="Y107" s="27"/>
      <c r="Z107" s="25"/>
    </row>
    <row r="108" spans="1:26" ht="15" hidden="1" x14ac:dyDescent="0.3">
      <c r="A108" s="186"/>
      <c r="B108" s="186"/>
      <c r="C108" s="228"/>
      <c r="D108" s="229">
        <v>35</v>
      </c>
      <c r="E108" s="230">
        <v>0.7</v>
      </c>
      <c r="F108" s="229"/>
      <c r="G108" s="237"/>
      <c r="H108" s="231"/>
      <c r="I108" s="231"/>
      <c r="J108" s="224"/>
      <c r="K108" s="224"/>
      <c r="L108" s="224"/>
      <c r="M108" s="186"/>
      <c r="N108" s="186"/>
      <c r="O108" s="186"/>
      <c r="P108" s="186"/>
      <c r="Q108" s="186"/>
      <c r="R108" s="186"/>
      <c r="S108" s="186"/>
      <c r="T108" s="225"/>
      <c r="U108" s="186"/>
      <c r="V108" s="27"/>
      <c r="W108" s="27"/>
      <c r="X108" s="27"/>
      <c r="Y108" s="27"/>
      <c r="Z108" s="25"/>
    </row>
    <row r="109" spans="1:26" ht="15" hidden="1" x14ac:dyDescent="0.3">
      <c r="A109" s="34"/>
      <c r="B109" s="34"/>
      <c r="C109" s="228"/>
      <c r="D109" s="229">
        <v>36</v>
      </c>
      <c r="E109" s="230">
        <v>0.72599999999999998</v>
      </c>
      <c r="F109" s="229"/>
      <c r="G109" s="237"/>
      <c r="H109" s="231"/>
      <c r="I109" s="231"/>
      <c r="J109" s="224"/>
      <c r="K109" s="224"/>
      <c r="L109" s="224"/>
      <c r="M109" s="186"/>
      <c r="N109" s="186"/>
      <c r="O109" s="186"/>
      <c r="P109" s="186"/>
      <c r="Q109" s="186"/>
      <c r="R109" s="186"/>
      <c r="S109" s="186"/>
      <c r="T109" s="225"/>
      <c r="U109" s="186"/>
      <c r="V109" s="27"/>
      <c r="W109" s="27"/>
      <c r="X109" s="27"/>
      <c r="Y109" s="27"/>
      <c r="Z109" s="25"/>
    </row>
    <row r="110" spans="1:26" ht="15" hidden="1" x14ac:dyDescent="0.3">
      <c r="A110" s="34"/>
      <c r="B110" s="34"/>
      <c r="C110" s="228"/>
      <c r="D110" s="229">
        <v>37</v>
      </c>
      <c r="E110" s="230">
        <v>0.753</v>
      </c>
      <c r="F110" s="229"/>
      <c r="G110" s="237"/>
      <c r="H110" s="231"/>
      <c r="I110" s="231"/>
      <c r="J110" s="224"/>
      <c r="K110" s="224"/>
      <c r="L110" s="224"/>
      <c r="M110" s="186"/>
      <c r="N110" s="186"/>
      <c r="O110" s="186"/>
      <c r="P110" s="186"/>
      <c r="Q110" s="186"/>
      <c r="R110" s="186"/>
      <c r="S110" s="186"/>
      <c r="T110" s="225"/>
      <c r="U110" s="186"/>
      <c r="V110" s="27"/>
      <c r="W110" s="27"/>
      <c r="X110" s="27"/>
      <c r="Y110" s="27"/>
      <c r="Z110" s="25"/>
    </row>
    <row r="111" spans="1:26" ht="15" hidden="1" x14ac:dyDescent="0.3">
      <c r="A111" s="34"/>
      <c r="B111" s="34"/>
      <c r="C111" s="228"/>
      <c r="D111" s="229">
        <v>38</v>
      </c>
      <c r="E111" s="230">
        <v>0.78100000000000003</v>
      </c>
      <c r="F111" s="229"/>
      <c r="G111" s="237"/>
      <c r="H111" s="231"/>
      <c r="I111" s="231"/>
      <c r="J111" s="224"/>
      <c r="K111" s="224"/>
      <c r="L111" s="224"/>
      <c r="M111" s="186"/>
      <c r="N111" s="186"/>
      <c r="O111" s="186"/>
      <c r="P111" s="186"/>
      <c r="Q111" s="186"/>
      <c r="R111" s="186"/>
      <c r="S111" s="186"/>
      <c r="T111" s="225"/>
      <c r="U111" s="186"/>
      <c r="V111" s="27"/>
      <c r="W111" s="27"/>
      <c r="X111" s="27"/>
      <c r="Y111" s="27"/>
      <c r="Z111" s="25"/>
    </row>
    <row r="112" spans="1:26" ht="15" hidden="1" x14ac:dyDescent="0.3">
      <c r="A112" s="34"/>
      <c r="B112" s="34"/>
      <c r="C112" s="228"/>
      <c r="D112" s="229">
        <v>39</v>
      </c>
      <c r="E112" s="230">
        <v>0.80900000000000005</v>
      </c>
      <c r="F112" s="229"/>
      <c r="G112" s="237"/>
      <c r="H112" s="231"/>
      <c r="I112" s="231"/>
      <c r="J112" s="224"/>
      <c r="K112" s="224"/>
      <c r="L112" s="224"/>
      <c r="M112" s="186"/>
      <c r="N112" s="186"/>
      <c r="O112" s="186"/>
      <c r="P112" s="186"/>
      <c r="Q112" s="186"/>
      <c r="R112" s="186"/>
      <c r="S112" s="186"/>
      <c r="T112" s="225"/>
      <c r="U112" s="186"/>
      <c r="V112" s="27"/>
      <c r="W112" s="27"/>
      <c r="X112" s="27"/>
      <c r="Y112" s="27"/>
      <c r="Z112" s="25"/>
    </row>
    <row r="113" spans="1:26" ht="15" hidden="1" x14ac:dyDescent="0.3">
      <c r="A113" s="34"/>
      <c r="B113" s="34"/>
      <c r="C113" s="228"/>
      <c r="D113" s="229">
        <v>40</v>
      </c>
      <c r="E113" s="230">
        <v>0.83899999999999997</v>
      </c>
      <c r="F113" s="229"/>
      <c r="G113" s="237"/>
      <c r="H113" s="231"/>
      <c r="I113" s="231"/>
      <c r="J113" s="224"/>
      <c r="K113" s="224"/>
      <c r="L113" s="224"/>
      <c r="M113" s="186"/>
      <c r="N113" s="186"/>
      <c r="O113" s="186"/>
      <c r="P113" s="186"/>
      <c r="Q113" s="186"/>
      <c r="R113" s="186"/>
      <c r="S113" s="186"/>
      <c r="T113" s="225"/>
      <c r="U113" s="186"/>
      <c r="V113" s="27"/>
      <c r="W113" s="27"/>
      <c r="X113" s="27"/>
      <c r="Y113" s="27"/>
      <c r="Z113" s="25"/>
    </row>
    <row r="114" spans="1:26" ht="15" hidden="1" x14ac:dyDescent="0.3">
      <c r="A114" s="34"/>
      <c r="B114" s="34"/>
      <c r="C114" s="228"/>
      <c r="D114" s="229">
        <v>41</v>
      </c>
      <c r="E114" s="230">
        <v>0.86899999999999999</v>
      </c>
      <c r="F114" s="229"/>
      <c r="G114" s="237"/>
      <c r="H114" s="231"/>
      <c r="I114" s="231"/>
      <c r="J114" s="224"/>
      <c r="K114" s="224"/>
      <c r="L114" s="224"/>
      <c r="M114" s="186"/>
      <c r="N114" s="186"/>
      <c r="O114" s="186"/>
      <c r="P114" s="186"/>
      <c r="Q114" s="186"/>
      <c r="R114" s="186"/>
      <c r="S114" s="186"/>
      <c r="T114" s="225"/>
      <c r="U114" s="186"/>
      <c r="V114" s="27"/>
      <c r="W114" s="27"/>
      <c r="X114" s="27"/>
      <c r="Y114" s="27"/>
      <c r="Z114" s="25"/>
    </row>
    <row r="115" spans="1:26" ht="15" hidden="1" x14ac:dyDescent="0.3">
      <c r="A115" s="34"/>
      <c r="B115" s="34"/>
      <c r="C115" s="228"/>
      <c r="D115" s="229">
        <v>42</v>
      </c>
      <c r="E115" s="230">
        <v>0.9</v>
      </c>
      <c r="F115" s="229"/>
      <c r="G115" s="237"/>
      <c r="H115" s="231"/>
      <c r="I115" s="231"/>
      <c r="J115" s="224"/>
      <c r="K115" s="224"/>
      <c r="L115" s="224"/>
      <c r="M115" s="186"/>
      <c r="N115" s="186"/>
      <c r="O115" s="186"/>
      <c r="P115" s="186"/>
      <c r="Q115" s="186"/>
      <c r="R115" s="186"/>
      <c r="S115" s="186"/>
      <c r="T115" s="225"/>
      <c r="U115" s="186"/>
      <c r="V115" s="27"/>
      <c r="W115" s="27"/>
      <c r="X115" s="27"/>
      <c r="Y115" s="27"/>
      <c r="Z115" s="25"/>
    </row>
    <row r="116" spans="1:26" ht="15" hidden="1" x14ac:dyDescent="0.3">
      <c r="A116" s="34"/>
      <c r="B116" s="34"/>
      <c r="C116" s="228"/>
      <c r="D116" s="229">
        <v>43</v>
      </c>
      <c r="E116" s="230">
        <v>0.93500000000000005</v>
      </c>
      <c r="F116" s="229"/>
      <c r="G116" s="237"/>
      <c r="H116" s="231"/>
      <c r="I116" s="231"/>
      <c r="J116" s="224"/>
      <c r="K116" s="224"/>
      <c r="L116" s="224"/>
      <c r="M116" s="186"/>
      <c r="N116" s="186"/>
      <c r="O116" s="186"/>
      <c r="P116" s="186"/>
      <c r="Q116" s="186"/>
      <c r="R116" s="186"/>
      <c r="S116" s="186"/>
      <c r="T116" s="225"/>
      <c r="U116" s="186"/>
      <c r="V116" s="27"/>
      <c r="W116" s="27"/>
      <c r="X116" s="27"/>
      <c r="Y116" s="27"/>
      <c r="Z116" s="25"/>
    </row>
    <row r="117" spans="1:26" ht="15" hidden="1" x14ac:dyDescent="0.3">
      <c r="A117" s="34"/>
      <c r="B117" s="34"/>
      <c r="C117" s="228"/>
      <c r="D117" s="229">
        <v>44</v>
      </c>
      <c r="E117" s="230">
        <v>0.96499999999999997</v>
      </c>
      <c r="F117" s="229"/>
      <c r="G117" s="237"/>
      <c r="H117" s="231"/>
      <c r="I117" s="231"/>
      <c r="J117" s="224"/>
      <c r="K117" s="224"/>
      <c r="L117" s="224"/>
      <c r="M117" s="186"/>
      <c r="N117" s="186"/>
      <c r="O117" s="186"/>
      <c r="P117" s="186"/>
      <c r="Q117" s="186"/>
      <c r="R117" s="186"/>
      <c r="S117" s="186"/>
      <c r="T117" s="225"/>
      <c r="U117" s="186"/>
      <c r="V117" s="27"/>
      <c r="W117" s="27"/>
      <c r="X117" s="27"/>
      <c r="Y117" s="27"/>
      <c r="Z117" s="25"/>
    </row>
    <row r="118" spans="1:26" ht="15" hidden="1" x14ac:dyDescent="0.3">
      <c r="A118" s="34"/>
      <c r="B118" s="34"/>
      <c r="C118" s="228"/>
      <c r="D118" s="229">
        <v>45</v>
      </c>
      <c r="E118" s="230">
        <v>1</v>
      </c>
      <c r="F118" s="229"/>
      <c r="G118" s="237"/>
      <c r="H118" s="231"/>
      <c r="I118" s="231"/>
      <c r="J118" s="224"/>
      <c r="K118" s="224"/>
      <c r="L118" s="224"/>
      <c r="M118" s="186"/>
      <c r="N118" s="186"/>
      <c r="O118" s="186"/>
      <c r="P118" s="186"/>
      <c r="Q118" s="186"/>
      <c r="R118" s="186"/>
      <c r="S118" s="186"/>
      <c r="T118" s="225"/>
      <c r="U118" s="186"/>
      <c r="V118" s="27"/>
      <c r="W118" s="27"/>
      <c r="X118" s="27"/>
      <c r="Y118" s="27"/>
      <c r="Z118" s="25"/>
    </row>
    <row r="119" spans="1:26" ht="15" hidden="1" x14ac:dyDescent="0.3">
      <c r="A119" s="34"/>
      <c r="B119" s="34"/>
      <c r="C119" s="228"/>
      <c r="D119" s="229">
        <v>46</v>
      </c>
      <c r="E119" s="230">
        <v>1.0349999999999999</v>
      </c>
      <c r="F119" s="229"/>
      <c r="G119" s="237"/>
      <c r="H119" s="231"/>
      <c r="I119" s="231"/>
      <c r="J119" s="224"/>
      <c r="K119" s="224"/>
      <c r="L119" s="224"/>
      <c r="M119" s="186"/>
      <c r="N119" s="186"/>
      <c r="O119" s="186"/>
      <c r="P119" s="186"/>
      <c r="Q119" s="186"/>
      <c r="R119" s="186"/>
      <c r="S119" s="186"/>
      <c r="T119" s="225"/>
      <c r="U119" s="186"/>
      <c r="V119" s="27"/>
      <c r="W119" s="27"/>
      <c r="X119" s="27"/>
      <c r="Y119" s="27"/>
      <c r="Z119" s="25"/>
    </row>
    <row r="120" spans="1:26" ht="15" hidden="1" x14ac:dyDescent="0.3">
      <c r="A120" s="34"/>
      <c r="B120" s="34"/>
      <c r="C120" s="228"/>
      <c r="D120" s="229">
        <v>47</v>
      </c>
      <c r="E120" s="230">
        <v>1.0720000000000001</v>
      </c>
      <c r="F120" s="229"/>
      <c r="G120" s="237"/>
      <c r="H120" s="231"/>
      <c r="I120" s="231"/>
      <c r="J120" s="224"/>
      <c r="K120" s="224"/>
      <c r="L120" s="224"/>
      <c r="M120" s="186"/>
      <c r="N120" s="186"/>
      <c r="O120" s="186"/>
      <c r="P120" s="186"/>
      <c r="Q120" s="186"/>
      <c r="R120" s="186"/>
      <c r="S120" s="186"/>
      <c r="T120" s="225"/>
      <c r="U120" s="186"/>
      <c r="V120" s="27"/>
      <c r="W120" s="27"/>
      <c r="X120" s="27"/>
      <c r="Y120" s="27"/>
      <c r="Z120" s="25"/>
    </row>
    <row r="121" spans="1:26" ht="15" hidden="1" x14ac:dyDescent="0.3">
      <c r="A121" s="34"/>
      <c r="B121" s="34"/>
      <c r="C121" s="228"/>
      <c r="D121" s="229">
        <v>48</v>
      </c>
      <c r="E121" s="230">
        <v>1.1100000000000001</v>
      </c>
      <c r="F121" s="229"/>
      <c r="G121" s="237"/>
      <c r="H121" s="231"/>
      <c r="I121" s="231"/>
      <c r="J121" s="224"/>
      <c r="K121" s="224"/>
      <c r="L121" s="224"/>
      <c r="M121" s="186"/>
      <c r="N121" s="186"/>
      <c r="O121" s="186"/>
      <c r="P121" s="186"/>
      <c r="Q121" s="186"/>
      <c r="R121" s="186"/>
      <c r="S121" s="186"/>
      <c r="T121" s="225"/>
      <c r="U121" s="186"/>
      <c r="V121" s="27"/>
      <c r="W121" s="27"/>
      <c r="X121" s="27"/>
      <c r="Y121" s="27"/>
      <c r="Z121" s="25"/>
    </row>
    <row r="122" spans="1:26" ht="15" hidden="1" x14ac:dyDescent="0.3">
      <c r="A122" s="34"/>
      <c r="B122" s="34"/>
      <c r="C122" s="228"/>
      <c r="D122" s="229">
        <v>49</v>
      </c>
      <c r="E122" s="230">
        <v>1.1499999999999999</v>
      </c>
      <c r="F122" s="229"/>
      <c r="G122" s="237"/>
      <c r="H122" s="231"/>
      <c r="I122" s="231"/>
      <c r="J122" s="224"/>
      <c r="K122" s="224"/>
      <c r="L122" s="224"/>
      <c r="M122" s="186"/>
      <c r="N122" s="186"/>
      <c r="O122" s="186"/>
      <c r="P122" s="186"/>
      <c r="Q122" s="186"/>
      <c r="R122" s="186"/>
      <c r="S122" s="186"/>
      <c r="T122" s="225"/>
      <c r="U122" s="186"/>
      <c r="V122" s="27"/>
      <c r="W122" s="27"/>
      <c r="X122" s="27"/>
      <c r="Y122" s="27"/>
      <c r="Z122" s="25"/>
    </row>
    <row r="123" spans="1:26" ht="15" hidden="1" x14ac:dyDescent="0.3">
      <c r="A123" s="34"/>
      <c r="B123" s="34"/>
      <c r="C123" s="228"/>
      <c r="D123" s="229">
        <v>50</v>
      </c>
      <c r="E123" s="230">
        <v>1.1910000000000001</v>
      </c>
      <c r="F123" s="229"/>
      <c r="G123" s="237"/>
      <c r="H123" s="231"/>
      <c r="I123" s="231"/>
      <c r="J123" s="224"/>
      <c r="K123" s="224"/>
      <c r="L123" s="224"/>
      <c r="M123" s="186"/>
      <c r="N123" s="186"/>
      <c r="O123" s="186"/>
      <c r="P123" s="186"/>
      <c r="Q123" s="186"/>
      <c r="R123" s="186"/>
      <c r="S123" s="186"/>
      <c r="T123" s="225"/>
      <c r="U123" s="186"/>
      <c r="V123" s="27"/>
      <c r="W123" s="27"/>
      <c r="X123" s="27"/>
      <c r="Y123" s="27"/>
      <c r="Z123" s="25"/>
    </row>
    <row r="124" spans="1:26" ht="15" hidden="1" x14ac:dyDescent="0.3">
      <c r="A124" s="34"/>
      <c r="B124" s="34"/>
      <c r="C124" s="228"/>
      <c r="D124" s="229">
        <v>51</v>
      </c>
      <c r="E124" s="230">
        <v>1.234</v>
      </c>
      <c r="F124" s="229"/>
      <c r="G124" s="237"/>
      <c r="H124" s="231"/>
      <c r="I124" s="231"/>
      <c r="J124" s="224"/>
      <c r="K124" s="224"/>
      <c r="L124" s="224"/>
      <c r="M124" s="186"/>
      <c r="N124" s="186"/>
      <c r="O124" s="186"/>
      <c r="P124" s="186"/>
      <c r="Q124" s="186"/>
      <c r="R124" s="186"/>
      <c r="S124" s="186"/>
      <c r="T124" s="225"/>
      <c r="U124" s="186"/>
      <c r="V124" s="27"/>
      <c r="W124" s="27"/>
      <c r="X124" s="27"/>
      <c r="Y124" s="27"/>
      <c r="Z124" s="25"/>
    </row>
    <row r="125" spans="1:26" ht="15" hidden="1" x14ac:dyDescent="0.3">
      <c r="A125" s="34"/>
      <c r="B125" s="34"/>
      <c r="C125" s="228"/>
      <c r="D125" s="229">
        <v>52</v>
      </c>
      <c r="E125" s="230">
        <v>1.2789999999999999</v>
      </c>
      <c r="F125" s="229"/>
      <c r="G125" s="237"/>
      <c r="H125" s="231"/>
      <c r="I125" s="231"/>
      <c r="J125" s="224"/>
      <c r="K125" s="224"/>
      <c r="L125" s="224"/>
      <c r="M125" s="186"/>
      <c r="N125" s="186"/>
      <c r="O125" s="186"/>
      <c r="P125" s="186"/>
      <c r="Q125" s="186"/>
      <c r="R125" s="186"/>
      <c r="S125" s="186"/>
      <c r="T125" s="225"/>
      <c r="U125" s="186"/>
      <c r="V125" s="27"/>
      <c r="W125" s="27"/>
      <c r="X125" s="27"/>
      <c r="Y125" s="27"/>
      <c r="Z125" s="25"/>
    </row>
    <row r="126" spans="1:26" ht="15" hidden="1" x14ac:dyDescent="0.3">
      <c r="A126" s="34"/>
      <c r="B126" s="34"/>
      <c r="C126" s="228"/>
      <c r="D126" s="229">
        <v>53</v>
      </c>
      <c r="E126" s="230">
        <v>1.327</v>
      </c>
      <c r="F126" s="229"/>
      <c r="G126" s="237"/>
      <c r="H126" s="231"/>
      <c r="I126" s="231"/>
      <c r="J126" s="224"/>
      <c r="K126" s="224"/>
      <c r="L126" s="224"/>
      <c r="M126" s="186"/>
      <c r="N126" s="186"/>
      <c r="O126" s="186"/>
      <c r="P126" s="186"/>
      <c r="Q126" s="186"/>
      <c r="R126" s="186"/>
      <c r="S126" s="186"/>
      <c r="T126" s="225"/>
      <c r="U126" s="186"/>
      <c r="V126" s="27"/>
      <c r="W126" s="27"/>
      <c r="X126" s="27"/>
      <c r="Y126" s="27"/>
      <c r="Z126" s="25"/>
    </row>
    <row r="127" spans="1:26" ht="15" hidden="1" x14ac:dyDescent="0.3">
      <c r="A127" s="34"/>
      <c r="B127" s="34"/>
      <c r="C127" s="228"/>
      <c r="D127" s="238">
        <v>54</v>
      </c>
      <c r="E127" s="230">
        <v>1.3759999999999999</v>
      </c>
      <c r="F127" s="229"/>
      <c r="G127" s="237"/>
      <c r="H127" s="231"/>
      <c r="I127" s="231"/>
      <c r="J127" s="224"/>
      <c r="K127" s="224"/>
      <c r="L127" s="224"/>
      <c r="M127" s="186"/>
      <c r="N127" s="186"/>
      <c r="O127" s="186"/>
      <c r="P127" s="186"/>
      <c r="Q127" s="186"/>
      <c r="R127" s="186"/>
      <c r="S127" s="186"/>
      <c r="T127" s="225"/>
      <c r="U127" s="186"/>
      <c r="V127" s="27"/>
      <c r="W127" s="27"/>
      <c r="X127" s="27"/>
      <c r="Y127" s="27"/>
      <c r="Z127" s="25"/>
    </row>
    <row r="128" spans="1:26" ht="15" hidden="1" x14ac:dyDescent="0.3">
      <c r="A128" s="34"/>
      <c r="B128" s="34"/>
      <c r="C128" s="228"/>
      <c r="D128" s="229">
        <v>55</v>
      </c>
      <c r="E128" s="230">
        <v>1.4279999999999999</v>
      </c>
      <c r="F128" s="229"/>
      <c r="G128" s="237"/>
      <c r="H128" s="231"/>
      <c r="I128" s="231"/>
      <c r="J128" s="224"/>
      <c r="K128" s="224"/>
      <c r="L128" s="224"/>
      <c r="M128" s="186"/>
      <c r="N128" s="186"/>
      <c r="O128" s="186"/>
      <c r="P128" s="186"/>
      <c r="Q128" s="186"/>
      <c r="R128" s="186"/>
      <c r="S128" s="186"/>
      <c r="T128" s="225"/>
      <c r="U128" s="186"/>
      <c r="V128" s="27"/>
      <c r="W128" s="27"/>
      <c r="X128" s="27"/>
      <c r="Y128" s="27"/>
      <c r="Z128" s="25"/>
    </row>
    <row r="129" spans="1:26" ht="15" hidden="1" x14ac:dyDescent="0.3">
      <c r="A129" s="34"/>
      <c r="B129" s="34"/>
      <c r="C129" s="228"/>
      <c r="D129" s="229">
        <v>56</v>
      </c>
      <c r="E129" s="230">
        <v>1.482</v>
      </c>
      <c r="F129" s="229"/>
      <c r="G129" s="237"/>
      <c r="H129" s="231"/>
      <c r="I129" s="231"/>
      <c r="J129" s="224"/>
      <c r="K129" s="224"/>
      <c r="L129" s="224"/>
      <c r="M129" s="186"/>
      <c r="N129" s="186"/>
      <c r="O129" s="186"/>
      <c r="P129" s="186"/>
      <c r="Q129" s="186"/>
      <c r="R129" s="186"/>
      <c r="S129" s="186"/>
      <c r="T129" s="225"/>
      <c r="U129" s="186"/>
      <c r="V129" s="27"/>
      <c r="W129" s="27"/>
      <c r="X129" s="27"/>
      <c r="Y129" s="27"/>
      <c r="Z129" s="25"/>
    </row>
    <row r="130" spans="1:26" ht="15" hidden="1" x14ac:dyDescent="0.3">
      <c r="A130" s="34"/>
      <c r="B130" s="34"/>
      <c r="C130" s="228"/>
      <c r="D130" s="229">
        <v>57</v>
      </c>
      <c r="E130" s="230">
        <v>1.5389999999999999</v>
      </c>
      <c r="F130" s="229"/>
      <c r="G130" s="237"/>
      <c r="H130" s="231"/>
      <c r="I130" s="231"/>
      <c r="J130" s="224"/>
      <c r="K130" s="224"/>
      <c r="L130" s="224"/>
      <c r="M130" s="186"/>
      <c r="N130" s="186"/>
      <c r="O130" s="186"/>
      <c r="P130" s="186"/>
      <c r="Q130" s="186"/>
      <c r="R130" s="186"/>
      <c r="S130" s="186"/>
      <c r="T130" s="225"/>
      <c r="U130" s="186"/>
      <c r="V130" s="27"/>
      <c r="W130" s="27"/>
      <c r="X130" s="27"/>
      <c r="Y130" s="27"/>
      <c r="Z130" s="25"/>
    </row>
    <row r="131" spans="1:26" ht="15" hidden="1" x14ac:dyDescent="0.3">
      <c r="A131" s="34"/>
      <c r="B131" s="34"/>
      <c r="C131" s="228"/>
      <c r="D131" s="229">
        <v>58</v>
      </c>
      <c r="E131" s="230">
        <v>1.6</v>
      </c>
      <c r="F131" s="229"/>
      <c r="G131" s="237"/>
      <c r="H131" s="231"/>
      <c r="I131" s="231"/>
      <c r="J131" s="224"/>
      <c r="K131" s="224"/>
      <c r="L131" s="224"/>
      <c r="M131" s="186"/>
      <c r="N131" s="186"/>
      <c r="O131" s="186"/>
      <c r="P131" s="186"/>
      <c r="Q131" s="186"/>
      <c r="R131" s="186"/>
      <c r="S131" s="186"/>
      <c r="T131" s="225"/>
      <c r="U131" s="186"/>
      <c r="V131" s="27"/>
      <c r="W131" s="27"/>
      <c r="X131" s="27"/>
      <c r="Y131" s="27"/>
      <c r="Z131" s="25"/>
    </row>
    <row r="132" spans="1:26" ht="15" hidden="1" x14ac:dyDescent="0.3">
      <c r="A132" s="34"/>
      <c r="B132" s="34"/>
      <c r="C132" s="228"/>
      <c r="D132" s="229">
        <v>59</v>
      </c>
      <c r="E132" s="230">
        <v>1.6639999999999999</v>
      </c>
      <c r="F132" s="229"/>
      <c r="G132" s="237"/>
      <c r="H132" s="231"/>
      <c r="I132" s="231"/>
      <c r="J132" s="224"/>
      <c r="K132" s="224"/>
      <c r="L132" s="224"/>
      <c r="M132" s="186"/>
      <c r="N132" s="186"/>
      <c r="O132" s="186"/>
      <c r="P132" s="186"/>
      <c r="Q132" s="186"/>
      <c r="R132" s="186"/>
      <c r="S132" s="186"/>
      <c r="T132" s="225"/>
      <c r="U132" s="186"/>
      <c r="V132" s="27"/>
      <c r="W132" s="27"/>
      <c r="X132" s="27"/>
      <c r="Y132" s="27"/>
      <c r="Z132" s="25"/>
    </row>
    <row r="133" spans="1:26" ht="15" hidden="1" x14ac:dyDescent="0.3">
      <c r="A133" s="34"/>
      <c r="B133" s="34"/>
      <c r="C133" s="228"/>
      <c r="D133" s="229">
        <v>60</v>
      </c>
      <c r="E133" s="230">
        <v>1.732</v>
      </c>
      <c r="F133" s="229"/>
      <c r="G133" s="237"/>
      <c r="H133" s="231"/>
      <c r="I133" s="231"/>
      <c r="J133" s="224"/>
      <c r="K133" s="224"/>
      <c r="L133" s="224"/>
      <c r="M133" s="186"/>
      <c r="N133" s="186"/>
      <c r="O133" s="186"/>
      <c r="P133" s="186"/>
      <c r="Q133" s="186"/>
      <c r="R133" s="186"/>
      <c r="S133" s="186"/>
      <c r="T133" s="225"/>
      <c r="U133" s="186"/>
      <c r="V133" s="27"/>
      <c r="W133" s="27"/>
      <c r="X133" s="27"/>
      <c r="Y133" s="27"/>
      <c r="Z133" s="25"/>
    </row>
    <row r="134" spans="1:26" ht="15" hidden="1" x14ac:dyDescent="0.3">
      <c r="A134" s="34"/>
      <c r="B134" s="34"/>
      <c r="C134" s="228"/>
      <c r="D134" s="229">
        <v>61</v>
      </c>
      <c r="E134" s="230">
        <v>1.804</v>
      </c>
      <c r="F134" s="229"/>
      <c r="G134" s="237"/>
      <c r="H134" s="231"/>
      <c r="I134" s="231"/>
      <c r="J134" s="224"/>
      <c r="K134" s="224"/>
      <c r="L134" s="224"/>
      <c r="M134" s="186"/>
      <c r="N134" s="186"/>
      <c r="O134" s="186"/>
      <c r="P134" s="186"/>
      <c r="Q134" s="186"/>
      <c r="R134" s="186"/>
      <c r="S134" s="186"/>
      <c r="T134" s="225"/>
      <c r="U134" s="186"/>
      <c r="V134" s="27"/>
      <c r="W134" s="27"/>
      <c r="X134" s="27"/>
      <c r="Y134" s="27"/>
      <c r="Z134" s="25"/>
    </row>
    <row r="135" spans="1:26" ht="15" hidden="1" x14ac:dyDescent="0.3">
      <c r="A135" s="34"/>
      <c r="B135" s="34"/>
      <c r="C135" s="228"/>
      <c r="D135" s="229">
        <v>62</v>
      </c>
      <c r="E135" s="230">
        <v>1.88</v>
      </c>
      <c r="F135" s="229"/>
      <c r="G135" s="237"/>
      <c r="H135" s="231"/>
      <c r="I135" s="231"/>
      <c r="J135" s="224"/>
      <c r="K135" s="224"/>
      <c r="L135" s="224"/>
      <c r="M135" s="186"/>
      <c r="N135" s="186"/>
      <c r="O135" s="186"/>
      <c r="P135" s="186"/>
      <c r="Q135" s="186"/>
      <c r="R135" s="186"/>
      <c r="S135" s="186"/>
      <c r="T135" s="225"/>
      <c r="U135" s="186"/>
      <c r="V135" s="27"/>
      <c r="W135" s="27"/>
      <c r="X135" s="27"/>
      <c r="Y135" s="27"/>
      <c r="Z135" s="25"/>
    </row>
    <row r="136" spans="1:26" ht="15" hidden="1" x14ac:dyDescent="0.3">
      <c r="A136" s="34"/>
      <c r="B136" s="34"/>
      <c r="C136" s="228"/>
      <c r="D136" s="229">
        <v>63</v>
      </c>
      <c r="E136" s="230">
        <v>1.962</v>
      </c>
      <c r="F136" s="229"/>
      <c r="G136" s="237"/>
      <c r="H136" s="231"/>
      <c r="I136" s="231"/>
      <c r="J136" s="224"/>
      <c r="K136" s="224"/>
      <c r="L136" s="224"/>
      <c r="M136" s="186"/>
      <c r="N136" s="186"/>
      <c r="O136" s="186"/>
      <c r="P136" s="186"/>
      <c r="Q136" s="186"/>
      <c r="R136" s="186"/>
      <c r="S136" s="186"/>
      <c r="T136" s="225"/>
      <c r="U136" s="186"/>
      <c r="V136" s="27"/>
      <c r="W136" s="27"/>
      <c r="X136" s="27"/>
      <c r="Y136" s="27"/>
      <c r="Z136" s="25"/>
    </row>
    <row r="137" spans="1:26" ht="15" hidden="1" x14ac:dyDescent="0.3">
      <c r="A137" s="34"/>
      <c r="B137" s="34"/>
      <c r="C137" s="228"/>
      <c r="D137" s="229">
        <v>64</v>
      </c>
      <c r="E137" s="230">
        <v>2.0499999999999998</v>
      </c>
      <c r="F137" s="229"/>
      <c r="G137" s="237"/>
      <c r="H137" s="231"/>
      <c r="I137" s="231"/>
      <c r="J137" s="224"/>
      <c r="K137" s="224"/>
      <c r="L137" s="224"/>
      <c r="M137" s="186"/>
      <c r="N137" s="186"/>
      <c r="O137" s="186"/>
      <c r="P137" s="186"/>
      <c r="Q137" s="186"/>
      <c r="R137" s="186"/>
      <c r="S137" s="186"/>
      <c r="T137" s="225"/>
      <c r="U137" s="186"/>
      <c r="V137" s="27"/>
      <c r="W137" s="27"/>
      <c r="X137" s="27"/>
      <c r="Y137" s="27"/>
      <c r="Z137" s="25"/>
    </row>
    <row r="138" spans="1:26" ht="15" hidden="1" x14ac:dyDescent="0.3">
      <c r="A138" s="34"/>
      <c r="B138" s="34"/>
      <c r="C138" s="228"/>
      <c r="D138" s="229">
        <v>65</v>
      </c>
      <c r="E138" s="230">
        <v>2.1440000000000001</v>
      </c>
      <c r="F138" s="229"/>
      <c r="G138" s="237"/>
      <c r="H138" s="231"/>
      <c r="I138" s="231"/>
      <c r="J138" s="224"/>
      <c r="K138" s="224"/>
      <c r="L138" s="224"/>
      <c r="M138" s="186"/>
      <c r="N138" s="186"/>
      <c r="O138" s="186"/>
      <c r="P138" s="186"/>
      <c r="Q138" s="186"/>
      <c r="R138" s="186"/>
      <c r="S138" s="186"/>
      <c r="T138" s="225"/>
      <c r="U138" s="186"/>
      <c r="V138" s="27"/>
      <c r="W138" s="27"/>
      <c r="X138" s="27"/>
      <c r="Y138" s="27"/>
      <c r="Z138" s="25"/>
    </row>
    <row r="139" spans="1:26" ht="15" hidden="1" x14ac:dyDescent="0.3">
      <c r="A139" s="34"/>
      <c r="B139" s="34"/>
      <c r="C139" s="228"/>
      <c r="D139" s="229">
        <v>66</v>
      </c>
      <c r="E139" s="230">
        <v>2.246</v>
      </c>
      <c r="F139" s="229"/>
      <c r="G139" s="237"/>
      <c r="H139" s="231"/>
      <c r="I139" s="231"/>
      <c r="J139" s="224"/>
      <c r="K139" s="224"/>
      <c r="L139" s="224"/>
      <c r="M139" s="186"/>
      <c r="N139" s="186"/>
      <c r="O139" s="186"/>
      <c r="P139" s="186"/>
      <c r="Q139" s="186"/>
      <c r="R139" s="186"/>
      <c r="S139" s="186"/>
      <c r="T139" s="225"/>
      <c r="U139" s="186"/>
      <c r="V139" s="27"/>
      <c r="W139" s="27"/>
      <c r="X139" s="27"/>
      <c r="Y139" s="27"/>
      <c r="Z139" s="25"/>
    </row>
    <row r="140" spans="1:26" ht="15" hidden="1" x14ac:dyDescent="0.3">
      <c r="A140" s="34"/>
      <c r="B140" s="34"/>
      <c r="C140" s="228"/>
      <c r="D140" s="229">
        <v>67</v>
      </c>
      <c r="E140" s="230">
        <v>2.355</v>
      </c>
      <c r="F140" s="229"/>
      <c r="G140" s="237"/>
      <c r="H140" s="231"/>
      <c r="I140" s="231"/>
      <c r="J140" s="224"/>
      <c r="K140" s="224"/>
      <c r="L140" s="224"/>
      <c r="M140" s="186"/>
      <c r="N140" s="186"/>
      <c r="O140" s="186"/>
      <c r="P140" s="186"/>
      <c r="Q140" s="186"/>
      <c r="R140" s="186"/>
      <c r="S140" s="186"/>
      <c r="T140" s="225"/>
      <c r="U140" s="186"/>
      <c r="V140" s="27"/>
      <c r="W140" s="27"/>
      <c r="X140" s="27"/>
      <c r="Y140" s="27"/>
      <c r="Z140" s="25"/>
    </row>
    <row r="141" spans="1:26" ht="15" hidden="1" x14ac:dyDescent="0.3">
      <c r="A141" s="34"/>
      <c r="B141" s="34"/>
      <c r="C141" s="228"/>
      <c r="D141" s="229">
        <v>68</v>
      </c>
      <c r="E141" s="230">
        <v>2.4750000000000001</v>
      </c>
      <c r="F141" s="229"/>
      <c r="G141" s="237"/>
      <c r="H141" s="231"/>
      <c r="I141" s="231"/>
      <c r="J141" s="224"/>
      <c r="K141" s="224"/>
      <c r="L141" s="224"/>
      <c r="M141" s="186"/>
      <c r="N141" s="186"/>
      <c r="O141" s="186"/>
      <c r="P141" s="186"/>
      <c r="Q141" s="186"/>
      <c r="R141" s="186"/>
      <c r="S141" s="186"/>
      <c r="T141" s="225"/>
      <c r="U141" s="186"/>
      <c r="V141" s="27"/>
      <c r="W141" s="27"/>
      <c r="X141" s="27"/>
      <c r="Y141" s="27"/>
      <c r="Z141" s="25"/>
    </row>
    <row r="142" spans="1:26" ht="15" hidden="1" x14ac:dyDescent="0.3">
      <c r="A142" s="34"/>
      <c r="B142" s="34"/>
      <c r="C142" s="228"/>
      <c r="D142" s="229">
        <v>69</v>
      </c>
      <c r="E142" s="230">
        <v>2.605</v>
      </c>
      <c r="F142" s="229"/>
      <c r="G142" s="237"/>
      <c r="H142" s="231"/>
      <c r="I142" s="231"/>
      <c r="J142" s="224"/>
      <c r="K142" s="224"/>
      <c r="L142" s="224"/>
      <c r="M142" s="186"/>
      <c r="N142" s="186"/>
      <c r="O142" s="186"/>
      <c r="P142" s="186"/>
      <c r="Q142" s="186"/>
      <c r="R142" s="186"/>
      <c r="S142" s="186"/>
      <c r="T142" s="225"/>
      <c r="U142" s="186"/>
      <c r="V142" s="27"/>
      <c r="W142" s="27"/>
      <c r="X142" s="27"/>
      <c r="Y142" s="27"/>
      <c r="Z142" s="25"/>
    </row>
    <row r="143" spans="1:26" ht="15" hidden="1" x14ac:dyDescent="0.3">
      <c r="A143" s="34"/>
      <c r="B143" s="34"/>
      <c r="C143" s="228"/>
      <c r="D143" s="229">
        <v>70</v>
      </c>
      <c r="E143" s="230">
        <v>2.7469999999999999</v>
      </c>
      <c r="F143" s="229"/>
      <c r="G143" s="237"/>
      <c r="H143" s="231"/>
      <c r="I143" s="231"/>
      <c r="J143" s="224"/>
      <c r="K143" s="224"/>
      <c r="L143" s="224"/>
      <c r="M143" s="186"/>
      <c r="N143" s="186"/>
      <c r="O143" s="186"/>
      <c r="P143" s="186"/>
      <c r="Q143" s="186"/>
      <c r="R143" s="186"/>
      <c r="S143" s="186"/>
      <c r="T143" s="225"/>
      <c r="U143" s="186"/>
      <c r="V143" s="27"/>
      <c r="W143" s="27"/>
      <c r="X143" s="27"/>
      <c r="Y143" s="27"/>
      <c r="Z143" s="25"/>
    </row>
    <row r="144" spans="1:26" ht="15" hidden="1" x14ac:dyDescent="0.3">
      <c r="A144" s="34"/>
      <c r="B144" s="34"/>
      <c r="C144" s="228"/>
      <c r="D144" s="229">
        <v>71</v>
      </c>
      <c r="E144" s="230">
        <v>2.9039999999999999</v>
      </c>
      <c r="F144" s="229"/>
      <c r="G144" s="237"/>
      <c r="H144" s="231"/>
      <c r="I144" s="231"/>
      <c r="J144" s="224"/>
      <c r="K144" s="224"/>
      <c r="L144" s="224"/>
      <c r="M144" s="186"/>
      <c r="N144" s="186"/>
      <c r="O144" s="186"/>
      <c r="P144" s="186"/>
      <c r="Q144" s="186"/>
      <c r="R144" s="186"/>
      <c r="S144" s="186"/>
      <c r="T144" s="225"/>
      <c r="U144" s="186"/>
      <c r="V144" s="27"/>
      <c r="W144" s="27"/>
      <c r="X144" s="27"/>
      <c r="Y144" s="27"/>
      <c r="Z144" s="25"/>
    </row>
    <row r="145" spans="1:26" ht="15" hidden="1" x14ac:dyDescent="0.3">
      <c r="A145" s="34"/>
      <c r="B145" s="34"/>
      <c r="C145" s="228"/>
      <c r="D145" s="229">
        <v>72</v>
      </c>
      <c r="E145" s="230">
        <v>3.077</v>
      </c>
      <c r="F145" s="229"/>
      <c r="G145" s="237"/>
      <c r="H145" s="231"/>
      <c r="I145" s="231"/>
      <c r="J145" s="224"/>
      <c r="K145" s="224"/>
      <c r="L145" s="224"/>
      <c r="M145" s="186"/>
      <c r="N145" s="186"/>
      <c r="O145" s="186"/>
      <c r="P145" s="186"/>
      <c r="Q145" s="186"/>
      <c r="R145" s="186"/>
      <c r="S145" s="186"/>
      <c r="T145" s="225"/>
      <c r="U145" s="186"/>
      <c r="V145" s="27"/>
      <c r="W145" s="27"/>
      <c r="X145" s="27"/>
      <c r="Y145" s="27"/>
      <c r="Z145" s="25"/>
    </row>
    <row r="146" spans="1:26" ht="15" hidden="1" x14ac:dyDescent="0.3">
      <c r="A146" s="34"/>
      <c r="B146" s="34"/>
      <c r="C146" s="228"/>
      <c r="D146" s="229">
        <v>73</v>
      </c>
      <c r="E146" s="230">
        <v>3.27</v>
      </c>
      <c r="F146" s="229"/>
      <c r="G146" s="237"/>
      <c r="H146" s="231"/>
      <c r="I146" s="231"/>
      <c r="J146" s="224"/>
      <c r="K146" s="224"/>
      <c r="L146" s="224"/>
      <c r="M146" s="186"/>
      <c r="N146" s="186"/>
      <c r="O146" s="186"/>
      <c r="P146" s="186"/>
      <c r="Q146" s="186"/>
      <c r="R146" s="186"/>
      <c r="S146" s="186"/>
      <c r="T146" s="225"/>
      <c r="U146" s="186"/>
      <c r="V146" s="27"/>
      <c r="W146" s="27"/>
      <c r="X146" s="27"/>
      <c r="Y146" s="27"/>
      <c r="Z146" s="25"/>
    </row>
    <row r="147" spans="1:26" ht="15" hidden="1" x14ac:dyDescent="0.3">
      <c r="A147" s="34"/>
      <c r="B147" s="34"/>
      <c r="C147" s="228"/>
      <c r="D147" s="229">
        <v>74</v>
      </c>
      <c r="E147" s="230">
        <v>3.4870000000000001</v>
      </c>
      <c r="F147" s="229"/>
      <c r="G147" s="237"/>
      <c r="H147" s="231"/>
      <c r="I147" s="231"/>
      <c r="J147" s="224"/>
      <c r="K147" s="224"/>
      <c r="L147" s="224"/>
      <c r="M147" s="186"/>
      <c r="N147" s="186"/>
      <c r="O147" s="186"/>
      <c r="P147" s="186"/>
      <c r="Q147" s="186"/>
      <c r="R147" s="186"/>
      <c r="S147" s="186"/>
      <c r="T147" s="225"/>
      <c r="U147" s="186"/>
      <c r="V147" s="27"/>
      <c r="W147" s="27"/>
      <c r="X147" s="27"/>
      <c r="Y147" s="27"/>
      <c r="Z147" s="25"/>
    </row>
    <row r="148" spans="1:26" ht="15" hidden="1" x14ac:dyDescent="0.3">
      <c r="A148" s="34"/>
      <c r="B148" s="34"/>
      <c r="C148" s="228"/>
      <c r="D148" s="229">
        <v>75</v>
      </c>
      <c r="E148" s="230">
        <v>3.7320000000000002</v>
      </c>
      <c r="F148" s="229"/>
      <c r="G148" s="237"/>
      <c r="H148" s="231"/>
      <c r="I148" s="231"/>
      <c r="J148" s="224"/>
      <c r="K148" s="224"/>
      <c r="L148" s="224"/>
      <c r="M148" s="186"/>
      <c r="N148" s="186"/>
      <c r="O148" s="186"/>
      <c r="P148" s="186"/>
      <c r="Q148" s="186"/>
      <c r="R148" s="186"/>
      <c r="S148" s="186"/>
      <c r="T148" s="225"/>
      <c r="U148" s="186"/>
      <c r="V148" s="27"/>
      <c r="W148" s="27"/>
      <c r="X148" s="27"/>
      <c r="Y148" s="27"/>
      <c r="Z148" s="25"/>
    </row>
    <row r="149" spans="1:26" ht="15" hidden="1" x14ac:dyDescent="0.3">
      <c r="A149" s="34"/>
      <c r="B149" s="34"/>
      <c r="C149" s="228"/>
      <c r="D149" s="229">
        <v>76</v>
      </c>
      <c r="E149" s="230">
        <v>4.01</v>
      </c>
      <c r="F149" s="229"/>
      <c r="G149" s="237"/>
      <c r="H149" s="231"/>
      <c r="I149" s="231"/>
      <c r="J149" s="224"/>
      <c r="K149" s="224"/>
      <c r="L149" s="224"/>
      <c r="M149" s="186"/>
      <c r="N149" s="186"/>
      <c r="O149" s="186"/>
      <c r="P149" s="186"/>
      <c r="Q149" s="186"/>
      <c r="R149" s="186"/>
      <c r="S149" s="186"/>
      <c r="T149" s="225"/>
      <c r="U149" s="186"/>
      <c r="V149" s="27"/>
      <c r="W149" s="27"/>
      <c r="X149" s="27"/>
      <c r="Y149" s="27"/>
      <c r="Z149" s="25"/>
    </row>
    <row r="150" spans="1:26" ht="15" hidden="1" x14ac:dyDescent="0.3">
      <c r="A150" s="34"/>
      <c r="B150" s="34"/>
      <c r="C150" s="228"/>
      <c r="D150" s="229">
        <v>77</v>
      </c>
      <c r="E150" s="230">
        <v>4.3310000000000004</v>
      </c>
      <c r="F150" s="229"/>
      <c r="G150" s="237"/>
      <c r="H150" s="231"/>
      <c r="I150" s="231"/>
      <c r="J150" s="224"/>
      <c r="K150" s="224"/>
      <c r="L150" s="224"/>
      <c r="M150" s="186"/>
      <c r="N150" s="186"/>
      <c r="O150" s="186"/>
      <c r="P150" s="186"/>
      <c r="Q150" s="186"/>
      <c r="R150" s="186"/>
      <c r="S150" s="186"/>
      <c r="T150" s="225"/>
      <c r="U150" s="186"/>
      <c r="V150" s="27"/>
      <c r="W150" s="27"/>
      <c r="X150" s="27"/>
      <c r="Y150" s="27"/>
      <c r="Z150" s="25"/>
    </row>
    <row r="151" spans="1:26" ht="15" hidden="1" x14ac:dyDescent="0.3">
      <c r="A151" s="34"/>
      <c r="B151" s="34"/>
      <c r="C151" s="228"/>
      <c r="D151" s="229">
        <v>78</v>
      </c>
      <c r="E151" s="230">
        <v>4.7039999999999997</v>
      </c>
      <c r="F151" s="229"/>
      <c r="G151" s="237"/>
      <c r="H151" s="231"/>
      <c r="I151" s="231"/>
      <c r="J151" s="224"/>
      <c r="K151" s="224"/>
      <c r="L151" s="224"/>
      <c r="M151" s="186"/>
      <c r="N151" s="186"/>
      <c r="O151" s="186"/>
      <c r="P151" s="186"/>
      <c r="Q151" s="186"/>
      <c r="R151" s="186"/>
      <c r="S151" s="186"/>
      <c r="T151" s="225"/>
      <c r="U151" s="186"/>
      <c r="V151" s="27"/>
      <c r="W151" s="27"/>
      <c r="X151" s="27"/>
      <c r="Y151" s="27"/>
      <c r="Z151" s="25"/>
    </row>
    <row r="152" spans="1:26" ht="15" hidden="1" x14ac:dyDescent="0.3">
      <c r="A152" s="34"/>
      <c r="B152" s="34"/>
      <c r="C152" s="228"/>
      <c r="D152" s="229">
        <v>79</v>
      </c>
      <c r="E152" s="230">
        <v>5.1440000000000001</v>
      </c>
      <c r="F152" s="229"/>
      <c r="G152" s="237"/>
      <c r="H152" s="231"/>
      <c r="I152" s="231"/>
      <c r="J152" s="224"/>
      <c r="K152" s="224"/>
      <c r="L152" s="224"/>
      <c r="M152" s="186"/>
      <c r="N152" s="186"/>
      <c r="O152" s="186"/>
      <c r="P152" s="186"/>
      <c r="Q152" s="186"/>
      <c r="R152" s="186"/>
      <c r="S152" s="186"/>
      <c r="T152" s="225"/>
      <c r="U152" s="186"/>
      <c r="V152" s="27"/>
      <c r="W152" s="27"/>
      <c r="X152" s="27"/>
      <c r="Y152" s="27"/>
      <c r="Z152" s="25"/>
    </row>
    <row r="153" spans="1:26" ht="15" hidden="1" x14ac:dyDescent="0.3">
      <c r="A153" s="34"/>
      <c r="B153" s="34"/>
      <c r="C153" s="228"/>
      <c r="D153" s="229">
        <v>80</v>
      </c>
      <c r="E153" s="230">
        <v>5.6710000000000003</v>
      </c>
      <c r="F153" s="229"/>
      <c r="G153" s="237"/>
      <c r="H153" s="231"/>
      <c r="I153" s="231"/>
      <c r="J153" s="224"/>
      <c r="K153" s="224"/>
      <c r="L153" s="224"/>
      <c r="M153" s="186"/>
      <c r="N153" s="186"/>
      <c r="O153" s="186"/>
      <c r="P153" s="186"/>
      <c r="Q153" s="186"/>
      <c r="R153" s="186"/>
      <c r="S153" s="186"/>
      <c r="T153" s="225"/>
      <c r="U153" s="186"/>
      <c r="V153" s="27"/>
      <c r="W153" s="27"/>
      <c r="X153" s="27"/>
      <c r="Y153" s="27"/>
      <c r="Z153" s="25"/>
    </row>
    <row r="154" spans="1:26" ht="15" hidden="1" x14ac:dyDescent="0.3">
      <c r="A154" s="34"/>
      <c r="B154" s="34"/>
      <c r="C154" s="228"/>
      <c r="D154" s="229">
        <v>81</v>
      </c>
      <c r="E154" s="230">
        <v>6.3129999999999997</v>
      </c>
      <c r="F154" s="229"/>
      <c r="G154" s="237"/>
      <c r="H154" s="231"/>
      <c r="I154" s="231"/>
      <c r="J154" s="224"/>
      <c r="K154" s="224"/>
      <c r="L154" s="224"/>
      <c r="M154" s="186"/>
      <c r="N154" s="186"/>
      <c r="O154" s="186"/>
      <c r="P154" s="186"/>
      <c r="Q154" s="186"/>
      <c r="R154" s="186"/>
      <c r="S154" s="186"/>
      <c r="T154" s="225"/>
      <c r="U154" s="186"/>
      <c r="V154" s="27"/>
      <c r="W154" s="27"/>
      <c r="X154" s="27"/>
      <c r="Y154" s="27"/>
      <c r="Z154" s="25"/>
    </row>
    <row r="155" spans="1:26" ht="15" hidden="1" x14ac:dyDescent="0.3">
      <c r="A155" s="34"/>
      <c r="B155" s="34"/>
      <c r="C155" s="228"/>
      <c r="D155" s="229">
        <v>82</v>
      </c>
      <c r="E155" s="230">
        <v>7.1150000000000002</v>
      </c>
      <c r="F155" s="229"/>
      <c r="G155" s="237"/>
      <c r="H155" s="231"/>
      <c r="I155" s="231"/>
      <c r="J155" s="224"/>
      <c r="K155" s="224"/>
      <c r="L155" s="224"/>
      <c r="M155" s="186"/>
      <c r="N155" s="186"/>
      <c r="O155" s="186"/>
      <c r="P155" s="186"/>
      <c r="Q155" s="186"/>
      <c r="R155" s="186"/>
      <c r="S155" s="186"/>
      <c r="T155" s="225"/>
      <c r="U155" s="186"/>
      <c r="V155" s="27"/>
      <c r="W155" s="27"/>
      <c r="X155" s="27"/>
      <c r="Y155" s="27"/>
      <c r="Z155" s="25"/>
    </row>
    <row r="156" spans="1:26" ht="15" hidden="1" x14ac:dyDescent="0.3">
      <c r="A156" s="34"/>
      <c r="B156" s="34"/>
      <c r="C156" s="228"/>
      <c r="D156" s="229">
        <v>83</v>
      </c>
      <c r="E156" s="230">
        <v>8.1440000000000001</v>
      </c>
      <c r="F156" s="229"/>
      <c r="G156" s="237"/>
      <c r="H156" s="231"/>
      <c r="I156" s="231"/>
      <c r="J156" s="224"/>
      <c r="K156" s="224"/>
      <c r="L156" s="224"/>
      <c r="M156" s="186"/>
      <c r="N156" s="186"/>
      <c r="O156" s="186"/>
      <c r="P156" s="186"/>
      <c r="Q156" s="186"/>
      <c r="R156" s="186"/>
      <c r="S156" s="186"/>
      <c r="T156" s="225"/>
      <c r="U156" s="186"/>
      <c r="V156" s="27"/>
      <c r="W156" s="27"/>
      <c r="X156" s="27"/>
      <c r="Y156" s="27"/>
      <c r="Z156" s="25"/>
    </row>
    <row r="157" spans="1:26" ht="15" hidden="1" x14ac:dyDescent="0.3">
      <c r="A157" s="34"/>
      <c r="B157" s="34"/>
      <c r="C157" s="228"/>
      <c r="D157" s="229">
        <v>84</v>
      </c>
      <c r="E157" s="230">
        <v>9.5139999999999993</v>
      </c>
      <c r="F157" s="229"/>
      <c r="G157" s="237"/>
      <c r="H157" s="231"/>
      <c r="I157" s="231"/>
      <c r="J157" s="224"/>
      <c r="K157" s="224"/>
      <c r="L157" s="224"/>
      <c r="M157" s="186"/>
      <c r="N157" s="186"/>
      <c r="O157" s="186"/>
      <c r="P157" s="186"/>
      <c r="Q157" s="186"/>
      <c r="R157" s="186"/>
      <c r="S157" s="186"/>
      <c r="T157" s="225"/>
      <c r="U157" s="186"/>
      <c r="V157" s="27"/>
      <c r="W157" s="27"/>
      <c r="X157" s="27"/>
      <c r="Y157" s="27"/>
      <c r="Z157" s="25"/>
    </row>
    <row r="158" spans="1:26" ht="15" hidden="1" x14ac:dyDescent="0.3">
      <c r="A158" s="34"/>
      <c r="B158" s="34"/>
      <c r="C158" s="228"/>
      <c r="D158" s="229">
        <v>85</v>
      </c>
      <c r="E158" s="230">
        <v>11.43</v>
      </c>
      <c r="F158" s="229"/>
      <c r="G158" s="237"/>
      <c r="H158" s="231"/>
      <c r="I158" s="231"/>
      <c r="J158" s="224"/>
      <c r="K158" s="224"/>
      <c r="L158" s="224"/>
      <c r="M158" s="186"/>
      <c r="N158" s="186"/>
      <c r="O158" s="186"/>
      <c r="P158" s="186"/>
      <c r="Q158" s="186"/>
      <c r="R158" s="186"/>
      <c r="S158" s="186"/>
      <c r="T158" s="225"/>
      <c r="U158" s="186"/>
      <c r="V158" s="27"/>
      <c r="W158" s="27"/>
      <c r="X158" s="27"/>
      <c r="Y158" s="27"/>
      <c r="Z158" s="25"/>
    </row>
    <row r="159" spans="1:26" ht="15" hidden="1" x14ac:dyDescent="0.3">
      <c r="A159" s="34"/>
      <c r="B159" s="34"/>
      <c r="C159" s="228"/>
      <c r="D159" s="229">
        <v>86</v>
      </c>
      <c r="E159" s="230">
        <v>14.3</v>
      </c>
      <c r="F159" s="229"/>
      <c r="G159" s="237"/>
      <c r="H159" s="231"/>
      <c r="I159" s="231"/>
      <c r="J159" s="224"/>
      <c r="K159" s="224"/>
      <c r="L159" s="224"/>
      <c r="M159" s="186"/>
      <c r="N159" s="186"/>
      <c r="O159" s="186"/>
      <c r="P159" s="186"/>
      <c r="Q159" s="186"/>
      <c r="R159" s="186"/>
      <c r="S159" s="186"/>
      <c r="T159" s="225"/>
      <c r="U159" s="186"/>
      <c r="V159" s="27"/>
      <c r="W159" s="27"/>
      <c r="X159" s="27"/>
      <c r="Y159" s="27"/>
      <c r="Z159" s="25"/>
    </row>
    <row r="160" spans="1:26" ht="15" hidden="1" x14ac:dyDescent="0.3">
      <c r="A160" s="34"/>
      <c r="B160" s="34"/>
      <c r="C160" s="228"/>
      <c r="D160" s="229">
        <v>87</v>
      </c>
      <c r="E160" s="230">
        <v>19.081</v>
      </c>
      <c r="F160" s="229"/>
      <c r="G160" s="237"/>
      <c r="H160" s="231"/>
      <c r="I160" s="231"/>
      <c r="J160" s="224"/>
      <c r="K160" s="224"/>
      <c r="L160" s="224"/>
      <c r="M160" s="186"/>
      <c r="N160" s="186"/>
      <c r="O160" s="186"/>
      <c r="P160" s="186"/>
      <c r="Q160" s="186"/>
      <c r="R160" s="186"/>
      <c r="S160" s="186"/>
      <c r="T160" s="225"/>
      <c r="U160" s="186"/>
      <c r="V160" s="27"/>
      <c r="W160" s="27"/>
      <c r="X160" s="27"/>
      <c r="Y160" s="27"/>
      <c r="Z160" s="25"/>
    </row>
    <row r="161" spans="1:26" ht="15" hidden="1" x14ac:dyDescent="0.3">
      <c r="A161" s="34"/>
      <c r="B161" s="34"/>
      <c r="C161" s="228"/>
      <c r="D161" s="229">
        <v>88</v>
      </c>
      <c r="E161" s="230">
        <v>28.635999999999999</v>
      </c>
      <c r="F161" s="229"/>
      <c r="G161" s="237"/>
      <c r="H161" s="231"/>
      <c r="I161" s="231"/>
      <c r="J161" s="224"/>
      <c r="K161" s="224"/>
      <c r="L161" s="224"/>
      <c r="M161" s="186"/>
      <c r="N161" s="186"/>
      <c r="O161" s="186"/>
      <c r="P161" s="186"/>
      <c r="Q161" s="186"/>
      <c r="R161" s="186"/>
      <c r="S161" s="186"/>
      <c r="T161" s="225"/>
      <c r="U161" s="186"/>
      <c r="V161" s="27"/>
      <c r="W161" s="27"/>
      <c r="X161" s="27"/>
      <c r="Y161" s="27"/>
      <c r="Z161" s="25"/>
    </row>
    <row r="162" spans="1:26" ht="15" hidden="1" x14ac:dyDescent="0.3">
      <c r="A162" s="34"/>
      <c r="B162" s="34"/>
      <c r="C162" s="228"/>
      <c r="D162" s="229">
        <v>89</v>
      </c>
      <c r="E162" s="230">
        <v>57.29</v>
      </c>
      <c r="F162" s="229"/>
      <c r="G162" s="237"/>
      <c r="H162" s="231"/>
      <c r="I162" s="231"/>
      <c r="J162" s="224"/>
      <c r="K162" s="224"/>
      <c r="L162" s="224"/>
      <c r="M162" s="186"/>
      <c r="N162" s="186"/>
      <c r="O162" s="186"/>
      <c r="P162" s="186"/>
      <c r="Q162" s="186"/>
      <c r="R162" s="186"/>
      <c r="S162" s="186"/>
      <c r="T162" s="225"/>
      <c r="U162" s="186"/>
      <c r="V162" s="27"/>
      <c r="W162" s="27"/>
      <c r="X162" s="27"/>
      <c r="Y162" s="27"/>
      <c r="Z162" s="25"/>
    </row>
    <row r="163" spans="1:26" ht="15.6" hidden="1" thickBot="1" x14ac:dyDescent="0.35">
      <c r="A163" s="34"/>
      <c r="B163" s="34"/>
      <c r="C163" s="239"/>
      <c r="D163" s="240">
        <v>90</v>
      </c>
      <c r="E163" s="241">
        <v>0</v>
      </c>
      <c r="F163" s="240"/>
      <c r="G163" s="242"/>
      <c r="H163" s="243"/>
      <c r="I163" s="243"/>
      <c r="J163" s="244"/>
      <c r="K163" s="244"/>
      <c r="L163" s="224"/>
      <c r="M163" s="186"/>
      <c r="N163" s="186"/>
      <c r="O163" s="186"/>
      <c r="P163" s="186"/>
      <c r="Q163" s="186"/>
      <c r="R163" s="186"/>
      <c r="S163" s="186"/>
      <c r="T163" s="225"/>
      <c r="U163" s="186"/>
      <c r="V163" s="27"/>
      <c r="W163" s="27"/>
      <c r="X163" s="27"/>
      <c r="Y163" s="27"/>
      <c r="Z163" s="25"/>
    </row>
    <row r="164" spans="1:26" ht="15.6" thickTop="1" x14ac:dyDescent="0.3">
      <c r="A164" s="34"/>
      <c r="B164" s="34"/>
      <c r="C164" s="291" t="s">
        <v>1352</v>
      </c>
      <c r="D164" s="292"/>
      <c r="E164" s="292"/>
      <c r="F164" s="292"/>
      <c r="G164" s="292"/>
      <c r="H164" s="292"/>
      <c r="I164" s="292"/>
      <c r="J164" s="292"/>
      <c r="K164" s="245"/>
      <c r="L164" s="224"/>
      <c r="M164" s="186"/>
      <c r="N164" s="186"/>
      <c r="O164" s="186"/>
      <c r="P164" s="186"/>
      <c r="Q164" s="186"/>
      <c r="R164" s="186"/>
      <c r="S164" s="186"/>
      <c r="T164" s="225"/>
      <c r="U164" s="186"/>
      <c r="V164" s="27"/>
      <c r="W164" s="27"/>
      <c r="X164" s="27"/>
      <c r="Y164" s="27"/>
      <c r="Z164" s="25"/>
    </row>
    <row r="165" spans="1:26" x14ac:dyDescent="0.3">
      <c r="A165" s="186"/>
      <c r="B165" s="186"/>
      <c r="C165" s="186"/>
      <c r="D165" s="186"/>
      <c r="E165" s="186"/>
      <c r="F165" s="186"/>
      <c r="G165" s="186"/>
      <c r="H165" s="186"/>
      <c r="I165" s="186"/>
      <c r="J165" s="186"/>
      <c r="K165" s="186"/>
      <c r="L165" s="186"/>
      <c r="M165" s="186"/>
      <c r="N165" s="186"/>
      <c r="O165" s="186"/>
      <c r="P165" s="186"/>
      <c r="Q165" s="186"/>
      <c r="R165" s="186"/>
      <c r="S165" s="186"/>
      <c r="T165" s="225"/>
      <c r="U165" s="186"/>
      <c r="V165" s="27"/>
      <c r="W165" s="27"/>
      <c r="X165" s="27"/>
      <c r="Y165" s="27"/>
      <c r="Z165" s="25"/>
    </row>
    <row r="166" spans="1:26" x14ac:dyDescent="0.3">
      <c r="A166" s="186"/>
      <c r="B166" s="186"/>
      <c r="C166" s="186"/>
      <c r="D166" s="186"/>
      <c r="E166" s="186"/>
      <c r="F166" s="186"/>
      <c r="G166" s="186"/>
      <c r="H166" s="186"/>
      <c r="I166" s="186"/>
      <c r="J166" s="186"/>
      <c r="K166" s="186"/>
      <c r="L166" s="186"/>
      <c r="M166" s="186"/>
      <c r="N166" s="186"/>
      <c r="O166" s="186"/>
      <c r="P166" s="186"/>
      <c r="Q166" s="186"/>
      <c r="R166" s="186"/>
      <c r="S166" s="186"/>
      <c r="T166" s="225"/>
      <c r="U166" s="186"/>
      <c r="V166" s="27"/>
      <c r="W166" s="27"/>
      <c r="X166" s="27"/>
      <c r="Y166" s="27"/>
      <c r="Z166" s="25"/>
    </row>
    <row r="167" spans="1:26" x14ac:dyDescent="0.3">
      <c r="A167" s="186"/>
      <c r="B167" s="186"/>
      <c r="C167" s="186"/>
      <c r="D167" s="186"/>
      <c r="E167" s="186"/>
      <c r="F167" s="186"/>
      <c r="G167" s="186"/>
      <c r="H167" s="186"/>
      <c r="I167" s="186"/>
      <c r="J167" s="186"/>
      <c r="K167" s="186"/>
      <c r="L167" s="186"/>
      <c r="M167" s="186"/>
      <c r="N167" s="186"/>
      <c r="O167" s="186"/>
      <c r="P167" s="186"/>
      <c r="Q167" s="186"/>
      <c r="R167" s="186"/>
      <c r="S167" s="186"/>
      <c r="T167" s="225"/>
      <c r="U167" s="186"/>
      <c r="V167" s="27"/>
      <c r="W167" s="27"/>
      <c r="X167" s="27"/>
      <c r="Y167" s="27"/>
      <c r="Z167" s="25"/>
    </row>
    <row r="168" spans="1:26" ht="15" thickBot="1" x14ac:dyDescent="0.35">
      <c r="A168" s="186"/>
      <c r="B168" s="186"/>
      <c r="C168" s="186"/>
      <c r="D168" s="186"/>
      <c r="E168" s="186"/>
      <c r="F168" s="186"/>
      <c r="G168" s="186"/>
      <c r="H168" s="186"/>
      <c r="I168" s="186"/>
      <c r="J168" s="186"/>
      <c r="K168" s="246"/>
      <c r="L168" s="246"/>
      <c r="M168" s="246"/>
      <c r="N168" s="246"/>
      <c r="O168" s="246"/>
      <c r="P168" s="246"/>
      <c r="Q168" s="246"/>
      <c r="R168" s="246"/>
      <c r="S168" s="247"/>
      <c r="T168" s="225"/>
      <c r="U168" s="186"/>
      <c r="V168" s="27"/>
      <c r="W168" s="27"/>
      <c r="X168" s="27"/>
      <c r="Y168" s="27"/>
      <c r="Z168" s="25"/>
    </row>
    <row r="169" spans="1:26" x14ac:dyDescent="0.3">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x14ac:dyDescent="0.3">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sheetData>
  <mergeCells count="35">
    <mergeCell ref="O13:Q13"/>
    <mergeCell ref="B1:J1"/>
    <mergeCell ref="L1:S1"/>
    <mergeCell ref="F2:G3"/>
    <mergeCell ref="K5:K6"/>
    <mergeCell ref="J6:J7"/>
    <mergeCell ref="C10:F10"/>
    <mergeCell ref="G10:J10"/>
    <mergeCell ref="C11:F11"/>
    <mergeCell ref="G11:J11"/>
    <mergeCell ref="J12:J13"/>
    <mergeCell ref="K12:K13"/>
    <mergeCell ref="B13:G13"/>
    <mergeCell ref="L56:O56"/>
    <mergeCell ref="C59:J59"/>
    <mergeCell ref="H14:J14"/>
    <mergeCell ref="O14:Q14"/>
    <mergeCell ref="O15:Q15"/>
    <mergeCell ref="C21:J21"/>
    <mergeCell ref="C25:J25"/>
    <mergeCell ref="L61:P61"/>
    <mergeCell ref="L62:P62"/>
    <mergeCell ref="C63:J67"/>
    <mergeCell ref="L63:P63"/>
    <mergeCell ref="L64:P64"/>
    <mergeCell ref="L65:P65"/>
    <mergeCell ref="B71:J71"/>
    <mergeCell ref="B72:J72"/>
    <mergeCell ref="C164:J164"/>
    <mergeCell ref="H15:J15"/>
    <mergeCell ref="B56:J56"/>
    <mergeCell ref="C29:J29"/>
    <mergeCell ref="C31:F31"/>
    <mergeCell ref="F35:I35"/>
    <mergeCell ref="C37:J39"/>
  </mergeCells>
  <dataValidations count="4">
    <dataValidation allowBlank="1" showInputMessage="1" showErrorMessage="1" prompt="Enter the angle from the position of the observer from the base of the object at MHW to the top of the object." sqref="E60" xr:uid="{844EC216-8422-447D-9DEF-8B0E83B1E603}"/>
    <dataValidation allowBlank="1" showInputMessage="1" showErrorMessage="1" prompt="Enter the distance from the observer to the base of the object being measured." sqref="E20 E24 E28" xr:uid="{F61D568E-C107-45A9-ACFD-F0230B59E65B}"/>
    <dataValidation allowBlank="1" showInputMessage="1" showErrorMessage="1" prompt="Enter the length of the object in feet." sqref="D32 E58" xr:uid="{28C2A371-FC09-40DB-8F72-62D5E8EE4D6F}"/>
    <dataValidation allowBlank="1" showInputMessage="1" showErrorMessage="1" prompt="Enter the scale of the chart being used." sqref="D35" xr:uid="{AE98B1BA-CD6F-47A5-8357-C24B2AE7F91B}"/>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3D12A-8C9C-46CB-82AA-8B052E596CC4}">
  <sheetPr codeName="Sheet1"/>
  <dimension ref="B1:AK196"/>
  <sheetViews>
    <sheetView workbookViewId="0">
      <selection activeCell="AL18" sqref="AL18"/>
    </sheetView>
  </sheetViews>
  <sheetFormatPr defaultRowHeight="14.4" x14ac:dyDescent="0.3"/>
  <cols>
    <col min="2" max="2" width="4.77734375" customWidth="1"/>
    <col min="3" max="3" width="48.5546875" customWidth="1"/>
    <col min="4" max="4" width="12.21875" customWidth="1"/>
    <col min="5" max="5" width="0" hidden="1" customWidth="1"/>
    <col min="6" max="6" width="3.6640625" hidden="1" customWidth="1"/>
    <col min="7" max="7" width="48.5546875" hidden="1" customWidth="1"/>
    <col min="8" max="8" width="12.21875" hidden="1" customWidth="1"/>
    <col min="9" max="10" width="0" hidden="1" customWidth="1"/>
    <col min="11" max="11" width="54.5546875" hidden="1" customWidth="1"/>
    <col min="12" max="13" width="0" hidden="1" customWidth="1"/>
    <col min="14" max="14" width="9.88671875" hidden="1" customWidth="1"/>
    <col min="15" max="15" width="54.88671875" hidden="1" customWidth="1"/>
    <col min="16" max="17" width="0" hidden="1" customWidth="1"/>
    <col min="18" max="18" width="9.88671875" hidden="1" customWidth="1"/>
    <col min="19" max="19" width="45.5546875" hidden="1" customWidth="1"/>
    <col min="20" max="21" width="0" hidden="1" customWidth="1"/>
    <col min="22" max="22" width="5.109375" hidden="1" customWidth="1"/>
    <col min="23" max="23" width="36.44140625" hidden="1" customWidth="1"/>
    <col min="24" max="24" width="9.6640625" hidden="1" customWidth="1"/>
    <col min="25" max="26" width="0" hidden="1" customWidth="1"/>
    <col min="27" max="27" width="39.6640625" hidden="1" customWidth="1"/>
    <col min="28" max="28" width="9.21875" hidden="1" customWidth="1"/>
    <col min="29" max="29" width="18.6640625" hidden="1" customWidth="1"/>
    <col min="30" max="30" width="0" hidden="1" customWidth="1"/>
    <col min="31" max="31" width="38.5546875" hidden="1" customWidth="1"/>
    <col min="32" max="32" width="9.44140625" hidden="1" customWidth="1"/>
    <col min="33" max="33" width="38.44140625" hidden="1" customWidth="1"/>
    <col min="35" max="35" width="30.77734375" customWidth="1"/>
    <col min="36" max="36" width="12.33203125" customWidth="1"/>
    <col min="37" max="37" width="9.6640625" bestFit="1" customWidth="1"/>
    <col min="38" max="38" width="29.109375" customWidth="1"/>
  </cols>
  <sheetData>
    <row r="1" spans="2:37" x14ac:dyDescent="0.3">
      <c r="C1">
        <f>COUNTA(C3:C500)</f>
        <v>194</v>
      </c>
      <c r="D1" s="257"/>
      <c r="F1" s="257"/>
      <c r="G1">
        <f>COUNTA(G3:G500)</f>
        <v>0</v>
      </c>
      <c r="H1" s="257">
        <v>45449</v>
      </c>
      <c r="J1" s="257"/>
      <c r="K1">
        <f>COUNTA(K3:K500)</f>
        <v>0</v>
      </c>
      <c r="L1" s="257">
        <v>45458</v>
      </c>
      <c r="N1" s="257"/>
      <c r="O1">
        <f>COUNTA(O3:O500)</f>
        <v>0</v>
      </c>
      <c r="P1" s="257">
        <v>45486</v>
      </c>
      <c r="R1" s="257"/>
      <c r="S1">
        <f>COUNTA(S3:S500)</f>
        <v>0</v>
      </c>
      <c r="T1" s="257">
        <v>45504</v>
      </c>
      <c r="W1">
        <f>COUNTA(W3:W500)</f>
        <v>0</v>
      </c>
      <c r="X1" s="257">
        <v>45550</v>
      </c>
      <c r="AB1" s="257">
        <v>45553</v>
      </c>
      <c r="AF1" s="257">
        <v>45217</v>
      </c>
      <c r="AK1" s="257"/>
    </row>
    <row r="2" spans="2:37" x14ac:dyDescent="0.3">
      <c r="B2" s="9" t="s">
        <v>1439</v>
      </c>
      <c r="C2" s="261" t="s">
        <v>1340</v>
      </c>
      <c r="D2" s="9" t="s">
        <v>1341</v>
      </c>
      <c r="F2" s="256" t="s">
        <v>1439</v>
      </c>
      <c r="G2" t="s">
        <v>1340</v>
      </c>
      <c r="H2" t="s">
        <v>1341</v>
      </c>
      <c r="J2" s="256" t="s">
        <v>1439</v>
      </c>
      <c r="K2" t="s">
        <v>1340</v>
      </c>
      <c r="L2" t="s">
        <v>1341</v>
      </c>
      <c r="N2" s="256" t="s">
        <v>1439</v>
      </c>
      <c r="O2" t="s">
        <v>1340</v>
      </c>
      <c r="P2" t="s">
        <v>1341</v>
      </c>
      <c r="R2" s="256" t="s">
        <v>1439</v>
      </c>
      <c r="S2" t="s">
        <v>1340</v>
      </c>
      <c r="T2" t="s">
        <v>1341</v>
      </c>
      <c r="V2" t="s">
        <v>1439</v>
      </c>
      <c r="W2" t="s">
        <v>1340</v>
      </c>
      <c r="X2" t="s">
        <v>1341</v>
      </c>
      <c r="Z2" t="s">
        <v>1439</v>
      </c>
      <c r="AA2" t="s">
        <v>1340</v>
      </c>
      <c r="AB2" t="s">
        <v>1341</v>
      </c>
      <c r="AD2" t="s">
        <v>1439</v>
      </c>
      <c r="AE2" t="s">
        <v>1340</v>
      </c>
      <c r="AF2" t="s">
        <v>1341</v>
      </c>
      <c r="AH2" s="270" t="s">
        <v>1439</v>
      </c>
      <c r="AI2" s="269" t="s">
        <v>1340</v>
      </c>
      <c r="AJ2" t="s">
        <v>1341</v>
      </c>
    </row>
    <row r="3" spans="2:37" x14ac:dyDescent="0.3">
      <c r="B3" s="9">
        <v>1</v>
      </c>
      <c r="C3" s="9" t="s">
        <v>2709</v>
      </c>
      <c r="D3" s="9" t="s">
        <v>815</v>
      </c>
    </row>
    <row r="4" spans="2:37" x14ac:dyDescent="0.3">
      <c r="B4" s="9">
        <v>2</v>
      </c>
      <c r="C4" s="9" t="s">
        <v>2710</v>
      </c>
      <c r="D4" s="9" t="s">
        <v>815</v>
      </c>
    </row>
    <row r="5" spans="2:37" x14ac:dyDescent="0.3">
      <c r="B5" s="9">
        <v>3</v>
      </c>
      <c r="C5" s="9" t="s">
        <v>2711</v>
      </c>
      <c r="D5" s="9" t="s">
        <v>815</v>
      </c>
    </row>
    <row r="6" spans="2:37" x14ac:dyDescent="0.3">
      <c r="B6" s="9">
        <v>4</v>
      </c>
      <c r="C6" s="9" t="s">
        <v>2712</v>
      </c>
      <c r="D6" s="9" t="s">
        <v>815</v>
      </c>
    </row>
    <row r="7" spans="2:37" x14ac:dyDescent="0.3">
      <c r="B7" s="9">
        <v>5</v>
      </c>
      <c r="C7" s="9" t="s">
        <v>2713</v>
      </c>
      <c r="D7" s="9" t="s">
        <v>815</v>
      </c>
    </row>
    <row r="8" spans="2:37" x14ac:dyDescent="0.3">
      <c r="B8" s="9">
        <v>6</v>
      </c>
      <c r="C8" s="9" t="s">
        <v>2714</v>
      </c>
      <c r="D8" s="9" t="s">
        <v>815</v>
      </c>
    </row>
    <row r="9" spans="2:37" x14ac:dyDescent="0.3">
      <c r="B9" s="9">
        <v>7</v>
      </c>
      <c r="C9" s="9" t="s">
        <v>2715</v>
      </c>
      <c r="D9" s="9" t="s">
        <v>815</v>
      </c>
    </row>
    <row r="10" spans="2:37" x14ac:dyDescent="0.3">
      <c r="B10" s="9">
        <v>8</v>
      </c>
      <c r="C10" s="9" t="s">
        <v>2716</v>
      </c>
      <c r="D10" s="9" t="s">
        <v>815</v>
      </c>
    </row>
    <row r="11" spans="2:37" x14ac:dyDescent="0.3">
      <c r="B11" s="9">
        <v>9</v>
      </c>
      <c r="C11" s="9" t="s">
        <v>2717</v>
      </c>
      <c r="D11" s="9" t="s">
        <v>815</v>
      </c>
    </row>
    <row r="12" spans="2:37" x14ac:dyDescent="0.3">
      <c r="B12" s="9">
        <v>10</v>
      </c>
      <c r="C12" s="9" t="s">
        <v>2718</v>
      </c>
      <c r="D12" s="9" t="s">
        <v>815</v>
      </c>
    </row>
    <row r="13" spans="2:37" x14ac:dyDescent="0.3">
      <c r="B13" s="9">
        <v>11</v>
      </c>
      <c r="C13" s="9" t="s">
        <v>2719</v>
      </c>
      <c r="D13" s="9" t="s">
        <v>815</v>
      </c>
    </row>
    <row r="14" spans="2:37" x14ac:dyDescent="0.3">
      <c r="B14" s="9">
        <v>12</v>
      </c>
      <c r="C14" s="9" t="s">
        <v>2720</v>
      </c>
      <c r="D14" s="9" t="s">
        <v>815</v>
      </c>
    </row>
    <row r="15" spans="2:37" x14ac:dyDescent="0.3">
      <c r="B15" s="9">
        <v>13</v>
      </c>
      <c r="C15" s="9" t="s">
        <v>2721</v>
      </c>
      <c r="D15" s="9" t="s">
        <v>815</v>
      </c>
    </row>
    <row r="16" spans="2:37" x14ac:dyDescent="0.3">
      <c r="B16" s="9">
        <v>14</v>
      </c>
      <c r="C16" s="9" t="s">
        <v>2722</v>
      </c>
      <c r="D16" s="9" t="s">
        <v>815</v>
      </c>
    </row>
    <row r="17" spans="2:4" x14ac:dyDescent="0.3">
      <c r="B17" s="9">
        <v>15</v>
      </c>
      <c r="C17" s="9" t="s">
        <v>2723</v>
      </c>
      <c r="D17" s="9" t="s">
        <v>815</v>
      </c>
    </row>
    <row r="18" spans="2:4" x14ac:dyDescent="0.3">
      <c r="B18" s="9">
        <v>16</v>
      </c>
      <c r="C18" s="9" t="s">
        <v>2724</v>
      </c>
      <c r="D18" s="9" t="s">
        <v>815</v>
      </c>
    </row>
    <row r="19" spans="2:4" x14ac:dyDescent="0.3">
      <c r="B19" s="9">
        <v>17</v>
      </c>
      <c r="C19" s="9" t="s">
        <v>2725</v>
      </c>
      <c r="D19" s="9" t="s">
        <v>815</v>
      </c>
    </row>
    <row r="20" spans="2:4" x14ac:dyDescent="0.3">
      <c r="B20" s="9">
        <v>18</v>
      </c>
      <c r="C20" s="9" t="s">
        <v>2726</v>
      </c>
      <c r="D20" s="9" t="s">
        <v>815</v>
      </c>
    </row>
    <row r="21" spans="2:4" x14ac:dyDescent="0.3">
      <c r="B21" s="9">
        <v>19</v>
      </c>
      <c r="C21" s="9" t="s">
        <v>2727</v>
      </c>
      <c r="D21" s="9" t="s">
        <v>815</v>
      </c>
    </row>
    <row r="22" spans="2:4" x14ac:dyDescent="0.3">
      <c r="B22" s="9">
        <v>20</v>
      </c>
      <c r="C22" s="9" t="s">
        <v>2728</v>
      </c>
      <c r="D22" s="9" t="s">
        <v>815</v>
      </c>
    </row>
    <row r="23" spans="2:4" x14ac:dyDescent="0.3">
      <c r="B23" s="9">
        <v>21</v>
      </c>
      <c r="C23" s="9" t="s">
        <v>2729</v>
      </c>
      <c r="D23" s="9" t="s">
        <v>815</v>
      </c>
    </row>
    <row r="24" spans="2:4" x14ac:dyDescent="0.3">
      <c r="B24" s="9">
        <v>22</v>
      </c>
      <c r="C24" s="9" t="s">
        <v>2730</v>
      </c>
      <c r="D24" s="9" t="s">
        <v>815</v>
      </c>
    </row>
    <row r="25" spans="2:4" x14ac:dyDescent="0.3">
      <c r="B25" s="9">
        <v>23</v>
      </c>
      <c r="C25" s="9" t="s">
        <v>2731</v>
      </c>
      <c r="D25" s="9" t="s">
        <v>815</v>
      </c>
    </row>
    <row r="26" spans="2:4" x14ac:dyDescent="0.3">
      <c r="B26" s="9">
        <v>24</v>
      </c>
      <c r="C26" s="9" t="s">
        <v>2732</v>
      </c>
      <c r="D26" s="9" t="s">
        <v>815</v>
      </c>
    </row>
    <row r="27" spans="2:4" x14ac:dyDescent="0.3">
      <c r="B27" s="9">
        <v>25</v>
      </c>
      <c r="C27" s="9" t="s">
        <v>2733</v>
      </c>
      <c r="D27" s="9" t="s">
        <v>815</v>
      </c>
    </row>
    <row r="28" spans="2:4" x14ac:dyDescent="0.3">
      <c r="B28" s="9">
        <v>26</v>
      </c>
      <c r="C28" s="9" t="s">
        <v>2734</v>
      </c>
      <c r="D28" s="9" t="s">
        <v>815</v>
      </c>
    </row>
    <row r="29" spans="2:4" x14ac:dyDescent="0.3">
      <c r="B29" s="9">
        <v>27</v>
      </c>
      <c r="C29" s="9" t="s">
        <v>2735</v>
      </c>
      <c r="D29" s="9" t="s">
        <v>815</v>
      </c>
    </row>
    <row r="30" spans="2:4" x14ac:dyDescent="0.3">
      <c r="B30" s="9">
        <v>28</v>
      </c>
      <c r="C30" s="9" t="s">
        <v>2736</v>
      </c>
      <c r="D30" s="9" t="s">
        <v>815</v>
      </c>
    </row>
    <row r="31" spans="2:4" x14ac:dyDescent="0.3">
      <c r="B31" s="9">
        <v>29</v>
      </c>
      <c r="C31" s="9" t="s">
        <v>2737</v>
      </c>
      <c r="D31" s="9" t="s">
        <v>146</v>
      </c>
    </row>
    <row r="32" spans="2:4" x14ac:dyDescent="0.3">
      <c r="B32" s="9">
        <v>30</v>
      </c>
      <c r="C32" s="9" t="s">
        <v>2738</v>
      </c>
      <c r="D32" s="9" t="s">
        <v>146</v>
      </c>
    </row>
    <row r="33" spans="2:4" x14ac:dyDescent="0.3">
      <c r="B33" s="9">
        <v>31</v>
      </c>
      <c r="C33" s="9" t="s">
        <v>2739</v>
      </c>
      <c r="D33" s="9" t="s">
        <v>146</v>
      </c>
    </row>
    <row r="34" spans="2:4" x14ac:dyDescent="0.3">
      <c r="B34" s="9">
        <v>32</v>
      </c>
      <c r="C34" s="9" t="s">
        <v>2740</v>
      </c>
      <c r="D34" s="9" t="s">
        <v>146</v>
      </c>
    </row>
    <row r="35" spans="2:4" x14ac:dyDescent="0.3">
      <c r="B35" s="9">
        <v>33</v>
      </c>
      <c r="C35" s="9" t="s">
        <v>2741</v>
      </c>
      <c r="D35" s="9" t="s">
        <v>146</v>
      </c>
    </row>
    <row r="36" spans="2:4" x14ac:dyDescent="0.3">
      <c r="B36" s="9">
        <v>34</v>
      </c>
      <c r="C36" s="9" t="s">
        <v>2742</v>
      </c>
      <c r="D36" s="9" t="s">
        <v>146</v>
      </c>
    </row>
    <row r="37" spans="2:4" x14ac:dyDescent="0.3">
      <c r="B37" s="9">
        <v>35</v>
      </c>
      <c r="C37" s="9" t="s">
        <v>2743</v>
      </c>
      <c r="D37" s="9" t="s">
        <v>146</v>
      </c>
    </row>
    <row r="38" spans="2:4" x14ac:dyDescent="0.3">
      <c r="B38" s="9">
        <v>36</v>
      </c>
      <c r="C38" s="9" t="s">
        <v>2744</v>
      </c>
      <c r="D38" s="9" t="s">
        <v>215</v>
      </c>
    </row>
    <row r="39" spans="2:4" x14ac:dyDescent="0.3">
      <c r="B39" s="9">
        <v>37</v>
      </c>
      <c r="C39" s="9" t="s">
        <v>2745</v>
      </c>
      <c r="D39" s="9" t="s">
        <v>215</v>
      </c>
    </row>
    <row r="40" spans="2:4" x14ac:dyDescent="0.3">
      <c r="B40" s="9">
        <v>38</v>
      </c>
      <c r="C40" s="9" t="s">
        <v>2746</v>
      </c>
      <c r="D40" s="9" t="s">
        <v>215</v>
      </c>
    </row>
    <row r="41" spans="2:4" x14ac:dyDescent="0.3">
      <c r="B41" s="9">
        <v>39</v>
      </c>
      <c r="C41" s="9" t="s">
        <v>2747</v>
      </c>
      <c r="D41" s="9" t="s">
        <v>215</v>
      </c>
    </row>
    <row r="42" spans="2:4" x14ac:dyDescent="0.3">
      <c r="B42" s="9">
        <v>40</v>
      </c>
      <c r="C42" s="9" t="s">
        <v>2748</v>
      </c>
      <c r="D42" s="9" t="s">
        <v>215</v>
      </c>
    </row>
    <row r="43" spans="2:4" x14ac:dyDescent="0.3">
      <c r="B43" s="9">
        <v>41</v>
      </c>
      <c r="C43" s="9" t="s">
        <v>2749</v>
      </c>
      <c r="D43" s="9" t="s">
        <v>215</v>
      </c>
    </row>
    <row r="44" spans="2:4" x14ac:dyDescent="0.3">
      <c r="B44" s="9">
        <v>42</v>
      </c>
      <c r="C44" s="9" t="s">
        <v>2750</v>
      </c>
      <c r="D44" s="9" t="s">
        <v>215</v>
      </c>
    </row>
    <row r="45" spans="2:4" x14ac:dyDescent="0.3">
      <c r="B45" s="9">
        <v>43</v>
      </c>
      <c r="C45" s="9" t="s">
        <v>2751</v>
      </c>
      <c r="D45" s="9" t="s">
        <v>215</v>
      </c>
    </row>
    <row r="46" spans="2:4" x14ac:dyDescent="0.3">
      <c r="B46" s="9">
        <v>44</v>
      </c>
      <c r="C46" s="9" t="s">
        <v>2752</v>
      </c>
      <c r="D46" s="9" t="s">
        <v>251</v>
      </c>
    </row>
    <row r="47" spans="2:4" x14ac:dyDescent="0.3">
      <c r="B47" s="9">
        <v>45</v>
      </c>
      <c r="C47" s="9" t="s">
        <v>2753</v>
      </c>
      <c r="D47" s="9" t="s">
        <v>251</v>
      </c>
    </row>
    <row r="48" spans="2:4" x14ac:dyDescent="0.3">
      <c r="B48" s="9">
        <v>46</v>
      </c>
      <c r="C48" s="9" t="s">
        <v>2754</v>
      </c>
      <c r="D48" s="9" t="s">
        <v>251</v>
      </c>
    </row>
    <row r="49" spans="2:4" x14ac:dyDescent="0.3">
      <c r="B49" s="9">
        <v>47</v>
      </c>
      <c r="C49" s="9" t="s">
        <v>2755</v>
      </c>
      <c r="D49" s="9" t="s">
        <v>251</v>
      </c>
    </row>
    <row r="50" spans="2:4" x14ac:dyDescent="0.3">
      <c r="B50" s="9">
        <v>48</v>
      </c>
      <c r="C50" s="9" t="s">
        <v>2756</v>
      </c>
      <c r="D50" s="9" t="s">
        <v>251</v>
      </c>
    </row>
    <row r="51" spans="2:4" x14ac:dyDescent="0.3">
      <c r="B51" s="9">
        <v>49</v>
      </c>
      <c r="C51" s="9" t="s">
        <v>2757</v>
      </c>
      <c r="D51" s="9" t="s">
        <v>251</v>
      </c>
    </row>
    <row r="52" spans="2:4" x14ac:dyDescent="0.3">
      <c r="B52" s="9">
        <v>50</v>
      </c>
      <c r="C52" s="9" t="s">
        <v>2758</v>
      </c>
      <c r="D52" s="9" t="s">
        <v>251</v>
      </c>
    </row>
    <row r="53" spans="2:4" x14ac:dyDescent="0.3">
      <c r="B53" s="9">
        <v>51</v>
      </c>
      <c r="C53" s="9" t="s">
        <v>2759</v>
      </c>
      <c r="D53" s="9" t="s">
        <v>251</v>
      </c>
    </row>
    <row r="54" spans="2:4" x14ac:dyDescent="0.3">
      <c r="B54" s="9">
        <v>52</v>
      </c>
      <c r="C54" s="9" t="s">
        <v>2760</v>
      </c>
      <c r="D54" s="9" t="s">
        <v>251</v>
      </c>
    </row>
    <row r="55" spans="2:4" x14ac:dyDescent="0.3">
      <c r="B55" s="9">
        <v>53</v>
      </c>
      <c r="C55" s="9" t="s">
        <v>2761</v>
      </c>
      <c r="D55" s="9" t="s">
        <v>251</v>
      </c>
    </row>
    <row r="56" spans="2:4" x14ac:dyDescent="0.3">
      <c r="B56" s="9">
        <v>54</v>
      </c>
      <c r="C56" s="9" t="s">
        <v>2762</v>
      </c>
      <c r="D56" s="9" t="s">
        <v>251</v>
      </c>
    </row>
    <row r="57" spans="2:4" x14ac:dyDescent="0.3">
      <c r="B57" s="9">
        <v>55</v>
      </c>
      <c r="C57" s="9" t="s">
        <v>2763</v>
      </c>
      <c r="D57" s="9" t="s">
        <v>251</v>
      </c>
    </row>
    <row r="58" spans="2:4" x14ac:dyDescent="0.3">
      <c r="B58" s="9">
        <v>56</v>
      </c>
      <c r="C58" s="9" t="s">
        <v>2764</v>
      </c>
      <c r="D58" s="9" t="s">
        <v>251</v>
      </c>
    </row>
    <row r="59" spans="2:4" x14ac:dyDescent="0.3">
      <c r="B59" s="9">
        <v>57</v>
      </c>
      <c r="C59" s="9" t="s">
        <v>2765</v>
      </c>
      <c r="D59" s="9" t="s">
        <v>251</v>
      </c>
    </row>
    <row r="60" spans="2:4" x14ac:dyDescent="0.3">
      <c r="B60" s="9">
        <v>58</v>
      </c>
      <c r="C60" s="9" t="s">
        <v>2766</v>
      </c>
      <c r="D60" s="9" t="s">
        <v>120</v>
      </c>
    </row>
    <row r="61" spans="2:4" x14ac:dyDescent="0.3">
      <c r="B61" s="9">
        <v>59</v>
      </c>
      <c r="C61" s="9" t="s">
        <v>2767</v>
      </c>
      <c r="D61" s="9" t="s">
        <v>120</v>
      </c>
    </row>
    <row r="62" spans="2:4" x14ac:dyDescent="0.3">
      <c r="B62" s="9">
        <v>60</v>
      </c>
      <c r="C62" s="9" t="s">
        <v>2768</v>
      </c>
      <c r="D62" s="9" t="s">
        <v>120</v>
      </c>
    </row>
    <row r="63" spans="2:4" x14ac:dyDescent="0.3">
      <c r="B63" s="9">
        <v>61</v>
      </c>
      <c r="C63" s="9" t="s">
        <v>2769</v>
      </c>
      <c r="D63" s="9" t="s">
        <v>120</v>
      </c>
    </row>
    <row r="64" spans="2:4" x14ac:dyDescent="0.3">
      <c r="B64" s="9">
        <v>62</v>
      </c>
      <c r="C64" s="9" t="s">
        <v>2770</v>
      </c>
      <c r="D64" s="9" t="s">
        <v>120</v>
      </c>
    </row>
    <row r="65" spans="2:4" x14ac:dyDescent="0.3">
      <c r="B65" s="9">
        <v>63</v>
      </c>
      <c r="C65" s="9" t="s">
        <v>2771</v>
      </c>
      <c r="D65" s="9" t="s">
        <v>120</v>
      </c>
    </row>
    <row r="66" spans="2:4" x14ac:dyDescent="0.3">
      <c r="B66" s="9">
        <v>64</v>
      </c>
      <c r="C66" s="9" t="s">
        <v>2772</v>
      </c>
      <c r="D66" s="9" t="s">
        <v>39</v>
      </c>
    </row>
    <row r="67" spans="2:4" x14ac:dyDescent="0.3">
      <c r="B67" s="9">
        <v>65</v>
      </c>
      <c r="C67" s="9" t="s">
        <v>2773</v>
      </c>
      <c r="D67" s="9" t="s">
        <v>39</v>
      </c>
    </row>
    <row r="68" spans="2:4" x14ac:dyDescent="0.3">
      <c r="B68" s="9">
        <v>66</v>
      </c>
      <c r="C68" s="9" t="s">
        <v>2774</v>
      </c>
      <c r="D68" s="9" t="s">
        <v>39</v>
      </c>
    </row>
    <row r="69" spans="2:4" x14ac:dyDescent="0.3">
      <c r="B69" s="9">
        <v>67</v>
      </c>
      <c r="C69" s="9" t="s">
        <v>2775</v>
      </c>
      <c r="D69" s="9" t="s">
        <v>39</v>
      </c>
    </row>
    <row r="70" spans="2:4" x14ac:dyDescent="0.3">
      <c r="B70" s="9">
        <v>68</v>
      </c>
      <c r="C70" s="9" t="s">
        <v>2776</v>
      </c>
      <c r="D70" s="9" t="s">
        <v>39</v>
      </c>
    </row>
    <row r="71" spans="2:4" x14ac:dyDescent="0.3">
      <c r="B71" s="9">
        <v>69</v>
      </c>
      <c r="C71" s="9" t="s">
        <v>2777</v>
      </c>
      <c r="D71" s="9" t="s">
        <v>39</v>
      </c>
    </row>
    <row r="72" spans="2:4" x14ac:dyDescent="0.3">
      <c r="B72" s="9">
        <v>70</v>
      </c>
      <c r="C72" s="9" t="s">
        <v>2778</v>
      </c>
      <c r="D72" s="9" t="s">
        <v>39</v>
      </c>
    </row>
    <row r="73" spans="2:4" x14ac:dyDescent="0.3">
      <c r="B73" s="9">
        <v>71</v>
      </c>
      <c r="C73" s="9" t="s">
        <v>2779</v>
      </c>
      <c r="D73" s="9" t="s">
        <v>39</v>
      </c>
    </row>
    <row r="74" spans="2:4" x14ac:dyDescent="0.3">
      <c r="B74" s="9">
        <v>72</v>
      </c>
      <c r="C74" s="9" t="s">
        <v>2780</v>
      </c>
      <c r="D74" s="9" t="s">
        <v>39</v>
      </c>
    </row>
    <row r="75" spans="2:4" x14ac:dyDescent="0.3">
      <c r="B75" s="9">
        <v>73</v>
      </c>
      <c r="C75" s="9" t="s">
        <v>2781</v>
      </c>
      <c r="D75" s="9" t="s">
        <v>39</v>
      </c>
    </row>
    <row r="76" spans="2:4" x14ac:dyDescent="0.3">
      <c r="B76" s="9">
        <v>74</v>
      </c>
      <c r="C76" s="9" t="s">
        <v>2782</v>
      </c>
      <c r="D76" s="9" t="s">
        <v>39</v>
      </c>
    </row>
    <row r="77" spans="2:4" x14ac:dyDescent="0.3">
      <c r="B77" s="9">
        <v>75</v>
      </c>
      <c r="C77" s="9" t="s">
        <v>2783</v>
      </c>
      <c r="D77" s="9" t="s">
        <v>39</v>
      </c>
    </row>
    <row r="78" spans="2:4" x14ac:dyDescent="0.3">
      <c r="B78" s="9">
        <v>76</v>
      </c>
      <c r="C78" s="9" t="s">
        <v>2784</v>
      </c>
      <c r="D78" s="9" t="s">
        <v>39</v>
      </c>
    </row>
    <row r="79" spans="2:4" x14ac:dyDescent="0.3">
      <c r="B79" s="9">
        <v>77</v>
      </c>
      <c r="C79" s="9" t="s">
        <v>2785</v>
      </c>
      <c r="D79" s="9" t="s">
        <v>39</v>
      </c>
    </row>
    <row r="80" spans="2:4" x14ac:dyDescent="0.3">
      <c r="B80" s="9">
        <v>78</v>
      </c>
      <c r="C80" s="9" t="s">
        <v>2786</v>
      </c>
      <c r="D80" s="9" t="s">
        <v>898</v>
      </c>
    </row>
    <row r="81" spans="2:4" x14ac:dyDescent="0.3">
      <c r="B81" s="9">
        <v>79</v>
      </c>
      <c r="C81" s="9" t="s">
        <v>2787</v>
      </c>
      <c r="D81" s="9" t="s">
        <v>898</v>
      </c>
    </row>
    <row r="82" spans="2:4" x14ac:dyDescent="0.3">
      <c r="B82" s="9">
        <v>80</v>
      </c>
      <c r="C82" s="9" t="s">
        <v>2788</v>
      </c>
      <c r="D82" s="9" t="s">
        <v>898</v>
      </c>
    </row>
    <row r="83" spans="2:4" x14ac:dyDescent="0.3">
      <c r="B83" s="9">
        <v>81</v>
      </c>
      <c r="C83" s="9" t="s">
        <v>2789</v>
      </c>
      <c r="D83" s="9" t="s">
        <v>828</v>
      </c>
    </row>
    <row r="84" spans="2:4" x14ac:dyDescent="0.3">
      <c r="B84" s="9">
        <v>82</v>
      </c>
      <c r="C84" s="9" t="s">
        <v>2790</v>
      </c>
      <c r="D84" s="9" t="s">
        <v>828</v>
      </c>
    </row>
    <row r="85" spans="2:4" x14ac:dyDescent="0.3">
      <c r="B85" s="9">
        <v>83</v>
      </c>
      <c r="C85" s="9" t="s">
        <v>2791</v>
      </c>
      <c r="D85" s="9" t="s">
        <v>110</v>
      </c>
    </row>
    <row r="86" spans="2:4" x14ac:dyDescent="0.3">
      <c r="B86" s="9">
        <v>84</v>
      </c>
      <c r="C86" s="9" t="s">
        <v>2792</v>
      </c>
      <c r="D86" s="9" t="s">
        <v>110</v>
      </c>
    </row>
    <row r="87" spans="2:4" x14ac:dyDescent="0.3">
      <c r="B87" s="9">
        <v>85</v>
      </c>
      <c r="C87" s="9" t="s">
        <v>2793</v>
      </c>
      <c r="D87" s="9" t="s">
        <v>110</v>
      </c>
    </row>
    <row r="88" spans="2:4" x14ac:dyDescent="0.3">
      <c r="B88" s="9">
        <v>86</v>
      </c>
      <c r="C88" s="9" t="s">
        <v>2794</v>
      </c>
      <c r="D88" s="9" t="s">
        <v>110</v>
      </c>
    </row>
    <row r="89" spans="2:4" x14ac:dyDescent="0.3">
      <c r="B89" s="9">
        <v>87</v>
      </c>
      <c r="C89" s="9" t="s">
        <v>2795</v>
      </c>
      <c r="D89" s="9" t="s">
        <v>110</v>
      </c>
    </row>
    <row r="90" spans="2:4" x14ac:dyDescent="0.3">
      <c r="B90" s="9">
        <v>88</v>
      </c>
      <c r="C90" s="9" t="s">
        <v>2796</v>
      </c>
      <c r="D90" s="9" t="s">
        <v>110</v>
      </c>
    </row>
    <row r="91" spans="2:4" x14ac:dyDescent="0.3">
      <c r="B91" s="9">
        <v>89</v>
      </c>
      <c r="C91" s="9" t="s">
        <v>2797</v>
      </c>
      <c r="D91" s="9" t="s">
        <v>110</v>
      </c>
    </row>
    <row r="92" spans="2:4" x14ac:dyDescent="0.3">
      <c r="B92" s="9">
        <v>90</v>
      </c>
      <c r="C92" s="9" t="s">
        <v>2798</v>
      </c>
      <c r="D92" s="9" t="s">
        <v>110</v>
      </c>
    </row>
    <row r="93" spans="2:4" x14ac:dyDescent="0.3">
      <c r="B93" s="9">
        <v>91</v>
      </c>
      <c r="C93" s="9" t="s">
        <v>2799</v>
      </c>
      <c r="D93" s="9" t="s">
        <v>110</v>
      </c>
    </row>
    <row r="94" spans="2:4" x14ac:dyDescent="0.3">
      <c r="B94" s="9">
        <v>92</v>
      </c>
      <c r="C94" s="9" t="s">
        <v>2800</v>
      </c>
      <c r="D94" s="9" t="s">
        <v>110</v>
      </c>
    </row>
    <row r="95" spans="2:4" x14ac:dyDescent="0.3">
      <c r="B95" s="9">
        <v>93</v>
      </c>
      <c r="C95" s="9" t="s">
        <v>2801</v>
      </c>
      <c r="D95" s="9" t="s">
        <v>607</v>
      </c>
    </row>
    <row r="96" spans="2:4" x14ac:dyDescent="0.3">
      <c r="B96" s="9">
        <v>94</v>
      </c>
      <c r="C96" s="9" t="s">
        <v>2802</v>
      </c>
      <c r="D96" s="9" t="s">
        <v>607</v>
      </c>
    </row>
    <row r="97" spans="2:4" x14ac:dyDescent="0.3">
      <c r="B97" s="9">
        <v>95</v>
      </c>
      <c r="C97" s="9" t="s">
        <v>2803</v>
      </c>
      <c r="D97" s="9" t="s">
        <v>607</v>
      </c>
    </row>
    <row r="98" spans="2:4" x14ac:dyDescent="0.3">
      <c r="B98" s="9">
        <v>96</v>
      </c>
      <c r="C98" s="9" t="s">
        <v>2804</v>
      </c>
      <c r="D98" s="9" t="s">
        <v>607</v>
      </c>
    </row>
    <row r="99" spans="2:4" x14ac:dyDescent="0.3">
      <c r="B99" s="9">
        <v>97</v>
      </c>
      <c r="C99" s="9" t="s">
        <v>2805</v>
      </c>
      <c r="D99" s="9" t="s">
        <v>514</v>
      </c>
    </row>
    <row r="100" spans="2:4" x14ac:dyDescent="0.3">
      <c r="B100" s="9">
        <v>98</v>
      </c>
      <c r="C100" s="9" t="s">
        <v>2806</v>
      </c>
      <c r="D100" s="9" t="s">
        <v>514</v>
      </c>
    </row>
    <row r="101" spans="2:4" x14ac:dyDescent="0.3">
      <c r="B101" s="9">
        <v>99</v>
      </c>
      <c r="C101" s="9" t="s">
        <v>2807</v>
      </c>
      <c r="D101" s="9" t="s">
        <v>514</v>
      </c>
    </row>
    <row r="102" spans="2:4" x14ac:dyDescent="0.3">
      <c r="B102" s="9">
        <v>100</v>
      </c>
      <c r="C102" s="9" t="s">
        <v>2808</v>
      </c>
      <c r="D102" s="9" t="s">
        <v>514</v>
      </c>
    </row>
    <row r="103" spans="2:4" x14ac:dyDescent="0.3">
      <c r="B103" s="9">
        <v>101</v>
      </c>
      <c r="C103" s="9" t="s">
        <v>2809</v>
      </c>
      <c r="D103" s="9" t="s">
        <v>514</v>
      </c>
    </row>
    <row r="104" spans="2:4" x14ac:dyDescent="0.3">
      <c r="B104" s="9">
        <v>102</v>
      </c>
      <c r="C104" s="9" t="s">
        <v>2810</v>
      </c>
      <c r="D104" s="9" t="s">
        <v>1189</v>
      </c>
    </row>
    <row r="105" spans="2:4" x14ac:dyDescent="0.3">
      <c r="B105" s="9">
        <v>103</v>
      </c>
      <c r="C105" s="9" t="s">
        <v>2811</v>
      </c>
      <c r="D105" s="9" t="s">
        <v>598</v>
      </c>
    </row>
    <row r="106" spans="2:4" x14ac:dyDescent="0.3">
      <c r="B106" s="9">
        <v>104</v>
      </c>
      <c r="C106" s="9" t="s">
        <v>2812</v>
      </c>
      <c r="D106" s="9" t="s">
        <v>598</v>
      </c>
    </row>
    <row r="107" spans="2:4" x14ac:dyDescent="0.3">
      <c r="B107" s="9">
        <v>105</v>
      </c>
      <c r="C107" s="9" t="s">
        <v>2813</v>
      </c>
      <c r="D107" s="9" t="s">
        <v>598</v>
      </c>
    </row>
    <row r="108" spans="2:4" x14ac:dyDescent="0.3">
      <c r="B108" s="9">
        <v>106</v>
      </c>
      <c r="C108" s="9" t="s">
        <v>2814</v>
      </c>
      <c r="D108" s="9" t="s">
        <v>598</v>
      </c>
    </row>
    <row r="109" spans="2:4" x14ac:dyDescent="0.3">
      <c r="B109" s="9">
        <v>107</v>
      </c>
      <c r="C109" s="9" t="s">
        <v>2815</v>
      </c>
      <c r="D109" s="9" t="s">
        <v>598</v>
      </c>
    </row>
    <row r="110" spans="2:4" x14ac:dyDescent="0.3">
      <c r="B110" s="9">
        <v>108</v>
      </c>
      <c r="C110" s="9" t="s">
        <v>2816</v>
      </c>
      <c r="D110" s="9" t="s">
        <v>598</v>
      </c>
    </row>
    <row r="111" spans="2:4" x14ac:dyDescent="0.3">
      <c r="B111" s="9">
        <v>109</v>
      </c>
      <c r="C111" s="9" t="s">
        <v>2817</v>
      </c>
      <c r="D111" s="9" t="s">
        <v>598</v>
      </c>
    </row>
    <row r="112" spans="2:4" x14ac:dyDescent="0.3">
      <c r="B112" s="9">
        <v>110</v>
      </c>
      <c r="C112" s="9" t="s">
        <v>2818</v>
      </c>
      <c r="D112" s="9" t="s">
        <v>598</v>
      </c>
    </row>
    <row r="113" spans="2:4" x14ac:dyDescent="0.3">
      <c r="B113" s="9">
        <v>111</v>
      </c>
      <c r="C113" s="9" t="s">
        <v>2819</v>
      </c>
      <c r="D113" s="9" t="s">
        <v>598</v>
      </c>
    </row>
    <row r="114" spans="2:4" x14ac:dyDescent="0.3">
      <c r="B114" s="9">
        <v>112</v>
      </c>
      <c r="C114" s="9" t="s">
        <v>2820</v>
      </c>
      <c r="D114" s="9" t="s">
        <v>598</v>
      </c>
    </row>
    <row r="115" spans="2:4" x14ac:dyDescent="0.3">
      <c r="B115" s="9">
        <v>113</v>
      </c>
      <c r="C115" s="9" t="s">
        <v>2821</v>
      </c>
      <c r="D115" s="9" t="s">
        <v>598</v>
      </c>
    </row>
    <row r="116" spans="2:4" x14ac:dyDescent="0.3">
      <c r="B116" s="9">
        <v>114</v>
      </c>
      <c r="C116" s="9" t="s">
        <v>2822</v>
      </c>
      <c r="D116" s="9" t="s">
        <v>598</v>
      </c>
    </row>
    <row r="117" spans="2:4" x14ac:dyDescent="0.3">
      <c r="B117" s="9">
        <v>115</v>
      </c>
      <c r="C117" s="9" t="s">
        <v>2823</v>
      </c>
      <c r="D117" s="9" t="s">
        <v>346</v>
      </c>
    </row>
    <row r="118" spans="2:4" x14ac:dyDescent="0.3">
      <c r="B118" s="9">
        <v>116</v>
      </c>
      <c r="C118" s="9" t="s">
        <v>2824</v>
      </c>
      <c r="D118" s="9" t="s">
        <v>346</v>
      </c>
    </row>
    <row r="119" spans="2:4" x14ac:dyDescent="0.3">
      <c r="B119" s="9">
        <v>117</v>
      </c>
      <c r="C119" s="9" t="s">
        <v>2825</v>
      </c>
      <c r="D119" s="9" t="s">
        <v>346</v>
      </c>
    </row>
    <row r="120" spans="2:4" x14ac:dyDescent="0.3">
      <c r="B120" s="9">
        <v>118</v>
      </c>
      <c r="C120" s="9" t="s">
        <v>2826</v>
      </c>
      <c r="D120" s="9" t="s">
        <v>346</v>
      </c>
    </row>
    <row r="121" spans="2:4" x14ac:dyDescent="0.3">
      <c r="B121" s="9">
        <v>119</v>
      </c>
      <c r="C121" s="9" t="s">
        <v>2827</v>
      </c>
      <c r="D121" s="9" t="s">
        <v>346</v>
      </c>
    </row>
    <row r="122" spans="2:4" x14ac:dyDescent="0.3">
      <c r="B122" s="9">
        <v>120</v>
      </c>
      <c r="C122" s="9" t="s">
        <v>2828</v>
      </c>
      <c r="D122" s="9" t="s">
        <v>346</v>
      </c>
    </row>
    <row r="123" spans="2:4" x14ac:dyDescent="0.3">
      <c r="B123" s="9">
        <v>121</v>
      </c>
      <c r="C123" s="9" t="s">
        <v>2829</v>
      </c>
      <c r="D123" s="9" t="s">
        <v>346</v>
      </c>
    </row>
    <row r="124" spans="2:4" x14ac:dyDescent="0.3">
      <c r="B124" s="9">
        <v>122</v>
      </c>
      <c r="C124" s="9" t="s">
        <v>2830</v>
      </c>
      <c r="D124" s="9" t="s">
        <v>346</v>
      </c>
    </row>
    <row r="125" spans="2:4" x14ac:dyDescent="0.3">
      <c r="B125" s="9">
        <v>123</v>
      </c>
      <c r="C125" s="9" t="s">
        <v>2831</v>
      </c>
      <c r="D125" s="9" t="s">
        <v>346</v>
      </c>
    </row>
    <row r="126" spans="2:4" x14ac:dyDescent="0.3">
      <c r="B126" s="9">
        <v>124</v>
      </c>
      <c r="C126" s="9" t="s">
        <v>2832</v>
      </c>
      <c r="D126" s="9" t="s">
        <v>346</v>
      </c>
    </row>
    <row r="127" spans="2:4" x14ac:dyDescent="0.3">
      <c r="B127" s="9">
        <v>125</v>
      </c>
      <c r="C127" s="9" t="s">
        <v>2833</v>
      </c>
      <c r="D127" s="9" t="s">
        <v>346</v>
      </c>
    </row>
    <row r="128" spans="2:4" x14ac:dyDescent="0.3">
      <c r="B128" s="9">
        <v>126</v>
      </c>
      <c r="C128" s="9" t="s">
        <v>2834</v>
      </c>
      <c r="D128" s="9" t="s">
        <v>346</v>
      </c>
    </row>
    <row r="129" spans="2:4" x14ac:dyDescent="0.3">
      <c r="B129" s="9">
        <v>127</v>
      </c>
      <c r="C129" s="9" t="s">
        <v>2835</v>
      </c>
      <c r="D129" s="9" t="s">
        <v>346</v>
      </c>
    </row>
    <row r="130" spans="2:4" x14ac:dyDescent="0.3">
      <c r="B130" s="9">
        <v>128</v>
      </c>
      <c r="C130" s="9" t="s">
        <v>2836</v>
      </c>
      <c r="D130" s="9" t="s">
        <v>346</v>
      </c>
    </row>
    <row r="131" spans="2:4" x14ac:dyDescent="0.3">
      <c r="B131" s="9">
        <v>129</v>
      </c>
      <c r="C131" s="9" t="s">
        <v>2837</v>
      </c>
      <c r="D131" s="9" t="s">
        <v>346</v>
      </c>
    </row>
    <row r="132" spans="2:4" x14ac:dyDescent="0.3">
      <c r="B132" s="9">
        <v>130</v>
      </c>
      <c r="C132" s="9" t="s">
        <v>2838</v>
      </c>
      <c r="D132" s="9" t="s">
        <v>939</v>
      </c>
    </row>
    <row r="133" spans="2:4" x14ac:dyDescent="0.3">
      <c r="B133" s="9">
        <v>131</v>
      </c>
      <c r="C133" s="9" t="s">
        <v>2839</v>
      </c>
      <c r="D133" s="9" t="s">
        <v>939</v>
      </c>
    </row>
    <row r="134" spans="2:4" x14ac:dyDescent="0.3">
      <c r="B134" s="9">
        <v>132</v>
      </c>
      <c r="C134" s="9" t="s">
        <v>2840</v>
      </c>
      <c r="D134" s="9" t="s">
        <v>939</v>
      </c>
    </row>
    <row r="135" spans="2:4" x14ac:dyDescent="0.3">
      <c r="B135" s="9">
        <v>133</v>
      </c>
      <c r="C135" s="9" t="s">
        <v>2841</v>
      </c>
      <c r="D135" s="9" t="s">
        <v>939</v>
      </c>
    </row>
    <row r="136" spans="2:4" x14ac:dyDescent="0.3">
      <c r="B136" s="9">
        <v>134</v>
      </c>
      <c r="C136" s="9" t="s">
        <v>2842</v>
      </c>
      <c r="D136" s="9" t="s">
        <v>939</v>
      </c>
    </row>
    <row r="137" spans="2:4" x14ac:dyDescent="0.3">
      <c r="B137" s="9">
        <v>135</v>
      </c>
      <c r="C137" s="9" t="s">
        <v>2843</v>
      </c>
      <c r="D137" s="9" t="s">
        <v>939</v>
      </c>
    </row>
    <row r="138" spans="2:4" x14ac:dyDescent="0.3">
      <c r="B138" s="9">
        <v>136</v>
      </c>
      <c r="C138" s="9" t="s">
        <v>2844</v>
      </c>
      <c r="D138" s="9" t="s">
        <v>939</v>
      </c>
    </row>
    <row r="139" spans="2:4" x14ac:dyDescent="0.3">
      <c r="B139" s="9">
        <v>137</v>
      </c>
      <c r="C139" s="9" t="s">
        <v>2845</v>
      </c>
      <c r="D139" s="9" t="s">
        <v>939</v>
      </c>
    </row>
    <row r="140" spans="2:4" x14ac:dyDescent="0.3">
      <c r="B140" s="9">
        <v>138</v>
      </c>
      <c r="C140" s="9" t="s">
        <v>2846</v>
      </c>
      <c r="D140" s="9" t="s">
        <v>88</v>
      </c>
    </row>
    <row r="141" spans="2:4" x14ac:dyDescent="0.3">
      <c r="B141" s="9">
        <v>139</v>
      </c>
      <c r="C141" s="9" t="s">
        <v>2847</v>
      </c>
      <c r="D141" s="9" t="s">
        <v>88</v>
      </c>
    </row>
    <row r="142" spans="2:4" x14ac:dyDescent="0.3">
      <c r="B142" s="9">
        <v>140</v>
      </c>
      <c r="C142" s="9" t="s">
        <v>2848</v>
      </c>
      <c r="D142" s="9" t="s">
        <v>319</v>
      </c>
    </row>
    <row r="143" spans="2:4" x14ac:dyDescent="0.3">
      <c r="B143" s="9">
        <v>141</v>
      </c>
      <c r="C143" s="9" t="s">
        <v>2849</v>
      </c>
      <c r="D143" s="9" t="s">
        <v>319</v>
      </c>
    </row>
    <row r="144" spans="2:4" x14ac:dyDescent="0.3">
      <c r="B144" s="9">
        <v>142</v>
      </c>
      <c r="C144" s="9" t="s">
        <v>2850</v>
      </c>
      <c r="D144" s="9" t="s">
        <v>319</v>
      </c>
    </row>
    <row r="145" spans="2:4" x14ac:dyDescent="0.3">
      <c r="B145" s="9">
        <v>143</v>
      </c>
      <c r="C145" s="9" t="s">
        <v>2851</v>
      </c>
      <c r="D145" s="9" t="s">
        <v>319</v>
      </c>
    </row>
    <row r="146" spans="2:4" x14ac:dyDescent="0.3">
      <c r="B146" s="9">
        <v>144</v>
      </c>
      <c r="C146" s="9" t="s">
        <v>2852</v>
      </c>
      <c r="D146" s="9" t="s">
        <v>319</v>
      </c>
    </row>
    <row r="147" spans="2:4" x14ac:dyDescent="0.3">
      <c r="B147" s="9">
        <v>145</v>
      </c>
      <c r="C147" s="9" t="s">
        <v>2853</v>
      </c>
      <c r="D147" s="9" t="s">
        <v>319</v>
      </c>
    </row>
    <row r="148" spans="2:4" x14ac:dyDescent="0.3">
      <c r="B148" s="9">
        <v>146</v>
      </c>
      <c r="C148" s="9" t="s">
        <v>2854</v>
      </c>
      <c r="D148" s="9" t="s">
        <v>732</v>
      </c>
    </row>
    <row r="149" spans="2:4" x14ac:dyDescent="0.3">
      <c r="B149" s="9">
        <v>147</v>
      </c>
      <c r="C149" s="9" t="s">
        <v>2855</v>
      </c>
      <c r="D149" s="9" t="s">
        <v>732</v>
      </c>
    </row>
    <row r="150" spans="2:4" x14ac:dyDescent="0.3">
      <c r="B150" s="9">
        <v>148</v>
      </c>
      <c r="C150" s="9" t="s">
        <v>2856</v>
      </c>
      <c r="D150" s="9" t="s">
        <v>732</v>
      </c>
    </row>
    <row r="151" spans="2:4" x14ac:dyDescent="0.3">
      <c r="B151" s="9">
        <v>149</v>
      </c>
      <c r="C151" s="9" t="s">
        <v>2857</v>
      </c>
      <c r="D151" s="9" t="s">
        <v>732</v>
      </c>
    </row>
    <row r="152" spans="2:4" x14ac:dyDescent="0.3">
      <c r="B152" s="9">
        <v>150</v>
      </c>
      <c r="C152" s="9" t="s">
        <v>2858</v>
      </c>
      <c r="D152" s="9" t="s">
        <v>732</v>
      </c>
    </row>
    <row r="153" spans="2:4" x14ac:dyDescent="0.3">
      <c r="B153" s="9">
        <v>151</v>
      </c>
      <c r="C153" s="9" t="s">
        <v>2859</v>
      </c>
      <c r="D153" s="9" t="s">
        <v>1448</v>
      </c>
    </row>
    <row r="154" spans="2:4" x14ac:dyDescent="0.3">
      <c r="B154" s="9">
        <v>152</v>
      </c>
      <c r="C154" s="9" t="s">
        <v>2860</v>
      </c>
      <c r="D154" s="9" t="s">
        <v>1448</v>
      </c>
    </row>
    <row r="155" spans="2:4" x14ac:dyDescent="0.3">
      <c r="B155" s="9">
        <v>153</v>
      </c>
      <c r="C155" s="9" t="s">
        <v>2861</v>
      </c>
      <c r="D155" s="9" t="s">
        <v>1448</v>
      </c>
    </row>
    <row r="156" spans="2:4" x14ac:dyDescent="0.3">
      <c r="B156" s="9">
        <v>154</v>
      </c>
      <c r="C156" s="9" t="s">
        <v>2862</v>
      </c>
      <c r="D156" s="9" t="s">
        <v>1448</v>
      </c>
    </row>
    <row r="157" spans="2:4" x14ac:dyDescent="0.3">
      <c r="B157" s="9">
        <v>155</v>
      </c>
      <c r="C157" s="9" t="s">
        <v>2863</v>
      </c>
      <c r="D157" s="9" t="s">
        <v>1448</v>
      </c>
    </row>
    <row r="158" spans="2:4" x14ac:dyDescent="0.3">
      <c r="B158" s="9">
        <v>156</v>
      </c>
      <c r="C158" s="9" t="s">
        <v>2864</v>
      </c>
      <c r="D158" s="9" t="s">
        <v>1448</v>
      </c>
    </row>
    <row r="159" spans="2:4" x14ac:dyDescent="0.3">
      <c r="B159" s="9">
        <v>157</v>
      </c>
      <c r="C159" s="9" t="s">
        <v>2865</v>
      </c>
      <c r="D159" s="9" t="s">
        <v>1448</v>
      </c>
    </row>
    <row r="160" spans="2:4" x14ac:dyDescent="0.3">
      <c r="B160" s="9">
        <v>158</v>
      </c>
      <c r="C160" s="9" t="s">
        <v>2866</v>
      </c>
      <c r="D160" s="9" t="s">
        <v>1448</v>
      </c>
    </row>
    <row r="161" spans="2:4" x14ac:dyDescent="0.3">
      <c r="B161" s="9">
        <v>159</v>
      </c>
      <c r="C161" s="9" t="s">
        <v>2867</v>
      </c>
      <c r="D161" s="9" t="s">
        <v>1448</v>
      </c>
    </row>
    <row r="162" spans="2:4" x14ac:dyDescent="0.3">
      <c r="B162" s="9">
        <v>160</v>
      </c>
      <c r="C162" s="9" t="s">
        <v>2868</v>
      </c>
      <c r="D162" s="9" t="s">
        <v>1448</v>
      </c>
    </row>
    <row r="163" spans="2:4" x14ac:dyDescent="0.3">
      <c r="B163" s="9">
        <v>161</v>
      </c>
      <c r="C163" s="9" t="s">
        <v>2869</v>
      </c>
      <c r="D163" s="9" t="s">
        <v>1448</v>
      </c>
    </row>
    <row r="164" spans="2:4" x14ac:dyDescent="0.3">
      <c r="B164">
        <v>162</v>
      </c>
      <c r="C164" t="s">
        <v>2870</v>
      </c>
      <c r="D164" t="s">
        <v>1448</v>
      </c>
    </row>
    <row r="165" spans="2:4" x14ac:dyDescent="0.3">
      <c r="B165">
        <v>163</v>
      </c>
      <c r="C165" t="s">
        <v>2871</v>
      </c>
      <c r="D165" t="s">
        <v>1448</v>
      </c>
    </row>
    <row r="166" spans="2:4" x14ac:dyDescent="0.3">
      <c r="B166">
        <v>164</v>
      </c>
      <c r="C166" t="s">
        <v>2872</v>
      </c>
      <c r="D166" t="s">
        <v>1448</v>
      </c>
    </row>
    <row r="167" spans="2:4" x14ac:dyDescent="0.3">
      <c r="B167">
        <v>165</v>
      </c>
      <c r="C167" t="s">
        <v>2873</v>
      </c>
      <c r="D167" t="s">
        <v>1448</v>
      </c>
    </row>
    <row r="168" spans="2:4" x14ac:dyDescent="0.3">
      <c r="B168">
        <v>166</v>
      </c>
      <c r="C168" t="s">
        <v>2874</v>
      </c>
      <c r="D168" t="s">
        <v>1448</v>
      </c>
    </row>
    <row r="169" spans="2:4" x14ac:dyDescent="0.3">
      <c r="B169">
        <v>167</v>
      </c>
      <c r="C169" t="s">
        <v>2875</v>
      </c>
      <c r="D169" t="s">
        <v>1448</v>
      </c>
    </row>
    <row r="170" spans="2:4" x14ac:dyDescent="0.3">
      <c r="B170">
        <v>168</v>
      </c>
      <c r="C170" t="s">
        <v>2876</v>
      </c>
      <c r="D170" t="s">
        <v>1448</v>
      </c>
    </row>
    <row r="171" spans="2:4" x14ac:dyDescent="0.3">
      <c r="B171">
        <v>169</v>
      </c>
      <c r="C171" t="s">
        <v>2877</v>
      </c>
      <c r="D171" t="s">
        <v>1448</v>
      </c>
    </row>
    <row r="172" spans="2:4" x14ac:dyDescent="0.3">
      <c r="B172">
        <v>170</v>
      </c>
      <c r="C172" t="s">
        <v>2878</v>
      </c>
      <c r="D172" t="s">
        <v>97</v>
      </c>
    </row>
    <row r="173" spans="2:4" x14ac:dyDescent="0.3">
      <c r="B173">
        <v>171</v>
      </c>
      <c r="C173" t="s">
        <v>2879</v>
      </c>
      <c r="D173" t="s">
        <v>97</v>
      </c>
    </row>
    <row r="174" spans="2:4" x14ac:dyDescent="0.3">
      <c r="B174">
        <v>172</v>
      </c>
      <c r="C174" t="s">
        <v>2880</v>
      </c>
      <c r="D174" t="s">
        <v>97</v>
      </c>
    </row>
    <row r="175" spans="2:4" x14ac:dyDescent="0.3">
      <c r="B175">
        <v>173</v>
      </c>
      <c r="C175" t="s">
        <v>2881</v>
      </c>
      <c r="D175" t="s">
        <v>167</v>
      </c>
    </row>
    <row r="176" spans="2:4" x14ac:dyDescent="0.3">
      <c r="B176">
        <v>174</v>
      </c>
      <c r="C176" t="s">
        <v>2882</v>
      </c>
      <c r="D176" t="s">
        <v>167</v>
      </c>
    </row>
    <row r="177" spans="2:4" x14ac:dyDescent="0.3">
      <c r="B177">
        <v>175</v>
      </c>
      <c r="C177" t="s">
        <v>2883</v>
      </c>
      <c r="D177" t="s">
        <v>167</v>
      </c>
    </row>
    <row r="178" spans="2:4" x14ac:dyDescent="0.3">
      <c r="B178">
        <v>176</v>
      </c>
      <c r="C178" t="s">
        <v>2884</v>
      </c>
      <c r="D178" t="s">
        <v>167</v>
      </c>
    </row>
    <row r="179" spans="2:4" x14ac:dyDescent="0.3">
      <c r="B179">
        <v>177</v>
      </c>
      <c r="C179" t="s">
        <v>2885</v>
      </c>
      <c r="D179" t="s">
        <v>167</v>
      </c>
    </row>
    <row r="180" spans="2:4" x14ac:dyDescent="0.3">
      <c r="B180">
        <v>178</v>
      </c>
      <c r="C180" t="s">
        <v>2886</v>
      </c>
      <c r="D180" t="s">
        <v>167</v>
      </c>
    </row>
    <row r="181" spans="2:4" x14ac:dyDescent="0.3">
      <c r="B181">
        <v>179</v>
      </c>
      <c r="C181" t="s">
        <v>2887</v>
      </c>
      <c r="D181" t="s">
        <v>167</v>
      </c>
    </row>
    <row r="182" spans="2:4" x14ac:dyDescent="0.3">
      <c r="B182">
        <v>180</v>
      </c>
      <c r="C182" t="s">
        <v>2888</v>
      </c>
      <c r="D182" t="s">
        <v>167</v>
      </c>
    </row>
    <row r="183" spans="2:4" x14ac:dyDescent="0.3">
      <c r="B183">
        <v>181</v>
      </c>
      <c r="C183" t="s">
        <v>2889</v>
      </c>
      <c r="D183" t="s">
        <v>167</v>
      </c>
    </row>
    <row r="184" spans="2:4" x14ac:dyDescent="0.3">
      <c r="B184">
        <v>182</v>
      </c>
      <c r="C184" t="s">
        <v>2890</v>
      </c>
      <c r="D184" t="s">
        <v>167</v>
      </c>
    </row>
    <row r="185" spans="2:4" x14ac:dyDescent="0.3">
      <c r="B185">
        <v>183</v>
      </c>
      <c r="C185" t="s">
        <v>2891</v>
      </c>
      <c r="D185" t="s">
        <v>167</v>
      </c>
    </row>
    <row r="186" spans="2:4" x14ac:dyDescent="0.3">
      <c r="B186">
        <v>184</v>
      </c>
      <c r="C186" t="s">
        <v>2892</v>
      </c>
      <c r="D186" t="s">
        <v>167</v>
      </c>
    </row>
    <row r="187" spans="2:4" x14ac:dyDescent="0.3">
      <c r="B187">
        <v>185</v>
      </c>
      <c r="C187" t="s">
        <v>2893</v>
      </c>
      <c r="D187" t="s">
        <v>167</v>
      </c>
    </row>
    <row r="188" spans="2:4" x14ac:dyDescent="0.3">
      <c r="B188">
        <v>186</v>
      </c>
      <c r="C188" t="s">
        <v>2894</v>
      </c>
      <c r="D188" t="s">
        <v>72</v>
      </c>
    </row>
    <row r="189" spans="2:4" x14ac:dyDescent="0.3">
      <c r="B189">
        <v>187</v>
      </c>
      <c r="C189" t="s">
        <v>2895</v>
      </c>
      <c r="D189" t="s">
        <v>72</v>
      </c>
    </row>
    <row r="190" spans="2:4" x14ac:dyDescent="0.3">
      <c r="B190">
        <v>188</v>
      </c>
      <c r="C190" t="s">
        <v>2896</v>
      </c>
      <c r="D190" t="s">
        <v>72</v>
      </c>
    </row>
    <row r="191" spans="2:4" x14ac:dyDescent="0.3">
      <c r="B191">
        <v>189</v>
      </c>
      <c r="C191" t="s">
        <v>2897</v>
      </c>
      <c r="D191" t="s">
        <v>72</v>
      </c>
    </row>
    <row r="192" spans="2:4" x14ac:dyDescent="0.3">
      <c r="B192">
        <v>190</v>
      </c>
      <c r="C192" t="s">
        <v>2898</v>
      </c>
      <c r="D192" t="s">
        <v>72</v>
      </c>
    </row>
    <row r="193" spans="2:4" x14ac:dyDescent="0.3">
      <c r="B193">
        <v>191</v>
      </c>
      <c r="C193" t="s">
        <v>2899</v>
      </c>
      <c r="D193" t="s">
        <v>72</v>
      </c>
    </row>
    <row r="194" spans="2:4" x14ac:dyDescent="0.3">
      <c r="B194">
        <v>192</v>
      </c>
      <c r="C194" t="s">
        <v>2900</v>
      </c>
      <c r="D194" t="s">
        <v>72</v>
      </c>
    </row>
    <row r="195" spans="2:4" x14ac:dyDescent="0.3">
      <c r="B195">
        <v>193</v>
      </c>
      <c r="C195" t="s">
        <v>2901</v>
      </c>
      <c r="D195" t="s">
        <v>72</v>
      </c>
    </row>
    <row r="196" spans="2:4" x14ac:dyDescent="0.3">
      <c r="B196">
        <v>194</v>
      </c>
      <c r="C196" t="s">
        <v>2902</v>
      </c>
      <c r="D196" t="s">
        <v>72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1E8D4-291D-4D6F-826D-127DCB7A3B43}">
  <dimension ref="A1:L58"/>
  <sheetViews>
    <sheetView workbookViewId="0">
      <selection activeCell="A3" sqref="A3:K33"/>
    </sheetView>
  </sheetViews>
  <sheetFormatPr defaultRowHeight="14.4" x14ac:dyDescent="0.3"/>
  <cols>
    <col min="1" max="1" width="20" customWidth="1"/>
    <col min="2" max="3" width="16.6640625" customWidth="1"/>
    <col min="4" max="6" width="3.6640625" customWidth="1"/>
    <col min="7" max="9" width="8.33203125" customWidth="1"/>
    <col min="10" max="10" width="35.6640625" customWidth="1"/>
    <col min="11" max="11" width="5.44140625" customWidth="1"/>
  </cols>
  <sheetData>
    <row r="1" spans="1:11" x14ac:dyDescent="0.3">
      <c r="A1">
        <f>COUNTA(A3:A200)</f>
        <v>31</v>
      </c>
      <c r="F1">
        <f>COUNTIF(F3:F200,"yes")</f>
        <v>28</v>
      </c>
    </row>
    <row r="2" spans="1:11" ht="31.2" x14ac:dyDescent="0.3">
      <c r="A2" t="s">
        <v>4</v>
      </c>
      <c r="B2" t="s">
        <v>5</v>
      </c>
      <c r="C2" t="s">
        <v>6</v>
      </c>
      <c r="D2" s="22" t="s">
        <v>7</v>
      </c>
      <c r="E2" s="22" t="s">
        <v>8</v>
      </c>
      <c r="F2" s="22" t="s">
        <v>1332</v>
      </c>
      <c r="G2" s="3" t="s">
        <v>29</v>
      </c>
      <c r="H2" s="3" t="s">
        <v>30</v>
      </c>
      <c r="I2" s="3" t="s">
        <v>31</v>
      </c>
      <c r="J2" s="3" t="s">
        <v>28</v>
      </c>
      <c r="K2" s="3" t="s">
        <v>14</v>
      </c>
    </row>
    <row r="3" spans="1:11" ht="45" customHeight="1" x14ac:dyDescent="0.3">
      <c r="A3" s="251" t="s">
        <v>812</v>
      </c>
      <c r="B3" s="251" t="s">
        <v>813</v>
      </c>
      <c r="C3" s="251" t="s">
        <v>814</v>
      </c>
      <c r="D3" s="251" t="s">
        <v>2904</v>
      </c>
      <c r="E3" s="251" t="s">
        <v>27</v>
      </c>
      <c r="F3" s="251" t="s">
        <v>18</v>
      </c>
      <c r="G3" s="252"/>
      <c r="H3" s="252"/>
      <c r="I3" s="252"/>
      <c r="J3" s="251"/>
      <c r="K3" s="251"/>
    </row>
    <row r="4" spans="1:11" ht="45" customHeight="1" x14ac:dyDescent="0.3">
      <c r="A4" s="251" t="s">
        <v>816</v>
      </c>
      <c r="B4" s="251" t="s">
        <v>817</v>
      </c>
      <c r="C4" s="251" t="s">
        <v>818</v>
      </c>
      <c r="D4" s="251" t="s">
        <v>2904</v>
      </c>
      <c r="E4" s="251" t="s">
        <v>27</v>
      </c>
      <c r="F4" s="251" t="s">
        <v>18</v>
      </c>
      <c r="G4" s="252"/>
      <c r="H4" s="252"/>
      <c r="I4" s="252"/>
      <c r="J4" s="251"/>
      <c r="K4" s="251"/>
    </row>
    <row r="5" spans="1:11" ht="45" customHeight="1" x14ac:dyDescent="0.3">
      <c r="A5" s="251" t="s">
        <v>819</v>
      </c>
      <c r="B5" s="251" t="s">
        <v>820</v>
      </c>
      <c r="C5" s="251" t="s">
        <v>821</v>
      </c>
      <c r="D5" s="251" t="s">
        <v>2904</v>
      </c>
      <c r="E5" s="251" t="s">
        <v>20</v>
      </c>
      <c r="F5" s="251" t="s">
        <v>17</v>
      </c>
      <c r="G5" s="252"/>
      <c r="H5" s="252"/>
      <c r="I5" s="252"/>
      <c r="J5" s="251"/>
      <c r="K5" s="251"/>
    </row>
    <row r="6" spans="1:11" ht="45" customHeight="1" x14ac:dyDescent="0.3">
      <c r="A6" s="251" t="s">
        <v>880</v>
      </c>
      <c r="B6" s="251" t="s">
        <v>881</v>
      </c>
      <c r="C6" s="251" t="s">
        <v>882</v>
      </c>
      <c r="D6" s="251" t="s">
        <v>2904</v>
      </c>
      <c r="E6" s="251" t="s">
        <v>27</v>
      </c>
      <c r="F6" s="251" t="s">
        <v>18</v>
      </c>
      <c r="G6" s="252"/>
      <c r="H6" s="252"/>
      <c r="I6" s="252"/>
      <c r="J6" s="251"/>
      <c r="K6" s="251"/>
    </row>
    <row r="7" spans="1:11" ht="45" customHeight="1" x14ac:dyDescent="0.3">
      <c r="A7" s="251" t="s">
        <v>883</v>
      </c>
      <c r="B7" s="251" t="s">
        <v>884</v>
      </c>
      <c r="C7" s="251" t="s">
        <v>885</v>
      </c>
      <c r="D7" s="251" t="s">
        <v>2904</v>
      </c>
      <c r="E7" s="251" t="s">
        <v>27</v>
      </c>
      <c r="F7" s="251" t="s">
        <v>18</v>
      </c>
      <c r="G7" s="252"/>
      <c r="H7" s="252"/>
      <c r="I7" s="252"/>
      <c r="J7" s="251"/>
      <c r="K7" s="251"/>
    </row>
    <row r="8" spans="1:11" ht="45" customHeight="1" x14ac:dyDescent="0.3">
      <c r="A8" s="251" t="s">
        <v>886</v>
      </c>
      <c r="B8" s="251" t="s">
        <v>887</v>
      </c>
      <c r="C8" s="251" t="s">
        <v>888</v>
      </c>
      <c r="D8" s="251" t="s">
        <v>2906</v>
      </c>
      <c r="E8" s="251" t="s">
        <v>20</v>
      </c>
      <c r="F8" s="251" t="s">
        <v>17</v>
      </c>
      <c r="G8" s="252"/>
      <c r="H8" s="252"/>
      <c r="I8" s="252"/>
      <c r="J8" s="251"/>
      <c r="K8" s="251"/>
    </row>
    <row r="9" spans="1:11" ht="45" customHeight="1" x14ac:dyDescent="0.3">
      <c r="A9" s="251" t="s">
        <v>1213</v>
      </c>
      <c r="B9" s="251" t="s">
        <v>1214</v>
      </c>
      <c r="C9" s="251" t="s">
        <v>1215</v>
      </c>
      <c r="D9" s="251" t="s">
        <v>2905</v>
      </c>
      <c r="E9" s="251" t="s">
        <v>27</v>
      </c>
      <c r="F9" s="251" t="s">
        <v>18</v>
      </c>
      <c r="G9" s="252"/>
      <c r="H9" s="252"/>
      <c r="I9" s="252"/>
      <c r="J9" s="251"/>
      <c r="K9" s="251"/>
    </row>
    <row r="10" spans="1:11" ht="45" customHeight="1" x14ac:dyDescent="0.3">
      <c r="A10" s="251" t="s">
        <v>1216</v>
      </c>
      <c r="B10" s="251" t="s">
        <v>1217</v>
      </c>
      <c r="C10" s="251" t="s">
        <v>1218</v>
      </c>
      <c r="D10" s="251" t="s">
        <v>2905</v>
      </c>
      <c r="E10" s="251" t="s">
        <v>27</v>
      </c>
      <c r="F10" s="251" t="s">
        <v>18</v>
      </c>
      <c r="G10" s="252"/>
      <c r="H10" s="252"/>
      <c r="I10" s="252"/>
      <c r="J10" s="251"/>
      <c r="K10" s="251"/>
    </row>
    <row r="11" spans="1:11" ht="45" customHeight="1" x14ac:dyDescent="0.3">
      <c r="A11" s="251" t="s">
        <v>1219</v>
      </c>
      <c r="B11" s="251" t="s">
        <v>1220</v>
      </c>
      <c r="C11" s="251" t="s">
        <v>1221</v>
      </c>
      <c r="D11" s="251" t="s">
        <v>2905</v>
      </c>
      <c r="E11" s="251" t="s">
        <v>27</v>
      </c>
      <c r="F11" s="251" t="s">
        <v>18</v>
      </c>
      <c r="G11" s="252"/>
      <c r="H11" s="252"/>
      <c r="I11" s="252"/>
      <c r="J11" s="251"/>
      <c r="K11" s="251"/>
    </row>
    <row r="12" spans="1:11" ht="45" customHeight="1" x14ac:dyDescent="0.3">
      <c r="A12" s="251" t="s">
        <v>1222</v>
      </c>
      <c r="B12" s="251" t="s">
        <v>1223</v>
      </c>
      <c r="C12" s="251" t="s">
        <v>1224</v>
      </c>
      <c r="D12" s="251" t="s">
        <v>2905</v>
      </c>
      <c r="E12" s="251" t="s">
        <v>27</v>
      </c>
      <c r="F12" s="251" t="s">
        <v>18</v>
      </c>
      <c r="G12" s="252"/>
      <c r="H12" s="252"/>
      <c r="I12" s="252"/>
      <c r="J12" s="251"/>
      <c r="K12" s="251"/>
    </row>
    <row r="13" spans="1:11" ht="45" customHeight="1" x14ac:dyDescent="0.3">
      <c r="A13" s="251" t="s">
        <v>1225</v>
      </c>
      <c r="B13" s="251" t="s">
        <v>1226</v>
      </c>
      <c r="C13" s="251" t="s">
        <v>1227</v>
      </c>
      <c r="D13" s="251" t="s">
        <v>2905</v>
      </c>
      <c r="E13" s="251" t="s">
        <v>27</v>
      </c>
      <c r="F13" s="251" t="s">
        <v>18</v>
      </c>
      <c r="G13" s="252"/>
      <c r="H13" s="252"/>
      <c r="I13" s="252"/>
      <c r="J13" s="251"/>
      <c r="K13" s="251"/>
    </row>
    <row r="14" spans="1:11" ht="45" customHeight="1" x14ac:dyDescent="0.3">
      <c r="A14" s="251" t="s">
        <v>1228</v>
      </c>
      <c r="B14" s="251" t="s">
        <v>1229</v>
      </c>
      <c r="C14" s="251" t="s">
        <v>1230</v>
      </c>
      <c r="D14" s="251" t="s">
        <v>2905</v>
      </c>
      <c r="E14" s="251" t="s">
        <v>27</v>
      </c>
      <c r="F14" s="251" t="s">
        <v>18</v>
      </c>
      <c r="G14" s="252"/>
      <c r="H14" s="252"/>
      <c r="I14" s="252"/>
      <c r="J14" s="251"/>
      <c r="K14" s="251"/>
    </row>
    <row r="15" spans="1:11" ht="45" customHeight="1" x14ac:dyDescent="0.3">
      <c r="A15" s="251" t="s">
        <v>1231</v>
      </c>
      <c r="B15" s="251" t="s">
        <v>1232</v>
      </c>
      <c r="C15" s="251" t="s">
        <v>1233</v>
      </c>
      <c r="D15" s="251" t="s">
        <v>2905</v>
      </c>
      <c r="E15" s="251" t="s">
        <v>27</v>
      </c>
      <c r="F15" s="251" t="s">
        <v>18</v>
      </c>
      <c r="G15" s="252"/>
      <c r="H15" s="252"/>
      <c r="I15" s="252"/>
      <c r="J15" s="251"/>
      <c r="K15" s="251"/>
    </row>
    <row r="16" spans="1:11" ht="45" customHeight="1" x14ac:dyDescent="0.3">
      <c r="A16" s="251" t="s">
        <v>1234</v>
      </c>
      <c r="B16" s="251" t="s">
        <v>1235</v>
      </c>
      <c r="C16" s="251" t="s">
        <v>1236</v>
      </c>
      <c r="D16" s="251" t="s">
        <v>2905</v>
      </c>
      <c r="E16" s="251" t="s">
        <v>27</v>
      </c>
      <c r="F16" s="251" t="s">
        <v>18</v>
      </c>
      <c r="G16" s="252"/>
      <c r="H16" s="252"/>
      <c r="I16" s="252"/>
      <c r="J16" s="251"/>
      <c r="K16" s="251"/>
    </row>
    <row r="17" spans="1:11" ht="45" customHeight="1" x14ac:dyDescent="0.3">
      <c r="A17" s="251" t="s">
        <v>1237</v>
      </c>
      <c r="B17" s="251" t="s">
        <v>1238</v>
      </c>
      <c r="C17" s="251" t="s">
        <v>1239</v>
      </c>
      <c r="D17" s="251" t="s">
        <v>2905</v>
      </c>
      <c r="E17" s="251" t="s">
        <v>27</v>
      </c>
      <c r="F17" s="251" t="s">
        <v>18</v>
      </c>
      <c r="G17" s="252"/>
      <c r="H17" s="252"/>
      <c r="I17" s="252"/>
      <c r="J17" s="251"/>
      <c r="K17" s="251"/>
    </row>
    <row r="18" spans="1:11" ht="45" customHeight="1" x14ac:dyDescent="0.3">
      <c r="A18" s="251" t="s">
        <v>1240</v>
      </c>
      <c r="B18" s="251" t="s">
        <v>1241</v>
      </c>
      <c r="C18" s="251" t="s">
        <v>1242</v>
      </c>
      <c r="D18" s="251" t="s">
        <v>2905</v>
      </c>
      <c r="E18" s="251" t="s">
        <v>27</v>
      </c>
      <c r="F18" s="251" t="s">
        <v>18</v>
      </c>
      <c r="G18" s="252"/>
      <c r="H18" s="252"/>
      <c r="I18" s="252"/>
      <c r="J18" s="251"/>
      <c r="K18" s="251"/>
    </row>
    <row r="19" spans="1:11" ht="45" customHeight="1" x14ac:dyDescent="0.3">
      <c r="A19" s="251" t="s">
        <v>1243</v>
      </c>
      <c r="B19" s="251" t="s">
        <v>1244</v>
      </c>
      <c r="C19" s="251" t="s">
        <v>1245</v>
      </c>
      <c r="D19" s="251" t="s">
        <v>2905</v>
      </c>
      <c r="E19" s="251" t="s">
        <v>27</v>
      </c>
      <c r="F19" s="251" t="s">
        <v>18</v>
      </c>
      <c r="G19" s="252"/>
      <c r="H19" s="252"/>
      <c r="I19" s="252"/>
      <c r="J19" s="251"/>
      <c r="K19" s="251"/>
    </row>
    <row r="20" spans="1:11" ht="45" customHeight="1" x14ac:dyDescent="0.3">
      <c r="A20" s="251" t="s">
        <v>1246</v>
      </c>
      <c r="B20" s="251" t="s">
        <v>1247</v>
      </c>
      <c r="C20" s="251" t="s">
        <v>1248</v>
      </c>
      <c r="D20" s="251" t="s">
        <v>2905</v>
      </c>
      <c r="E20" s="251" t="s">
        <v>27</v>
      </c>
      <c r="F20" s="251" t="s">
        <v>18</v>
      </c>
      <c r="G20" s="252"/>
      <c r="H20" s="252"/>
      <c r="I20" s="252"/>
      <c r="J20" s="251"/>
      <c r="K20" s="251"/>
    </row>
    <row r="21" spans="1:11" ht="45" customHeight="1" x14ac:dyDescent="0.3">
      <c r="A21" s="251" t="s">
        <v>1249</v>
      </c>
      <c r="B21" s="251" t="s">
        <v>1250</v>
      </c>
      <c r="C21" s="251" t="s">
        <v>1251</v>
      </c>
      <c r="D21" s="251" t="s">
        <v>2905</v>
      </c>
      <c r="E21" s="251" t="s">
        <v>27</v>
      </c>
      <c r="F21" s="251" t="s">
        <v>18</v>
      </c>
      <c r="G21" s="252"/>
      <c r="H21" s="252"/>
      <c r="I21" s="252"/>
      <c r="J21" s="251"/>
      <c r="K21" s="251"/>
    </row>
    <row r="22" spans="1:11" ht="45" customHeight="1" x14ac:dyDescent="0.3">
      <c r="A22" s="251" t="s">
        <v>1252</v>
      </c>
      <c r="B22" s="251" t="s">
        <v>1253</v>
      </c>
      <c r="C22" s="251" t="s">
        <v>1254</v>
      </c>
      <c r="D22" s="251" t="s">
        <v>2905</v>
      </c>
      <c r="E22" s="251" t="s">
        <v>27</v>
      </c>
      <c r="F22" s="251" t="s">
        <v>18</v>
      </c>
      <c r="G22" s="252"/>
      <c r="H22" s="252"/>
      <c r="I22" s="252"/>
      <c r="J22" s="251"/>
      <c r="K22" s="251"/>
    </row>
    <row r="23" spans="1:11" ht="45" customHeight="1" x14ac:dyDescent="0.3">
      <c r="A23" s="251" t="s">
        <v>1255</v>
      </c>
      <c r="B23" s="251" t="s">
        <v>1256</v>
      </c>
      <c r="C23" s="251" t="s">
        <v>1257</v>
      </c>
      <c r="D23" s="251" t="s">
        <v>2905</v>
      </c>
      <c r="E23" s="251" t="s">
        <v>27</v>
      </c>
      <c r="F23" s="251" t="s">
        <v>18</v>
      </c>
      <c r="G23" s="252"/>
      <c r="H23" s="252"/>
      <c r="I23" s="252"/>
      <c r="J23" s="251"/>
      <c r="K23" s="251"/>
    </row>
    <row r="24" spans="1:11" ht="45" customHeight="1" x14ac:dyDescent="0.3">
      <c r="A24" s="251" t="s">
        <v>1258</v>
      </c>
      <c r="B24" s="251" t="s">
        <v>1259</v>
      </c>
      <c r="C24" s="251" t="s">
        <v>1260</v>
      </c>
      <c r="D24" s="251" t="s">
        <v>2905</v>
      </c>
      <c r="E24" s="251" t="s">
        <v>27</v>
      </c>
      <c r="F24" s="251" t="s">
        <v>18</v>
      </c>
      <c r="G24" s="252"/>
      <c r="H24" s="252"/>
      <c r="I24" s="252"/>
      <c r="J24" s="251"/>
      <c r="K24" s="251"/>
    </row>
    <row r="25" spans="1:11" ht="45" customHeight="1" x14ac:dyDescent="0.3">
      <c r="A25" s="251" t="s">
        <v>1261</v>
      </c>
      <c r="B25" s="251" t="s">
        <v>1262</v>
      </c>
      <c r="C25" s="251" t="s">
        <v>1263</v>
      </c>
      <c r="D25" s="251" t="s">
        <v>2905</v>
      </c>
      <c r="E25" s="251" t="s">
        <v>27</v>
      </c>
      <c r="F25" s="251" t="s">
        <v>18</v>
      </c>
      <c r="G25" s="252"/>
      <c r="H25" s="252"/>
      <c r="I25" s="252"/>
      <c r="J25" s="251"/>
      <c r="K25" s="251"/>
    </row>
    <row r="26" spans="1:11" ht="45" customHeight="1" x14ac:dyDescent="0.3">
      <c r="A26" s="251" t="s">
        <v>1264</v>
      </c>
      <c r="B26" s="251" t="s">
        <v>1265</v>
      </c>
      <c r="C26" s="251" t="s">
        <v>1266</v>
      </c>
      <c r="D26" s="251" t="s">
        <v>2905</v>
      </c>
      <c r="E26" s="251" t="s">
        <v>27</v>
      </c>
      <c r="F26" s="251" t="s">
        <v>18</v>
      </c>
      <c r="G26" s="252"/>
      <c r="H26" s="252"/>
      <c r="I26" s="252"/>
      <c r="J26" s="251"/>
      <c r="K26" s="251"/>
    </row>
    <row r="27" spans="1:11" ht="45" customHeight="1" x14ac:dyDescent="0.3">
      <c r="A27" s="251" t="s">
        <v>1267</v>
      </c>
      <c r="B27" s="251" t="s">
        <v>1268</v>
      </c>
      <c r="C27" s="251" t="s">
        <v>1269</v>
      </c>
      <c r="D27" s="251" t="s">
        <v>2905</v>
      </c>
      <c r="E27" s="251" t="s">
        <v>27</v>
      </c>
      <c r="F27" s="251" t="s">
        <v>18</v>
      </c>
      <c r="G27" s="252"/>
      <c r="H27" s="252"/>
      <c r="I27" s="252"/>
      <c r="J27" s="251"/>
      <c r="K27" s="251"/>
    </row>
    <row r="28" spans="1:11" ht="45" customHeight="1" x14ac:dyDescent="0.3">
      <c r="A28" s="251" t="s">
        <v>1270</v>
      </c>
      <c r="B28" s="251" t="s">
        <v>1271</v>
      </c>
      <c r="C28" s="251" t="s">
        <v>1272</v>
      </c>
      <c r="D28" s="251" t="s">
        <v>2905</v>
      </c>
      <c r="E28" s="251" t="s">
        <v>27</v>
      </c>
      <c r="F28" s="251" t="s">
        <v>18</v>
      </c>
      <c r="G28" s="252"/>
      <c r="H28" s="252"/>
      <c r="I28" s="252"/>
      <c r="J28" s="251"/>
      <c r="K28" s="251"/>
    </row>
    <row r="29" spans="1:11" ht="45" customHeight="1" x14ac:dyDescent="0.3">
      <c r="A29" s="251" t="s">
        <v>1273</v>
      </c>
      <c r="B29" s="251" t="s">
        <v>1274</v>
      </c>
      <c r="C29" s="251" t="s">
        <v>1275</v>
      </c>
      <c r="D29" s="251" t="s">
        <v>2905</v>
      </c>
      <c r="E29" s="251" t="s">
        <v>27</v>
      </c>
      <c r="F29" s="251" t="s">
        <v>18</v>
      </c>
      <c r="G29" s="252"/>
      <c r="H29" s="252"/>
      <c r="I29" s="252"/>
      <c r="J29" s="251"/>
      <c r="K29" s="251"/>
    </row>
    <row r="30" spans="1:11" ht="45" customHeight="1" x14ac:dyDescent="0.3">
      <c r="A30" s="251" t="s">
        <v>1276</v>
      </c>
      <c r="B30" s="251" t="s">
        <v>1277</v>
      </c>
      <c r="C30" s="251" t="s">
        <v>1278</v>
      </c>
      <c r="D30" s="251" t="s">
        <v>2905</v>
      </c>
      <c r="E30" s="251" t="s">
        <v>27</v>
      </c>
      <c r="F30" s="251" t="s">
        <v>18</v>
      </c>
      <c r="G30" s="252"/>
      <c r="H30" s="252"/>
      <c r="I30" s="252"/>
      <c r="J30" s="251"/>
      <c r="K30" s="251"/>
    </row>
    <row r="31" spans="1:11" ht="45" customHeight="1" x14ac:dyDescent="0.3">
      <c r="A31" s="251" t="s">
        <v>1279</v>
      </c>
      <c r="B31" s="251" t="s">
        <v>1280</v>
      </c>
      <c r="C31" s="251" t="s">
        <v>1281</v>
      </c>
      <c r="D31" s="251" t="s">
        <v>2905</v>
      </c>
      <c r="E31" s="251" t="s">
        <v>27</v>
      </c>
      <c r="F31" s="251" t="s">
        <v>18</v>
      </c>
      <c r="G31" s="252"/>
      <c r="H31" s="252"/>
      <c r="I31" s="252"/>
      <c r="J31" s="251"/>
      <c r="K31" s="251"/>
    </row>
    <row r="32" spans="1:11" ht="45" customHeight="1" x14ac:dyDescent="0.3">
      <c r="A32" s="251" t="s">
        <v>1282</v>
      </c>
      <c r="B32" s="251" t="s">
        <v>1283</v>
      </c>
      <c r="C32" s="251" t="s">
        <v>1284</v>
      </c>
      <c r="D32" s="251" t="s">
        <v>2905</v>
      </c>
      <c r="E32" s="251" t="s">
        <v>27</v>
      </c>
      <c r="F32" s="251" t="s">
        <v>18</v>
      </c>
      <c r="G32" s="252"/>
      <c r="H32" s="252"/>
      <c r="I32" s="252"/>
      <c r="J32" s="251"/>
      <c r="K32" s="251"/>
    </row>
    <row r="33" spans="1:12" ht="45" customHeight="1" x14ac:dyDescent="0.3">
      <c r="A33" s="263" t="s">
        <v>1498</v>
      </c>
      <c r="B33" s="266" t="s">
        <v>1499</v>
      </c>
      <c r="C33" s="266" t="s">
        <v>1500</v>
      </c>
      <c r="D33" s="267" t="s">
        <v>2904</v>
      </c>
      <c r="E33" s="267" t="s">
        <v>20</v>
      </c>
      <c r="F33" s="267" t="s">
        <v>17</v>
      </c>
      <c r="G33" s="264"/>
      <c r="H33" s="264"/>
      <c r="I33" s="264"/>
      <c r="J33" s="264"/>
      <c r="K33" s="264" t="s">
        <v>1497</v>
      </c>
      <c r="L33" s="265" t="s">
        <v>1503</v>
      </c>
    </row>
    <row r="34" spans="1:12" ht="45" customHeight="1" x14ac:dyDescent="0.3">
      <c r="A34" s="5"/>
      <c r="B34" s="12"/>
      <c r="C34" s="12"/>
      <c r="D34" s="1"/>
      <c r="E34" s="1"/>
      <c r="F34" s="1"/>
      <c r="G34" s="1"/>
      <c r="H34" s="1"/>
      <c r="I34" s="1"/>
      <c r="J34" s="1"/>
      <c r="K34" s="1"/>
    </row>
    <row r="35" spans="1:12" ht="45" customHeight="1" x14ac:dyDescent="0.3">
      <c r="A35" s="5"/>
      <c r="B35" s="12"/>
      <c r="C35" s="12"/>
      <c r="D35" s="1"/>
      <c r="E35" s="1"/>
      <c r="F35" s="1"/>
      <c r="G35" s="1"/>
      <c r="H35" s="1"/>
      <c r="I35" s="1"/>
      <c r="J35" s="1"/>
      <c r="K35" s="1"/>
    </row>
    <row r="36" spans="1:12" ht="45" customHeight="1" x14ac:dyDescent="0.3">
      <c r="A36" s="5"/>
      <c r="B36" s="12"/>
      <c r="C36" s="12"/>
      <c r="D36" s="1"/>
      <c r="E36" s="1"/>
      <c r="F36" s="1"/>
      <c r="G36" s="1"/>
      <c r="H36" s="1"/>
      <c r="I36" s="1"/>
      <c r="J36" s="1"/>
      <c r="K36" s="1"/>
    </row>
    <row r="37" spans="1:12" ht="45" customHeight="1" x14ac:dyDescent="0.3">
      <c r="A37" s="5"/>
      <c r="B37" s="12"/>
      <c r="C37" s="12"/>
      <c r="D37" s="1"/>
      <c r="E37" s="1"/>
      <c r="F37" s="1"/>
      <c r="G37" s="1"/>
      <c r="H37" s="1"/>
      <c r="I37" s="1"/>
      <c r="J37" s="1"/>
      <c r="K37" s="1"/>
    </row>
    <row r="38" spans="1:12" ht="45" customHeight="1" x14ac:dyDescent="0.3">
      <c r="A38" s="5"/>
      <c r="B38" s="12"/>
      <c r="C38" s="12"/>
      <c r="D38" s="1"/>
      <c r="E38" s="1"/>
      <c r="F38" s="1"/>
      <c r="G38" s="1"/>
      <c r="H38" s="1"/>
      <c r="I38" s="1"/>
      <c r="J38" s="1"/>
      <c r="K38" s="1"/>
    </row>
    <row r="39" spans="1:12" ht="45" customHeight="1" x14ac:dyDescent="0.3">
      <c r="A39" s="5"/>
      <c r="B39" s="12"/>
      <c r="C39" s="12"/>
      <c r="D39" s="1"/>
      <c r="E39" s="1"/>
      <c r="F39" s="1"/>
      <c r="G39" s="1"/>
      <c r="H39" s="1"/>
      <c r="I39" s="1"/>
      <c r="J39" s="1"/>
      <c r="K39" s="1"/>
    </row>
    <row r="40" spans="1:12" ht="45" customHeight="1" x14ac:dyDescent="0.3">
      <c r="A40" s="5"/>
      <c r="B40" s="12"/>
      <c r="C40" s="12"/>
      <c r="D40" s="1"/>
      <c r="E40" s="1"/>
      <c r="F40" s="1"/>
      <c r="G40" s="1"/>
      <c r="H40" s="1"/>
      <c r="I40" s="1"/>
      <c r="J40" s="1"/>
      <c r="K40" s="1"/>
    </row>
    <row r="41" spans="1:12" ht="45" customHeight="1" x14ac:dyDescent="0.3">
      <c r="A41" s="5"/>
      <c r="B41" s="12"/>
      <c r="C41" s="12"/>
      <c r="D41" s="1"/>
      <c r="E41" s="1"/>
      <c r="F41" s="1"/>
      <c r="G41" s="1"/>
      <c r="H41" s="1"/>
      <c r="I41" s="1"/>
      <c r="J41" s="1"/>
      <c r="K41" s="1"/>
    </row>
    <row r="42" spans="1:12" ht="45" customHeight="1" x14ac:dyDescent="0.3">
      <c r="A42" s="5"/>
      <c r="B42" s="12"/>
      <c r="C42" s="12"/>
      <c r="D42" s="1"/>
      <c r="E42" s="1"/>
      <c r="F42" s="1"/>
      <c r="G42" s="1"/>
      <c r="H42" s="1"/>
      <c r="I42" s="1"/>
      <c r="J42" s="1"/>
      <c r="K42" s="1"/>
    </row>
    <row r="43" spans="1:12" ht="45" customHeight="1" x14ac:dyDescent="0.3">
      <c r="A43" s="5"/>
      <c r="B43" s="12"/>
      <c r="C43" s="12"/>
      <c r="D43" s="1"/>
      <c r="E43" s="1"/>
      <c r="F43" s="1"/>
      <c r="G43" s="1"/>
      <c r="H43" s="1"/>
      <c r="I43" s="1"/>
      <c r="J43" s="1"/>
      <c r="K43" s="1"/>
    </row>
    <row r="44" spans="1:12" ht="45" customHeight="1" x14ac:dyDescent="0.3">
      <c r="A44" s="5"/>
      <c r="B44" s="12"/>
      <c r="C44" s="12"/>
      <c r="D44" s="1"/>
      <c r="E44" s="1"/>
      <c r="F44" s="1"/>
      <c r="G44" s="1"/>
      <c r="H44" s="1"/>
      <c r="I44" s="1"/>
      <c r="J44" s="1"/>
      <c r="K44" s="1"/>
    </row>
    <row r="45" spans="1:12" ht="45" customHeight="1" x14ac:dyDescent="0.3">
      <c r="A45" s="5"/>
      <c r="B45" s="12"/>
      <c r="C45" s="12"/>
      <c r="D45" s="1"/>
      <c r="E45" s="1"/>
      <c r="F45" s="1"/>
      <c r="G45" s="1"/>
      <c r="H45" s="1"/>
      <c r="I45" s="1"/>
      <c r="J45" s="1"/>
      <c r="K45" s="1"/>
    </row>
    <row r="46" spans="1:12" ht="45" customHeight="1" x14ac:dyDescent="0.3">
      <c r="A46" s="5"/>
      <c r="B46" s="12"/>
      <c r="C46" s="12"/>
      <c r="D46" s="1"/>
      <c r="E46" s="1"/>
      <c r="F46" s="1"/>
      <c r="G46" s="1"/>
      <c r="H46" s="1"/>
      <c r="I46" s="1"/>
      <c r="J46" s="1"/>
      <c r="K46" s="1"/>
    </row>
    <row r="47" spans="1:12" ht="45" customHeight="1" x14ac:dyDescent="0.3">
      <c r="A47" s="5"/>
      <c r="B47" s="12"/>
      <c r="C47" s="12"/>
      <c r="D47" s="1"/>
      <c r="E47" s="1"/>
      <c r="F47" s="1"/>
      <c r="G47" s="1"/>
      <c r="H47" s="1"/>
      <c r="I47" s="1"/>
      <c r="J47" s="1"/>
      <c r="K47" s="1"/>
    </row>
    <row r="48" spans="1:12" ht="45" customHeight="1" x14ac:dyDescent="0.3">
      <c r="A48" s="5"/>
      <c r="B48" s="12"/>
      <c r="C48" s="12"/>
      <c r="D48" s="1"/>
      <c r="E48" s="1"/>
      <c r="F48" s="1"/>
      <c r="G48" s="1"/>
      <c r="H48" s="1"/>
      <c r="I48" s="1"/>
      <c r="J48" s="1"/>
      <c r="K48" s="1"/>
    </row>
    <row r="49" spans="1:11" ht="45" customHeight="1" x14ac:dyDescent="0.3">
      <c r="A49" s="5"/>
      <c r="B49" s="12"/>
      <c r="C49" s="12"/>
      <c r="D49" s="1"/>
      <c r="E49" s="1"/>
      <c r="F49" s="1"/>
      <c r="G49" s="1"/>
      <c r="H49" s="1"/>
      <c r="I49" s="1"/>
      <c r="J49" s="1"/>
      <c r="K49" s="1"/>
    </row>
    <row r="50" spans="1:11" ht="45" customHeight="1" x14ac:dyDescent="0.3">
      <c r="A50" s="5"/>
      <c r="B50" s="12"/>
      <c r="C50" s="12"/>
      <c r="D50" s="1"/>
      <c r="E50" s="1"/>
      <c r="F50" s="1"/>
      <c r="G50" s="1"/>
      <c r="H50" s="1"/>
      <c r="I50" s="1"/>
      <c r="J50" s="1"/>
      <c r="K50" s="1"/>
    </row>
    <row r="51" spans="1:11" ht="45" customHeight="1" x14ac:dyDescent="0.3">
      <c r="A51" s="5"/>
      <c r="B51" s="12"/>
      <c r="C51" s="12"/>
      <c r="D51" s="1"/>
      <c r="E51" s="1"/>
      <c r="F51" s="1"/>
      <c r="G51" s="1"/>
      <c r="H51" s="1"/>
      <c r="I51" s="1"/>
      <c r="J51" s="1"/>
      <c r="K51" s="1"/>
    </row>
    <row r="52" spans="1:11" ht="45" customHeight="1" x14ac:dyDescent="0.3">
      <c r="A52" s="5"/>
      <c r="B52" s="12"/>
      <c r="C52" s="12"/>
      <c r="D52" s="1"/>
      <c r="E52" s="1"/>
      <c r="F52" s="1"/>
      <c r="G52" s="1"/>
      <c r="H52" s="1"/>
      <c r="I52" s="1"/>
      <c r="J52" s="1"/>
      <c r="K52" s="1"/>
    </row>
    <row r="53" spans="1:11" ht="45" customHeight="1" x14ac:dyDescent="0.3">
      <c r="A53" s="5"/>
      <c r="B53" s="12"/>
      <c r="C53" s="12"/>
      <c r="D53" s="1"/>
      <c r="E53" s="1"/>
      <c r="F53" s="1"/>
      <c r="G53" s="1"/>
      <c r="H53" s="1"/>
      <c r="I53" s="1"/>
      <c r="J53" s="1"/>
      <c r="K53" s="1"/>
    </row>
    <row r="54" spans="1:11" ht="45" customHeight="1" x14ac:dyDescent="0.3">
      <c r="A54" s="5"/>
      <c r="B54" s="12"/>
      <c r="C54" s="12"/>
      <c r="D54" s="1"/>
      <c r="E54" s="1"/>
      <c r="F54" s="1"/>
      <c r="G54" s="1"/>
      <c r="H54" s="1"/>
      <c r="I54" s="1"/>
      <c r="J54" s="1"/>
      <c r="K54" s="1"/>
    </row>
    <row r="55" spans="1:11" ht="45" customHeight="1" x14ac:dyDescent="0.3">
      <c r="A55" s="5"/>
      <c r="B55" s="12"/>
      <c r="C55" s="12"/>
      <c r="D55" s="1"/>
      <c r="E55" s="1"/>
      <c r="F55" s="1"/>
      <c r="G55" s="1"/>
      <c r="H55" s="1"/>
      <c r="I55" s="1"/>
      <c r="J55" s="1"/>
      <c r="K55" s="1"/>
    </row>
    <row r="56" spans="1:11" ht="45" customHeight="1" x14ac:dyDescent="0.3">
      <c r="A56" s="5"/>
      <c r="B56" s="12"/>
      <c r="C56" s="12"/>
      <c r="D56" s="1"/>
      <c r="E56" s="1"/>
      <c r="F56" s="1"/>
      <c r="G56" s="1"/>
      <c r="H56" s="1"/>
      <c r="I56" s="1"/>
      <c r="J56" s="1"/>
      <c r="K56" s="1"/>
    </row>
    <row r="57" spans="1:11" ht="45" customHeight="1" x14ac:dyDescent="0.3">
      <c r="A57" s="5"/>
      <c r="B57" s="12"/>
      <c r="C57" s="12"/>
      <c r="D57" s="1"/>
      <c r="E57" s="1"/>
      <c r="F57" s="1"/>
      <c r="G57" s="1"/>
      <c r="H57" s="1"/>
      <c r="I57" s="1"/>
      <c r="J57" s="1"/>
      <c r="K57" s="1"/>
    </row>
    <row r="58" spans="1:11" ht="45" customHeight="1" x14ac:dyDescent="0.3">
      <c r="A58" s="5"/>
      <c r="B58" s="12"/>
      <c r="C58" s="12"/>
      <c r="D58" s="1"/>
      <c r="E58" s="1"/>
      <c r="F58" s="1"/>
      <c r="G58" s="1"/>
      <c r="H58" s="1"/>
      <c r="I58" s="1"/>
      <c r="J58" s="1"/>
      <c r="K58" s="1"/>
    </row>
  </sheetData>
  <conditionalFormatting sqref="A3:I58">
    <cfRule type="expression" dxfId="105" priority="1">
      <formula>$F3="d"</formula>
    </cfRule>
    <cfRule type="expression" dxfId="104" priority="2">
      <formula>$F3="m"</formula>
    </cfRule>
  </conditionalFormatting>
  <conditionalFormatting sqref="A3:K58">
    <cfRule type="expression" dxfId="103" priority="3">
      <formula>$F3="v"</formula>
    </cfRule>
    <cfRule type="expression" dxfId="102" priority="4">
      <formula>$F3="no"</formula>
    </cfRule>
  </conditionalFormatting>
  <printOptions horizontalCentered="1"/>
  <pageMargins left="0.2" right="0.2" top="0.25" bottom="0.25" header="0.05" footer="0.3"/>
  <pageSetup orientation="landscape"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5AA4C-180A-4DFA-B9B6-743FF9BECC30}">
  <dimension ref="A1:K34"/>
  <sheetViews>
    <sheetView topLeftCell="A29" workbookViewId="0">
      <selection activeCell="J45" sqref="J45"/>
    </sheetView>
  </sheetViews>
  <sheetFormatPr defaultRowHeight="15.6" x14ac:dyDescent="0.3"/>
  <cols>
    <col min="1" max="1" width="17.5546875" style="3" customWidth="1"/>
    <col min="2" max="3" width="16.6640625" style="7" customWidth="1"/>
    <col min="4" max="6" width="3.6640625" customWidth="1"/>
    <col min="7" max="9" width="8.33203125" customWidth="1"/>
    <col min="10" max="10" width="35.6640625" customWidth="1"/>
    <col min="11" max="11" width="5.44140625" customWidth="1"/>
  </cols>
  <sheetData>
    <row r="1" spans="1:11" x14ac:dyDescent="0.3">
      <c r="A1"/>
    </row>
    <row r="2" spans="1:11" ht="31.2" x14ac:dyDescent="0.3">
      <c r="A2" s="3" t="s">
        <v>4</v>
      </c>
      <c r="B2" s="7" t="s">
        <v>5</v>
      </c>
      <c r="C2" s="7" t="s">
        <v>6</v>
      </c>
      <c r="D2" s="22" t="s">
        <v>7</v>
      </c>
      <c r="E2" s="22" t="s">
        <v>8</v>
      </c>
      <c r="F2" s="22" t="s">
        <v>1332</v>
      </c>
      <c r="G2" s="3" t="s">
        <v>29</v>
      </c>
      <c r="H2" s="3" t="s">
        <v>30</v>
      </c>
      <c r="I2" s="3" t="s">
        <v>31</v>
      </c>
      <c r="J2" s="3" t="s">
        <v>28</v>
      </c>
      <c r="K2" s="3" t="s">
        <v>14</v>
      </c>
    </row>
    <row r="3" spans="1:11" ht="45" customHeight="1" x14ac:dyDescent="0.3">
      <c r="A3" s="251" t="s">
        <v>1505</v>
      </c>
      <c r="B3" s="251" t="s">
        <v>1506</v>
      </c>
      <c r="C3" s="251" t="s">
        <v>1507</v>
      </c>
      <c r="D3" s="251" t="s">
        <v>2904</v>
      </c>
      <c r="E3" s="251" t="s">
        <v>20</v>
      </c>
      <c r="F3" s="251" t="s">
        <v>17</v>
      </c>
      <c r="G3" s="252"/>
      <c r="H3" s="252"/>
      <c r="I3" s="252"/>
      <c r="J3" s="251"/>
      <c r="K3" s="251" t="s">
        <v>1504</v>
      </c>
    </row>
    <row r="4" spans="1:11" ht="45" customHeight="1" x14ac:dyDescent="0.3">
      <c r="A4" s="251" t="s">
        <v>143</v>
      </c>
      <c r="B4" s="251" t="s">
        <v>144</v>
      </c>
      <c r="C4" s="251" t="s">
        <v>145</v>
      </c>
      <c r="D4" s="251" t="s">
        <v>2905</v>
      </c>
      <c r="E4" s="251" t="s">
        <v>20</v>
      </c>
      <c r="F4" s="251" t="s">
        <v>17</v>
      </c>
      <c r="G4" s="252"/>
      <c r="H4" s="252"/>
      <c r="I4" s="252"/>
      <c r="J4" s="251"/>
      <c r="K4" s="251"/>
    </row>
    <row r="5" spans="1:11" ht="45" customHeight="1" x14ac:dyDescent="0.3">
      <c r="A5" s="251" t="s">
        <v>147</v>
      </c>
      <c r="B5" s="251" t="s">
        <v>148</v>
      </c>
      <c r="C5" s="251" t="s">
        <v>149</v>
      </c>
      <c r="D5" s="251" t="s">
        <v>2905</v>
      </c>
      <c r="E5" s="251" t="s">
        <v>20</v>
      </c>
      <c r="F5" s="251" t="s">
        <v>17</v>
      </c>
      <c r="G5" s="252"/>
      <c r="H5" s="252"/>
      <c r="I5" s="252"/>
      <c r="J5" s="251"/>
      <c r="K5" s="251"/>
    </row>
    <row r="6" spans="1:11" ht="45" customHeight="1" x14ac:dyDescent="0.3">
      <c r="A6" s="251" t="s">
        <v>1508</v>
      </c>
      <c r="B6" s="251" t="s">
        <v>1509</v>
      </c>
      <c r="C6" s="251" t="s">
        <v>1510</v>
      </c>
      <c r="D6" s="251" t="s">
        <v>2904</v>
      </c>
      <c r="E6" s="251" t="s">
        <v>20</v>
      </c>
      <c r="F6" s="251" t="s">
        <v>17</v>
      </c>
      <c r="G6" s="252"/>
      <c r="H6" s="252"/>
      <c r="I6" s="252"/>
      <c r="J6" s="251"/>
      <c r="K6" s="251" t="s">
        <v>1504</v>
      </c>
    </row>
    <row r="7" spans="1:11" ht="45" customHeight="1" x14ac:dyDescent="0.3">
      <c r="A7" s="251" t="s">
        <v>1511</v>
      </c>
      <c r="B7" s="251" t="s">
        <v>1512</v>
      </c>
      <c r="C7" s="251" t="s">
        <v>1513</v>
      </c>
      <c r="D7" s="251" t="s">
        <v>2904</v>
      </c>
      <c r="E7" s="251" t="s">
        <v>20</v>
      </c>
      <c r="F7" s="251" t="s">
        <v>17</v>
      </c>
      <c r="G7" s="252"/>
      <c r="H7" s="252"/>
      <c r="I7" s="252"/>
      <c r="J7" s="251"/>
      <c r="K7" s="251" t="s">
        <v>1504</v>
      </c>
    </row>
    <row r="8" spans="1:11" ht="45" customHeight="1" x14ac:dyDescent="0.3">
      <c r="A8" s="251" t="s">
        <v>1514</v>
      </c>
      <c r="B8" s="251" t="s">
        <v>1515</v>
      </c>
      <c r="C8" s="251" t="s">
        <v>1516</v>
      </c>
      <c r="D8" s="251" t="s">
        <v>2904</v>
      </c>
      <c r="E8" s="251" t="s">
        <v>20</v>
      </c>
      <c r="F8" s="251" t="s">
        <v>17</v>
      </c>
      <c r="G8" s="252"/>
      <c r="H8" s="252"/>
      <c r="I8" s="252"/>
      <c r="J8" s="251"/>
      <c r="K8" s="251" t="s">
        <v>1504</v>
      </c>
    </row>
    <row r="9" spans="1:11" ht="45" customHeight="1" x14ac:dyDescent="0.3">
      <c r="A9" s="251" t="s">
        <v>320</v>
      </c>
      <c r="B9" s="251" t="s">
        <v>321</v>
      </c>
      <c r="C9" s="251" t="s">
        <v>322</v>
      </c>
      <c r="D9" s="251" t="s">
        <v>2904</v>
      </c>
      <c r="E9" s="251" t="s">
        <v>20</v>
      </c>
      <c r="F9" s="251" t="s">
        <v>17</v>
      </c>
      <c r="G9" s="252"/>
      <c r="H9" s="252"/>
      <c r="I9" s="252"/>
      <c r="J9" s="251"/>
      <c r="K9" s="251"/>
    </row>
    <row r="10" spans="1:11" ht="45" customHeight="1" x14ac:dyDescent="0.3">
      <c r="A10" s="251" t="s">
        <v>323</v>
      </c>
      <c r="B10" s="251" t="s">
        <v>324</v>
      </c>
      <c r="C10" s="251" t="s">
        <v>325</v>
      </c>
      <c r="D10" s="251" t="s">
        <v>2904</v>
      </c>
      <c r="E10" s="251" t="s">
        <v>20</v>
      </c>
      <c r="F10" s="251" t="s">
        <v>17</v>
      </c>
      <c r="G10" s="252"/>
      <c r="H10" s="252"/>
      <c r="I10" s="252"/>
      <c r="J10" s="251"/>
      <c r="K10" s="251"/>
    </row>
    <row r="11" spans="1:11" ht="45" customHeight="1" x14ac:dyDescent="0.3">
      <c r="A11" s="251" t="s">
        <v>326</v>
      </c>
      <c r="B11" s="251" t="s">
        <v>327</v>
      </c>
      <c r="C11" s="251" t="s">
        <v>328</v>
      </c>
      <c r="D11" s="251" t="s">
        <v>2904</v>
      </c>
      <c r="E11" s="251" t="s">
        <v>20</v>
      </c>
      <c r="F11" s="251" t="s">
        <v>17</v>
      </c>
      <c r="G11" s="252"/>
      <c r="H11" s="252"/>
      <c r="I11" s="252"/>
      <c r="J11" s="251"/>
      <c r="K11" s="251"/>
    </row>
    <row r="12" spans="1:11" ht="45" customHeight="1" x14ac:dyDescent="0.3">
      <c r="A12" s="251" t="s">
        <v>329</v>
      </c>
      <c r="B12" s="251" t="s">
        <v>330</v>
      </c>
      <c r="C12" s="251" t="s">
        <v>331</v>
      </c>
      <c r="D12" s="251" t="s">
        <v>2904</v>
      </c>
      <c r="E12" s="251" t="s">
        <v>20</v>
      </c>
      <c r="F12" s="251" t="s">
        <v>17</v>
      </c>
      <c r="G12" s="252"/>
      <c r="H12" s="252"/>
      <c r="I12" s="252"/>
      <c r="J12" s="251"/>
      <c r="K12" s="251"/>
    </row>
    <row r="13" spans="1:11" ht="45" customHeight="1" x14ac:dyDescent="0.3">
      <c r="A13" s="251" t="s">
        <v>332</v>
      </c>
      <c r="B13" s="251" t="s">
        <v>333</v>
      </c>
      <c r="C13" s="251" t="s">
        <v>334</v>
      </c>
      <c r="D13" s="251" t="s">
        <v>2904</v>
      </c>
      <c r="E13" s="251" t="s">
        <v>20</v>
      </c>
      <c r="F13" s="251" t="s">
        <v>17</v>
      </c>
      <c r="G13" s="252"/>
      <c r="H13" s="252"/>
      <c r="I13" s="252"/>
      <c r="J13" s="251"/>
      <c r="K13" s="251"/>
    </row>
    <row r="14" spans="1:11" ht="45" customHeight="1" x14ac:dyDescent="0.3">
      <c r="A14" s="251" t="s">
        <v>335</v>
      </c>
      <c r="B14" s="251" t="s">
        <v>336</v>
      </c>
      <c r="C14" s="251" t="s">
        <v>337</v>
      </c>
      <c r="D14" s="251" t="s">
        <v>2904</v>
      </c>
      <c r="E14" s="251" t="s">
        <v>20</v>
      </c>
      <c r="F14" s="251" t="s">
        <v>17</v>
      </c>
      <c r="G14" s="252"/>
      <c r="H14" s="252"/>
      <c r="I14" s="252"/>
      <c r="J14" s="251"/>
      <c r="K14" s="251"/>
    </row>
    <row r="15" spans="1:11" ht="45" customHeight="1" x14ac:dyDescent="0.3">
      <c r="A15" s="251" t="s">
        <v>338</v>
      </c>
      <c r="B15" s="251" t="s">
        <v>330</v>
      </c>
      <c r="C15" s="251" t="s">
        <v>339</v>
      </c>
      <c r="D15" s="251" t="s">
        <v>2904</v>
      </c>
      <c r="E15" s="251" t="s">
        <v>16</v>
      </c>
      <c r="F15" s="251" t="s">
        <v>18</v>
      </c>
      <c r="G15" s="252"/>
      <c r="H15" s="252"/>
      <c r="I15" s="252"/>
      <c r="J15" s="251"/>
      <c r="K15" s="251"/>
    </row>
    <row r="16" spans="1:11" ht="45" customHeight="1" x14ac:dyDescent="0.3">
      <c r="A16" s="251" t="s">
        <v>340</v>
      </c>
      <c r="B16" s="251" t="s">
        <v>341</v>
      </c>
      <c r="C16" s="251" t="s">
        <v>342</v>
      </c>
      <c r="D16" s="251" t="s">
        <v>2904</v>
      </c>
      <c r="E16" s="251" t="s">
        <v>20</v>
      </c>
      <c r="F16" s="251" t="s">
        <v>17</v>
      </c>
      <c r="G16" s="252"/>
      <c r="H16" s="252"/>
      <c r="I16" s="252"/>
      <c r="J16" s="251"/>
      <c r="K16" s="251"/>
    </row>
    <row r="17" spans="1:11" ht="45" customHeight="1" x14ac:dyDescent="0.3">
      <c r="A17" s="251" t="s">
        <v>405</v>
      </c>
      <c r="B17" s="251" t="s">
        <v>406</v>
      </c>
      <c r="C17" s="251" t="s">
        <v>407</v>
      </c>
      <c r="D17" s="251" t="s">
        <v>2906</v>
      </c>
      <c r="E17" s="251" t="s">
        <v>16</v>
      </c>
      <c r="F17" s="251" t="s">
        <v>17</v>
      </c>
      <c r="G17" s="252"/>
      <c r="H17" s="252"/>
      <c r="I17" s="252"/>
      <c r="J17" s="251"/>
      <c r="K17" s="251"/>
    </row>
    <row r="18" spans="1:11" ht="45" customHeight="1" x14ac:dyDescent="0.3">
      <c r="A18" s="251" t="s">
        <v>408</v>
      </c>
      <c r="B18" s="251" t="s">
        <v>409</v>
      </c>
      <c r="C18" s="251" t="s">
        <v>410</v>
      </c>
      <c r="D18" s="251" t="s">
        <v>2904</v>
      </c>
      <c r="E18" s="251" t="s">
        <v>16</v>
      </c>
      <c r="F18" s="251" t="s">
        <v>18</v>
      </c>
      <c r="G18" s="252"/>
      <c r="H18" s="252"/>
      <c r="I18" s="252"/>
      <c r="J18" s="251"/>
      <c r="K18" s="251"/>
    </row>
    <row r="19" spans="1:11" ht="45" customHeight="1" x14ac:dyDescent="0.3">
      <c r="A19" s="251" t="s">
        <v>411</v>
      </c>
      <c r="B19" s="251" t="s">
        <v>412</v>
      </c>
      <c r="C19" s="251" t="s">
        <v>413</v>
      </c>
      <c r="D19" s="251" t="s">
        <v>2904</v>
      </c>
      <c r="E19" s="251" t="s">
        <v>16</v>
      </c>
      <c r="F19" s="251" t="s">
        <v>17</v>
      </c>
      <c r="G19" s="252"/>
      <c r="H19" s="252"/>
      <c r="I19" s="252"/>
      <c r="J19" s="251"/>
      <c r="K19" s="251"/>
    </row>
    <row r="20" spans="1:11" ht="45" customHeight="1" x14ac:dyDescent="0.3">
      <c r="A20" s="251" t="s">
        <v>589</v>
      </c>
      <c r="B20" s="251" t="s">
        <v>590</v>
      </c>
      <c r="C20" s="251" t="s">
        <v>591</v>
      </c>
      <c r="D20" s="251" t="s">
        <v>2907</v>
      </c>
      <c r="E20" s="251" t="s">
        <v>20</v>
      </c>
      <c r="F20" s="251" t="s">
        <v>17</v>
      </c>
      <c r="G20" s="252"/>
      <c r="H20" s="252"/>
      <c r="I20" s="252"/>
      <c r="J20" s="251"/>
      <c r="K20" s="251"/>
    </row>
    <row r="21" spans="1:11" ht="45" customHeight="1" x14ac:dyDescent="0.3">
      <c r="A21" s="251" t="s">
        <v>592</v>
      </c>
      <c r="B21" s="251" t="s">
        <v>593</v>
      </c>
      <c r="C21" s="251" t="s">
        <v>594</v>
      </c>
      <c r="D21" s="251" t="s">
        <v>2907</v>
      </c>
      <c r="E21" s="251" t="s">
        <v>20</v>
      </c>
      <c r="F21" s="251" t="s">
        <v>17</v>
      </c>
      <c r="G21" s="252"/>
      <c r="H21" s="252"/>
      <c r="I21" s="252"/>
      <c r="J21" s="251"/>
      <c r="K21" s="251"/>
    </row>
    <row r="22" spans="1:11" ht="45" customHeight="1" x14ac:dyDescent="0.3">
      <c r="A22" s="251" t="s">
        <v>666</v>
      </c>
      <c r="B22" s="251" t="s">
        <v>667</v>
      </c>
      <c r="C22" s="251" t="s">
        <v>668</v>
      </c>
      <c r="D22" s="251" t="s">
        <v>2906</v>
      </c>
      <c r="E22" s="251" t="s">
        <v>20</v>
      </c>
      <c r="F22" s="251" t="s">
        <v>18</v>
      </c>
      <c r="G22" s="252"/>
      <c r="H22" s="252"/>
      <c r="I22" s="252"/>
      <c r="J22" s="251"/>
      <c r="K22" s="251"/>
    </row>
    <row r="23" spans="1:11" ht="45" customHeight="1" x14ac:dyDescent="0.3">
      <c r="A23" s="251" t="s">
        <v>672</v>
      </c>
      <c r="B23" s="251" t="s">
        <v>673</v>
      </c>
      <c r="C23" s="251" t="s">
        <v>674</v>
      </c>
      <c r="D23" s="251" t="s">
        <v>2906</v>
      </c>
      <c r="E23" s="251" t="s">
        <v>20</v>
      </c>
      <c r="F23" s="251" t="s">
        <v>17</v>
      </c>
      <c r="G23" s="252"/>
      <c r="H23" s="252"/>
      <c r="I23" s="252"/>
      <c r="J23" s="251"/>
      <c r="K23" s="251"/>
    </row>
    <row r="24" spans="1:11" ht="45" customHeight="1" x14ac:dyDescent="0.3">
      <c r="A24" s="251" t="s">
        <v>675</v>
      </c>
      <c r="B24" s="251" t="s">
        <v>676</v>
      </c>
      <c r="C24" s="251" t="s">
        <v>677</v>
      </c>
      <c r="D24" s="251" t="s">
        <v>2906</v>
      </c>
      <c r="E24" s="251" t="s">
        <v>20</v>
      </c>
      <c r="F24" s="251" t="s">
        <v>17</v>
      </c>
      <c r="G24" s="252"/>
      <c r="H24" s="252"/>
      <c r="I24" s="252"/>
      <c r="J24" s="251"/>
      <c r="K24" s="251"/>
    </row>
    <row r="25" spans="1:11" ht="45" customHeight="1" x14ac:dyDescent="0.3">
      <c r="A25" s="251" t="s">
        <v>678</v>
      </c>
      <c r="B25" s="251" t="s">
        <v>679</v>
      </c>
      <c r="C25" s="251" t="s">
        <v>680</v>
      </c>
      <c r="D25" s="251" t="s">
        <v>2906</v>
      </c>
      <c r="E25" s="251" t="s">
        <v>20</v>
      </c>
      <c r="F25" s="251" t="s">
        <v>17</v>
      </c>
      <c r="G25" s="252"/>
      <c r="H25" s="252"/>
      <c r="I25" s="252"/>
      <c r="J25" s="251"/>
      <c r="K25" s="251"/>
    </row>
    <row r="26" spans="1:11" ht="45" customHeight="1" x14ac:dyDescent="0.3">
      <c r="A26" s="251" t="s">
        <v>681</v>
      </c>
      <c r="B26" s="251" t="s">
        <v>682</v>
      </c>
      <c r="C26" s="251" t="s">
        <v>683</v>
      </c>
      <c r="D26" s="251" t="s">
        <v>2906</v>
      </c>
      <c r="E26" s="251" t="s">
        <v>20</v>
      </c>
      <c r="F26" s="251" t="s">
        <v>18</v>
      </c>
      <c r="G26" s="252"/>
      <c r="H26" s="252"/>
      <c r="I26" s="252"/>
      <c r="J26" s="251"/>
      <c r="K26" s="251"/>
    </row>
    <row r="27" spans="1:11" ht="45" customHeight="1" x14ac:dyDescent="0.3">
      <c r="A27" s="251" t="s">
        <v>684</v>
      </c>
      <c r="B27" s="251" t="s">
        <v>685</v>
      </c>
      <c r="C27" s="251" t="s">
        <v>686</v>
      </c>
      <c r="D27" s="251" t="s">
        <v>2906</v>
      </c>
      <c r="E27" s="251" t="s">
        <v>20</v>
      </c>
      <c r="F27" s="251" t="s">
        <v>18</v>
      </c>
      <c r="G27" s="252"/>
      <c r="H27" s="252"/>
      <c r="I27" s="252"/>
      <c r="J27" s="251"/>
      <c r="K27" s="251"/>
    </row>
    <row r="28" spans="1:11" ht="45" customHeight="1" x14ac:dyDescent="0.3">
      <c r="A28" s="251" t="s">
        <v>687</v>
      </c>
      <c r="B28" s="251" t="s">
        <v>688</v>
      </c>
      <c r="C28" s="251" t="s">
        <v>689</v>
      </c>
      <c r="D28" s="251" t="s">
        <v>2906</v>
      </c>
      <c r="E28" s="251" t="s">
        <v>20</v>
      </c>
      <c r="F28" s="251" t="s">
        <v>17</v>
      </c>
      <c r="G28" s="252"/>
      <c r="H28" s="252"/>
      <c r="I28" s="252"/>
      <c r="J28" s="251"/>
      <c r="K28" s="251"/>
    </row>
    <row r="29" spans="1:11" ht="45" customHeight="1" x14ac:dyDescent="0.3">
      <c r="A29" s="251" t="s">
        <v>690</v>
      </c>
      <c r="B29" s="251" t="s">
        <v>691</v>
      </c>
      <c r="C29" s="251" t="s">
        <v>692</v>
      </c>
      <c r="D29" s="251" t="s">
        <v>2906</v>
      </c>
      <c r="E29" s="251" t="s">
        <v>20</v>
      </c>
      <c r="F29" s="251" t="s">
        <v>18</v>
      </c>
      <c r="G29" s="252"/>
      <c r="H29" s="252"/>
      <c r="I29" s="252"/>
      <c r="J29" s="251"/>
      <c r="K29" s="251"/>
    </row>
    <row r="30" spans="1:11" ht="45" customHeight="1" x14ac:dyDescent="0.3">
      <c r="A30" s="251" t="s">
        <v>693</v>
      </c>
      <c r="B30" s="251" t="s">
        <v>694</v>
      </c>
      <c r="C30" s="251" t="s">
        <v>695</v>
      </c>
      <c r="D30" s="251" t="s">
        <v>2906</v>
      </c>
      <c r="E30" s="251" t="s">
        <v>20</v>
      </c>
      <c r="F30" s="251" t="s">
        <v>17</v>
      </c>
      <c r="G30" s="252"/>
      <c r="H30" s="252"/>
      <c r="I30" s="252"/>
      <c r="J30" s="251"/>
      <c r="K30" s="251"/>
    </row>
    <row r="31" spans="1:11" ht="43.2" x14ac:dyDescent="0.3">
      <c r="A31" s="251" t="s">
        <v>696</v>
      </c>
      <c r="B31" s="251" t="s">
        <v>697</v>
      </c>
      <c r="C31" s="251" t="s">
        <v>698</v>
      </c>
      <c r="D31" s="251" t="s">
        <v>2906</v>
      </c>
      <c r="E31" s="251" t="s">
        <v>20</v>
      </c>
      <c r="F31" s="251" t="s">
        <v>18</v>
      </c>
      <c r="G31" s="252"/>
      <c r="H31" s="252"/>
      <c r="I31" s="252"/>
      <c r="J31" s="251"/>
      <c r="K31" s="251"/>
    </row>
    <row r="32" spans="1:11" ht="43.2" x14ac:dyDescent="0.3">
      <c r="A32" s="251" t="s">
        <v>720</v>
      </c>
      <c r="B32" s="251" t="s">
        <v>721</v>
      </c>
      <c r="C32" s="251" t="s">
        <v>722</v>
      </c>
      <c r="D32" s="251" t="s">
        <v>2904</v>
      </c>
      <c r="E32" s="251" t="s">
        <v>20</v>
      </c>
      <c r="F32" s="251" t="s">
        <v>17</v>
      </c>
      <c r="G32" s="252"/>
      <c r="H32" s="252"/>
      <c r="I32" s="252"/>
      <c r="J32" s="251"/>
      <c r="K32" s="251"/>
    </row>
    <row r="33" spans="1:11" ht="43.2" x14ac:dyDescent="0.3">
      <c r="A33" s="251" t="s">
        <v>723</v>
      </c>
      <c r="B33" s="268" t="s">
        <v>724</v>
      </c>
      <c r="C33" s="268" t="s">
        <v>725</v>
      </c>
      <c r="D33" s="268" t="s">
        <v>2904</v>
      </c>
      <c r="E33" s="268" t="s">
        <v>20</v>
      </c>
      <c r="F33" s="268" t="s">
        <v>17</v>
      </c>
      <c r="G33" s="13"/>
      <c r="H33" s="13"/>
      <c r="I33" s="13"/>
      <c r="J33" s="9"/>
      <c r="K33" s="9"/>
    </row>
    <row r="34" spans="1:11" ht="43.2" x14ac:dyDescent="0.3">
      <c r="A34" s="251" t="s">
        <v>822</v>
      </c>
      <c r="B34" s="268" t="s">
        <v>823</v>
      </c>
      <c r="C34" s="268" t="s">
        <v>824</v>
      </c>
      <c r="D34" s="268" t="s">
        <v>2906</v>
      </c>
      <c r="E34" s="268" t="s">
        <v>20</v>
      </c>
      <c r="F34" s="268" t="s">
        <v>17</v>
      </c>
      <c r="G34" s="13"/>
      <c r="H34" s="13"/>
      <c r="I34" s="13"/>
      <c r="J34" s="9"/>
      <c r="K34" s="9"/>
    </row>
  </sheetData>
  <conditionalFormatting sqref="A3:I50">
    <cfRule type="expression" dxfId="101" priority="1">
      <formula>$F3="d"</formula>
    </cfRule>
    <cfRule type="expression" dxfId="100" priority="2">
      <formula>$F3="m"</formula>
    </cfRule>
  </conditionalFormatting>
  <conditionalFormatting sqref="A3:K50">
    <cfRule type="expression" dxfId="99" priority="3">
      <formula>$F3="v"</formula>
    </cfRule>
    <cfRule type="expression" dxfId="98" priority="4">
      <formula>$F3="no"</formula>
    </cfRule>
  </conditionalFormatting>
  <printOptions horizontalCentered="1"/>
  <pageMargins left="0.7" right="0.2" top="0.2" bottom="0.2" header="0.05" footer="0.3"/>
  <pageSetup orientation="landscape"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52</vt:i4>
      </vt:variant>
    </vt:vector>
  </HeadingPairs>
  <TitlesOfParts>
    <vt:vector size="85" baseType="lpstr">
      <vt:lpstr>Sheet5</vt:lpstr>
      <vt:lpstr>RawData</vt:lpstr>
      <vt:lpstr>ModData</vt:lpstr>
      <vt:lpstr>Information</vt:lpstr>
      <vt:lpstr>ANT Team</vt:lpstr>
      <vt:lpstr>Calculator</vt:lpstr>
      <vt:lpstr>Patons to Verify</vt:lpstr>
      <vt:lpstr>ANT-BOS Neptune &amp; West way</vt:lpstr>
      <vt:lpstr>BOS-1A Logan SW &amp; Boston inner</vt:lpstr>
      <vt:lpstr>BOS-1B Logan NE</vt:lpstr>
      <vt:lpstr>BOS-2 Dorchester</vt:lpstr>
      <vt:lpstr>BOS-3 Weynouth</vt:lpstr>
      <vt:lpstr>BOS-4 Hull</vt:lpstr>
      <vt:lpstr>BOS-5 Scituate</vt:lpstr>
      <vt:lpstr>BOS-6B Scituate S River</vt:lpstr>
      <vt:lpstr>BOS-6C Scituate-N River</vt:lpstr>
      <vt:lpstr>BOS-6D -Scituate Herring Rvr</vt:lpstr>
      <vt:lpstr>BOS-7A Duxbury</vt:lpstr>
      <vt:lpstr>BOS-7B Kingston</vt:lpstr>
      <vt:lpstr>BOS-7C Plymouth area</vt:lpstr>
      <vt:lpstr>BOS-POC Mass Bay</vt:lpstr>
      <vt:lpstr>NBP-1 Merrimack Rvr</vt:lpstr>
      <vt:lpstr>NBP-1C Haverhill</vt:lpstr>
      <vt:lpstr>NBP-2 Essex Rvr</vt:lpstr>
      <vt:lpstr>NBP-3 Parker Rvr</vt:lpstr>
      <vt:lpstr>NBP-4 Ipswich &amp; Eagle Rvr</vt:lpstr>
      <vt:lpstr>NBP-6 Seabrook PP</vt:lpstr>
      <vt:lpstr>NS-1 Nahant</vt:lpstr>
      <vt:lpstr> NS-2 Marblehead &amp; S.Chan</vt:lpstr>
      <vt:lpstr>NS-3 Salem</vt:lpstr>
      <vt:lpstr>NS-4A Beverly</vt:lpstr>
      <vt:lpstr>NS-4B Danvers</vt:lpstr>
      <vt:lpstr>NS-5 Gloucester</vt:lpstr>
      <vt:lpstr>' NS-2 Marblehead &amp; S.Chan'!Print_Area</vt:lpstr>
      <vt:lpstr>'ANT-BOS Neptune &amp; West way'!Print_Area</vt:lpstr>
      <vt:lpstr>'BOS-1A Logan SW &amp; Boston inner'!Print_Area</vt:lpstr>
      <vt:lpstr>'BOS-1B Logan NE'!Print_Area</vt:lpstr>
      <vt:lpstr>'BOS-3 Weynouth'!Print_Area</vt:lpstr>
      <vt:lpstr>'BOS-4 Hull'!Print_Area</vt:lpstr>
      <vt:lpstr>'BOS-5 Scituate'!Print_Area</vt:lpstr>
      <vt:lpstr>'BOS-6B Scituate S River'!Print_Area</vt:lpstr>
      <vt:lpstr>'BOS-6C Scituate-N River'!Print_Area</vt:lpstr>
      <vt:lpstr>'BOS-6D -Scituate Herring Rvr'!Print_Area</vt:lpstr>
      <vt:lpstr>'BOS-7A Duxbury'!Print_Area</vt:lpstr>
      <vt:lpstr>'BOS-7B Kingston'!Print_Area</vt:lpstr>
      <vt:lpstr>'BOS-7C Plymouth area'!Print_Area</vt:lpstr>
      <vt:lpstr>'BOS-POC Mass Bay'!Print_Area</vt:lpstr>
      <vt:lpstr>Information!Print_Area</vt:lpstr>
      <vt:lpstr>'NBP-1 Merrimack Rvr'!Print_Area</vt:lpstr>
      <vt:lpstr>'NBP-1C Haverhill'!Print_Area</vt:lpstr>
      <vt:lpstr>'NBP-2 Essex Rvr'!Print_Area</vt:lpstr>
      <vt:lpstr>'NBP-3 Parker Rvr'!Print_Area</vt:lpstr>
      <vt:lpstr>'NBP-4 Ipswich &amp; Eagle Rvr'!Print_Area</vt:lpstr>
      <vt:lpstr>'NBP-6 Seabrook PP'!Print_Area</vt:lpstr>
      <vt:lpstr>'NS-1 Nahant'!Print_Area</vt:lpstr>
      <vt:lpstr>'NS-3 Salem'!Print_Area</vt:lpstr>
      <vt:lpstr>'NS-4A Beverly'!Print_Area</vt:lpstr>
      <vt:lpstr>'NS-4B Danvers'!Print_Area</vt:lpstr>
      <vt:lpstr>'NS-5 Gloucester'!Print_Area</vt:lpstr>
      <vt:lpstr>' NS-2 Marblehead &amp; S.Chan'!Print_Titles</vt:lpstr>
      <vt:lpstr>'ANT-BOS Neptune &amp; West way'!Print_Titles</vt:lpstr>
      <vt:lpstr>'BOS-1A Logan SW &amp; Boston inner'!Print_Titles</vt:lpstr>
      <vt:lpstr>'BOS-1B Logan NE'!Print_Titles</vt:lpstr>
      <vt:lpstr>'BOS-2 Dorchester'!Print_Titles</vt:lpstr>
      <vt:lpstr>'BOS-3 Weynouth'!Print_Titles</vt:lpstr>
      <vt:lpstr>'BOS-4 Hull'!Print_Titles</vt:lpstr>
      <vt:lpstr>'BOS-5 Scituate'!Print_Titles</vt:lpstr>
      <vt:lpstr>'BOS-6B Scituate S River'!Print_Titles</vt:lpstr>
      <vt:lpstr>'BOS-6C Scituate-N River'!Print_Titles</vt:lpstr>
      <vt:lpstr>'BOS-6D -Scituate Herring Rvr'!Print_Titles</vt:lpstr>
      <vt:lpstr>'BOS-7A Duxbury'!Print_Titles</vt:lpstr>
      <vt:lpstr>'BOS-7B Kingston'!Print_Titles</vt:lpstr>
      <vt:lpstr>'BOS-7C Plymouth area'!Print_Titles</vt:lpstr>
      <vt:lpstr>'BOS-POC Mass Bay'!Print_Titles</vt:lpstr>
      <vt:lpstr>'NBP-1 Merrimack Rvr'!Print_Titles</vt:lpstr>
      <vt:lpstr>'NBP-1C Haverhill'!Print_Titles</vt:lpstr>
      <vt:lpstr>'NBP-2 Essex Rvr'!Print_Titles</vt:lpstr>
      <vt:lpstr>'NBP-3 Parker Rvr'!Print_Titles</vt:lpstr>
      <vt:lpstr>'NBP-4 Ipswich &amp; Eagle Rvr'!Print_Titles</vt:lpstr>
      <vt:lpstr>'NBP-6 Seabrook PP'!Print_Titles</vt:lpstr>
      <vt:lpstr>'NS-1 Nahant'!Print_Titles</vt:lpstr>
      <vt:lpstr>'NS-3 Salem'!Print_Titles</vt:lpstr>
      <vt:lpstr>'NS-4A Beverly'!Print_Titles</vt:lpstr>
      <vt:lpstr>'NS-4B Danvers'!Print_Titles</vt:lpstr>
      <vt:lpstr>'NS-5 Gloucester'!Print_Titles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dc:creator>
  <cp:lastModifiedBy>Stephen Wagner</cp:lastModifiedBy>
  <cp:lastPrinted>2025-03-24T19:37:57Z</cp:lastPrinted>
  <dcterms:created xsi:type="dcterms:W3CDTF">2021-03-01T16:41:42Z</dcterms:created>
  <dcterms:modified xsi:type="dcterms:W3CDTF">2025-03-24T19:38:21Z</dcterms:modified>
</cp:coreProperties>
</file>